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9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0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Reservoirs/Data/DataNotYetUploadedToEDI/NutrientData/MDL'S/2022/"/>
    </mc:Choice>
  </mc:AlternateContent>
  <xr:revisionPtr revIDLastSave="0" documentId="13_ncr:1_{9A2D7AAA-B1C2-9041-BB95-E7F61E1F7D16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notes" sheetId="87" r:id="rId1"/>
    <sheet name="rolling spiked blank" sheetId="97" r:id="rId2"/>
    <sheet name="rolling ref spiked tap" sheetId="95" r:id="rId3"/>
    <sheet name="rolling ref plain tap" sheetId="75" r:id="rId4"/>
    <sheet name="rolling spikes" sheetId="85" r:id="rId5"/>
    <sheet name="rolling dups" sheetId="91" r:id="rId6"/>
    <sheet name="rolling blanks" sheetId="94" r:id="rId7"/>
    <sheet name="1st run mixed std 0.6" sheetId="9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3" i="97" l="1"/>
  <c r="BG184" i="97"/>
  <c r="BG183" i="97"/>
  <c r="BH184" i="97"/>
  <c r="BH183" i="97"/>
  <c r="BI184" i="97"/>
  <c r="BI183" i="97"/>
  <c r="BJ184" i="97"/>
  <c r="BJ183" i="97"/>
  <c r="BJ202" i="97"/>
  <c r="BJ201" i="97"/>
  <c r="BJ200" i="97"/>
  <c r="BI202" i="97"/>
  <c r="BI201" i="97"/>
  <c r="BI200" i="97"/>
  <c r="BH202" i="97"/>
  <c r="BH201" i="97"/>
  <c r="BH200" i="97"/>
  <c r="BG202" i="97"/>
  <c r="BG201" i="97"/>
  <c r="BG200" i="97"/>
  <c r="AF235" i="95" l="1"/>
  <c r="BH453" i="94"/>
  <c r="BI453" i="94"/>
  <c r="BJ453" i="94"/>
  <c r="BG453" i="94"/>
  <c r="BG452" i="94"/>
  <c r="BG451" i="94"/>
  <c r="BG450" i="94"/>
  <c r="BJ452" i="94"/>
  <c r="BI452" i="94"/>
  <c r="BH452" i="94"/>
  <c r="BJ451" i="94"/>
  <c r="BI451" i="94"/>
  <c r="BH451" i="94"/>
  <c r="BJ450" i="94"/>
  <c r="BI450" i="94"/>
  <c r="BH450" i="94"/>
  <c r="BJ182" i="97"/>
  <c r="BJ203" i="97" s="1"/>
  <c r="BH182" i="97"/>
  <c r="BH203" i="97" s="1"/>
  <c r="BI182" i="97"/>
  <c r="BI203" i="97" s="1"/>
  <c r="BG182" i="97"/>
  <c r="BG203" i="97" s="1"/>
  <c r="BL184" i="97" l="1"/>
  <c r="BJ205" i="97"/>
  <c r="BH205" i="97"/>
  <c r="BG205" i="97"/>
  <c r="AF184" i="97"/>
  <c r="AE184" i="97"/>
  <c r="AD184" i="97"/>
  <c r="Q184" i="97"/>
  <c r="O184" i="97"/>
  <c r="N184" i="97"/>
  <c r="M184" i="97"/>
  <c r="L184" i="97"/>
  <c r="J184" i="97"/>
  <c r="I184" i="97"/>
  <c r="BL183" i="97"/>
  <c r="AF183" i="97"/>
  <c r="AE183" i="97"/>
  <c r="Q183" i="97"/>
  <c r="O183" i="97"/>
  <c r="N183" i="97"/>
  <c r="M183" i="97"/>
  <c r="L183" i="97"/>
  <c r="J183" i="97"/>
  <c r="I183" i="97"/>
  <c r="BI205" i="97" l="1"/>
  <c r="AD187" i="97"/>
  <c r="AD192" i="97" s="1"/>
  <c r="BH188" i="97"/>
  <c r="BH193" i="97" s="1"/>
  <c r="M188" i="97"/>
  <c r="BJ204" i="97"/>
  <c r="BJ206" i="97" s="1"/>
  <c r="BH204" i="97"/>
  <c r="BH206" i="97" s="1"/>
  <c r="BG204" i="97"/>
  <c r="BG206" i="97" s="1"/>
  <c r="L189" i="97"/>
  <c r="BG189" i="97"/>
  <c r="BG194" i="97" s="1"/>
  <c r="Q190" i="97"/>
  <c r="BG190" i="97"/>
  <c r="BG195" i="97" s="1"/>
  <c r="AE187" i="97"/>
  <c r="AE192" i="97" s="1"/>
  <c r="I188" i="97"/>
  <c r="AF189" i="97"/>
  <c r="AF194" i="97" s="1"/>
  <c r="BG185" i="97"/>
  <c r="J189" i="97"/>
  <c r="N185" i="97"/>
  <c r="O185" i="97"/>
  <c r="BJ185" i="97"/>
  <c r="AE188" i="97"/>
  <c r="AE193" i="97" s="1"/>
  <c r="AD190" i="97"/>
  <c r="AD195" i="97" s="1"/>
  <c r="O189" i="97"/>
  <c r="BJ189" i="97"/>
  <c r="BJ194" i="97" s="1"/>
  <c r="Q185" i="97"/>
  <c r="BG187" i="97"/>
  <c r="BG192" i="97" s="1"/>
  <c r="BG197" i="97"/>
  <c r="BG198" i="97" s="1"/>
  <c r="N189" i="97"/>
  <c r="L185" i="97"/>
  <c r="J188" i="97"/>
  <c r="AD188" i="97"/>
  <c r="AD193" i="97" s="1"/>
  <c r="AE197" i="97"/>
  <c r="AE198" i="97" s="1"/>
  <c r="AD185" i="97"/>
  <c r="L188" i="97"/>
  <c r="J187" i="97"/>
  <c r="AF187" i="97"/>
  <c r="AF192" i="97" s="1"/>
  <c r="AF188" i="97"/>
  <c r="AF193" i="97" s="1"/>
  <c r="I187" i="97"/>
  <c r="BG188" i="97"/>
  <c r="BG193" i="97" s="1"/>
  <c r="M185" i="97"/>
  <c r="BH185" i="97"/>
  <c r="L187" i="97"/>
  <c r="L190" i="97"/>
  <c r="I185" i="97"/>
  <c r="AE185" i="97"/>
  <c r="N188" i="97"/>
  <c r="Q189" i="97"/>
  <c r="I190" i="97"/>
  <c r="AE190" i="97"/>
  <c r="AE195" i="97" s="1"/>
  <c r="BJ197" i="97"/>
  <c r="BJ198" i="97" s="1"/>
  <c r="J185" i="97"/>
  <c r="AF185" i="97"/>
  <c r="M187" i="97"/>
  <c r="BH187" i="97"/>
  <c r="BH192" i="97" s="1"/>
  <c r="O188" i="97"/>
  <c r="BJ188" i="97"/>
  <c r="BJ193" i="97" s="1"/>
  <c r="AD189" i="97"/>
  <c r="AD194" i="97" s="1"/>
  <c r="J190" i="97"/>
  <c r="AF190" i="97"/>
  <c r="AF195" i="97" s="1"/>
  <c r="N187" i="97"/>
  <c r="Q188" i="97"/>
  <c r="I189" i="97"/>
  <c r="AE189" i="97"/>
  <c r="AE194" i="97" s="1"/>
  <c r="AD197" i="97"/>
  <c r="AD198" i="97" s="1"/>
  <c r="O187" i="97"/>
  <c r="BJ187" i="97"/>
  <c r="BJ192" i="97" s="1"/>
  <c r="M190" i="97"/>
  <c r="BH190" i="97"/>
  <c r="BH195" i="97" s="1"/>
  <c r="Q187" i="97"/>
  <c r="N190" i="97"/>
  <c r="AF197" i="97"/>
  <c r="AF198" i="97" s="1"/>
  <c r="M189" i="97"/>
  <c r="BH189" i="97"/>
  <c r="BH194" i="97" s="1"/>
  <c r="O190" i="97"/>
  <c r="BJ190" i="97"/>
  <c r="BJ195" i="97" s="1"/>
  <c r="BH197" i="97"/>
  <c r="BH198" i="97" s="1"/>
  <c r="BL178" i="96"/>
  <c r="BJ178" i="96"/>
  <c r="BI178" i="96"/>
  <c r="BH178" i="96"/>
  <c r="BG178" i="96"/>
  <c r="AF178" i="96"/>
  <c r="AE178" i="96"/>
  <c r="AD178" i="96"/>
  <c r="Q178" i="96"/>
  <c r="O178" i="96"/>
  <c r="N178" i="96"/>
  <c r="M178" i="96"/>
  <c r="L178" i="96"/>
  <c r="J178" i="96"/>
  <c r="I178" i="96"/>
  <c r="BL177" i="96"/>
  <c r="BJ177" i="96"/>
  <c r="BI177" i="96"/>
  <c r="BH177" i="96"/>
  <c r="BG177" i="96"/>
  <c r="AF177" i="96"/>
  <c r="AE177" i="96"/>
  <c r="AD177" i="96"/>
  <c r="Q177" i="96"/>
  <c r="O177" i="96"/>
  <c r="N177" i="96"/>
  <c r="M177" i="96"/>
  <c r="L177" i="96"/>
  <c r="J177" i="96"/>
  <c r="I177" i="96"/>
  <c r="BI190" i="97" l="1"/>
  <c r="BI195" i="97" s="1"/>
  <c r="BI197" i="97"/>
  <c r="BI198" i="97" s="1"/>
  <c r="BI204" i="97"/>
  <c r="BI206" i="97" s="1"/>
  <c r="BI185" i="97"/>
  <c r="BI188" i="97"/>
  <c r="BI193" i="97" s="1"/>
  <c r="BI189" i="97"/>
  <c r="BI194" i="97" s="1"/>
  <c r="BI187" i="97"/>
  <c r="BI192" i="97" s="1"/>
  <c r="BI183" i="96"/>
  <c r="BI188" i="96" s="1"/>
  <c r="N183" i="96"/>
  <c r="I181" i="96"/>
  <c r="AD184" i="96"/>
  <c r="AD189" i="96" s="1"/>
  <c r="I179" i="96"/>
  <c r="AE191" i="96"/>
  <c r="AE192" i="96" s="1"/>
  <c r="J181" i="96"/>
  <c r="AF181" i="96"/>
  <c r="AF186" i="96" s="1"/>
  <c r="AE181" i="96"/>
  <c r="AE186" i="96" s="1"/>
  <c r="L179" i="96"/>
  <c r="BG191" i="96"/>
  <c r="BG192" i="96" s="1"/>
  <c r="M179" i="96"/>
  <c r="BH179" i="96"/>
  <c r="O183" i="96"/>
  <c r="BJ183" i="96"/>
  <c r="BJ188" i="96" s="1"/>
  <c r="L183" i="96"/>
  <c r="M182" i="96"/>
  <c r="BH182" i="96"/>
  <c r="BH187" i="96" s="1"/>
  <c r="N179" i="96"/>
  <c r="BI191" i="96"/>
  <c r="BI192" i="96" s="1"/>
  <c r="BG183" i="96"/>
  <c r="BG188" i="96" s="1"/>
  <c r="O179" i="96"/>
  <c r="BJ179" i="96"/>
  <c r="BG181" i="96"/>
  <c r="BG186" i="96" s="1"/>
  <c r="L182" i="96"/>
  <c r="Q184" i="96"/>
  <c r="AD179" i="96"/>
  <c r="BG182" i="96"/>
  <c r="BG187" i="96" s="1"/>
  <c r="L184" i="96"/>
  <c r="I182" i="96"/>
  <c r="AE182" i="96"/>
  <c r="AE187" i="96" s="1"/>
  <c r="J179" i="96"/>
  <c r="AF191" i="96"/>
  <c r="AF192" i="96" s="1"/>
  <c r="BG179" i="96"/>
  <c r="BG184" i="96"/>
  <c r="BG189" i="96" s="1"/>
  <c r="L181" i="96"/>
  <c r="BH191" i="96"/>
  <c r="BH192" i="96" s="1"/>
  <c r="AE179" i="96"/>
  <c r="N182" i="96"/>
  <c r="BI182" i="96"/>
  <c r="BI187" i="96" s="1"/>
  <c r="Q183" i="96"/>
  <c r="I184" i="96"/>
  <c r="AE184" i="96"/>
  <c r="AE189" i="96" s="1"/>
  <c r="BJ191" i="96"/>
  <c r="BJ192" i="96" s="1"/>
  <c r="AF179" i="96"/>
  <c r="M181" i="96"/>
  <c r="BH181" i="96"/>
  <c r="BH186" i="96" s="1"/>
  <c r="O182" i="96"/>
  <c r="BJ182" i="96"/>
  <c r="BJ187" i="96" s="1"/>
  <c r="AD183" i="96"/>
  <c r="AD188" i="96" s="1"/>
  <c r="J184" i="96"/>
  <c r="AF184" i="96"/>
  <c r="AF189" i="96" s="1"/>
  <c r="BI181" i="96"/>
  <c r="BI186" i="96" s="1"/>
  <c r="I183" i="96"/>
  <c r="AE183" i="96"/>
  <c r="AE188" i="96" s="1"/>
  <c r="AD191" i="96"/>
  <c r="AD192" i="96" s="1"/>
  <c r="Q182" i="96"/>
  <c r="O181" i="96"/>
  <c r="BJ181" i="96"/>
  <c r="BJ186" i="96" s="1"/>
  <c r="AD182" i="96"/>
  <c r="AD187" i="96" s="1"/>
  <c r="J183" i="96"/>
  <c r="AF183" i="96"/>
  <c r="AF188" i="96" s="1"/>
  <c r="M184" i="96"/>
  <c r="BH184" i="96"/>
  <c r="BH189" i="96" s="1"/>
  <c r="N181" i="96"/>
  <c r="BI179" i="96"/>
  <c r="Q181" i="96"/>
  <c r="N184" i="96"/>
  <c r="BI184" i="96"/>
  <c r="BI189" i="96" s="1"/>
  <c r="AD181" i="96"/>
  <c r="AD186" i="96" s="1"/>
  <c r="J182" i="96"/>
  <c r="AF182" i="96"/>
  <c r="AF187" i="96" s="1"/>
  <c r="M183" i="96"/>
  <c r="BH183" i="96"/>
  <c r="BH188" i="96" s="1"/>
  <c r="O184" i="96"/>
  <c r="BJ184" i="96"/>
  <c r="BJ189" i="96" s="1"/>
  <c r="Q179" i="96"/>
  <c r="BL237" i="95" l="1"/>
  <c r="BJ237" i="95"/>
  <c r="BI237" i="95"/>
  <c r="BH237" i="95"/>
  <c r="BG237" i="95"/>
  <c r="AF237" i="95"/>
  <c r="AE237" i="95"/>
  <c r="AD237" i="95"/>
  <c r="Q237" i="95"/>
  <c r="O237" i="95"/>
  <c r="N237" i="95"/>
  <c r="M237" i="95"/>
  <c r="L237" i="95"/>
  <c r="J237" i="95"/>
  <c r="I237" i="95"/>
  <c r="BL236" i="95"/>
  <c r="BJ236" i="95"/>
  <c r="BI236" i="95"/>
  <c r="BH236" i="95"/>
  <c r="BG236" i="95"/>
  <c r="AF236" i="95"/>
  <c r="AE236" i="95"/>
  <c r="AD236" i="95"/>
  <c r="Q236" i="95"/>
  <c r="O236" i="95"/>
  <c r="N236" i="95"/>
  <c r="M236" i="95"/>
  <c r="L236" i="95"/>
  <c r="J236" i="95"/>
  <c r="I236" i="95"/>
  <c r="BI242" i="95" l="1"/>
  <c r="BI247" i="95" s="1"/>
  <c r="N242" i="95"/>
  <c r="AE240" i="95"/>
  <c r="AE245" i="95" s="1"/>
  <c r="I240" i="95"/>
  <c r="J238" i="95"/>
  <c r="AF238" i="95"/>
  <c r="BG241" i="95"/>
  <c r="BG246" i="95" s="1"/>
  <c r="L241" i="95"/>
  <c r="AD240" i="95"/>
  <c r="AD245" i="95" s="1"/>
  <c r="M242" i="95"/>
  <c r="BH242" i="95"/>
  <c r="BH247" i="95" s="1"/>
  <c r="O243" i="95"/>
  <c r="BJ243" i="95"/>
  <c r="BJ248" i="95" s="1"/>
  <c r="Q238" i="95"/>
  <c r="BI238" i="95"/>
  <c r="AD243" i="95"/>
  <c r="AD248" i="95" s="1"/>
  <c r="I238" i="95"/>
  <c r="BI250" i="95"/>
  <c r="BI251" i="95" s="1"/>
  <c r="AE241" i="95"/>
  <c r="AE246" i="95" s="1"/>
  <c r="Q243" i="95"/>
  <c r="AD250" i="95"/>
  <c r="AD251" i="95" s="1"/>
  <c r="BI241" i="95"/>
  <c r="BI246" i="95" s="1"/>
  <c r="AE250" i="95"/>
  <c r="AE251" i="95" s="1"/>
  <c r="AD238" i="95"/>
  <c r="I243" i="95"/>
  <c r="J241" i="95"/>
  <c r="AF241" i="95"/>
  <c r="AF246" i="95" s="1"/>
  <c r="L238" i="95"/>
  <c r="BG238" i="95"/>
  <c r="AE243" i="95"/>
  <c r="AE248" i="95" s="1"/>
  <c r="AE238" i="95"/>
  <c r="M238" i="95"/>
  <c r="BH250" i="95"/>
  <c r="BH251" i="95" s="1"/>
  <c r="J240" i="95"/>
  <c r="BI243" i="95"/>
  <c r="BI248" i="95" s="1"/>
  <c r="N243" i="95"/>
  <c r="AF240" i="95"/>
  <c r="AF245" i="95" s="1"/>
  <c r="I241" i="95"/>
  <c r="AF250" i="95"/>
  <c r="AF251" i="95" s="1"/>
  <c r="BH241" i="95"/>
  <c r="BH246" i="95" s="1"/>
  <c r="BJ242" i="95"/>
  <c r="BJ247" i="95" s="1"/>
  <c r="BG240" i="95"/>
  <c r="BG245" i="95" s="1"/>
  <c r="BJ250" i="95"/>
  <c r="BJ251" i="95" s="1"/>
  <c r="M240" i="95"/>
  <c r="BH240" i="95"/>
  <c r="BH245" i="95" s="1"/>
  <c r="O241" i="95"/>
  <c r="BJ241" i="95"/>
  <c r="BJ246" i="95" s="1"/>
  <c r="AD242" i="95"/>
  <c r="AD247" i="95" s="1"/>
  <c r="J243" i="95"/>
  <c r="AF243" i="95"/>
  <c r="AF248" i="95" s="1"/>
  <c r="M241" i="95"/>
  <c r="L240" i="95"/>
  <c r="Q242" i="95"/>
  <c r="N240" i="95"/>
  <c r="BI240" i="95"/>
  <c r="BI245" i="95" s="1"/>
  <c r="Q241" i="95"/>
  <c r="I242" i="95"/>
  <c r="AE242" i="95"/>
  <c r="AE247" i="95" s="1"/>
  <c r="L243" i="95"/>
  <c r="BG243" i="95"/>
  <c r="BG248" i="95" s="1"/>
  <c r="O242" i="95"/>
  <c r="N241" i="95"/>
  <c r="BH238" i="95"/>
  <c r="O240" i="95"/>
  <c r="BJ240" i="95"/>
  <c r="BJ245" i="95" s="1"/>
  <c r="AD241" i="95"/>
  <c r="AD246" i="95" s="1"/>
  <c r="J242" i="95"/>
  <c r="AF242" i="95"/>
  <c r="AF247" i="95" s="1"/>
  <c r="M243" i="95"/>
  <c r="BH243" i="95"/>
  <c r="BH248" i="95" s="1"/>
  <c r="N238" i="95"/>
  <c r="Q240" i="95"/>
  <c r="L242" i="95"/>
  <c r="BG242" i="95"/>
  <c r="BG247" i="95" s="1"/>
  <c r="O238" i="95"/>
  <c r="BJ238" i="95"/>
  <c r="BG250" i="95"/>
  <c r="BG251" i="95" s="1"/>
  <c r="BL434" i="94" l="1"/>
  <c r="BJ434" i="94"/>
  <c r="BI434" i="94"/>
  <c r="BH434" i="94"/>
  <c r="BG434" i="94"/>
  <c r="AF434" i="94"/>
  <c r="AE434" i="94"/>
  <c r="AD434" i="94"/>
  <c r="Q434" i="94"/>
  <c r="O434" i="94"/>
  <c r="N434" i="94"/>
  <c r="M434" i="94"/>
  <c r="L434" i="94"/>
  <c r="J434" i="94"/>
  <c r="I434" i="94"/>
  <c r="BL433" i="94"/>
  <c r="BJ433" i="94"/>
  <c r="BI433" i="94"/>
  <c r="BH433" i="94"/>
  <c r="BG433" i="94"/>
  <c r="AF433" i="94"/>
  <c r="AE433" i="94"/>
  <c r="AD433" i="94"/>
  <c r="Q433" i="94"/>
  <c r="O433" i="94"/>
  <c r="N433" i="94"/>
  <c r="M433" i="94"/>
  <c r="L433" i="94"/>
  <c r="J433" i="94"/>
  <c r="I433" i="94"/>
  <c r="BD118" i="91"/>
  <c r="BD119" i="91"/>
  <c r="AX118" i="91"/>
  <c r="AX119" i="91"/>
  <c r="AR118" i="91"/>
  <c r="AR119" i="91"/>
  <c r="AL118" i="91"/>
  <c r="AL119" i="91"/>
  <c r="AX131" i="91" l="1"/>
  <c r="AX132" i="91" s="1"/>
  <c r="BG454" i="94"/>
  <c r="BG456" i="94" s="1"/>
  <c r="BG455" i="94"/>
  <c r="BH455" i="94"/>
  <c r="BH454" i="94"/>
  <c r="BH456" i="94" s="1"/>
  <c r="BI455" i="94"/>
  <c r="BI454" i="94"/>
  <c r="BI456" i="94" s="1"/>
  <c r="BJ455" i="94"/>
  <c r="BJ454" i="94"/>
  <c r="BJ456" i="94" s="1"/>
  <c r="BI447" i="94"/>
  <c r="BI448" i="94" s="1"/>
  <c r="L439" i="94"/>
  <c r="BG439" i="94"/>
  <c r="BG444" i="94" s="1"/>
  <c r="J435" i="94"/>
  <c r="I440" i="94"/>
  <c r="BH438" i="94"/>
  <c r="BH443" i="94" s="1"/>
  <c r="BJ435" i="94"/>
  <c r="BH447" i="94"/>
  <c r="BH448" i="94" s="1"/>
  <c r="I435" i="94"/>
  <c r="AF435" i="94"/>
  <c r="M440" i="94"/>
  <c r="M438" i="94"/>
  <c r="N435" i="94"/>
  <c r="O435" i="94"/>
  <c r="Q437" i="94"/>
  <c r="AD440" i="94"/>
  <c r="AD445" i="94" s="1"/>
  <c r="AE438" i="94"/>
  <c r="AE443" i="94" s="1"/>
  <c r="M435" i="94"/>
  <c r="AE447" i="94"/>
  <c r="AE448" i="94" s="1"/>
  <c r="BD131" i="91"/>
  <c r="BD132" i="91" s="1"/>
  <c r="AL131" i="91"/>
  <c r="AL132" i="91" s="1"/>
  <c r="AR121" i="91"/>
  <c r="AR126" i="91" s="1"/>
  <c r="AE439" i="94"/>
  <c r="AE444" i="94" s="1"/>
  <c r="Q435" i="94"/>
  <c r="J437" i="94"/>
  <c r="AF437" i="94"/>
  <c r="AF442" i="94" s="1"/>
  <c r="L438" i="94"/>
  <c r="BG447" i="94"/>
  <c r="BG448" i="94" s="1"/>
  <c r="AE435" i="94"/>
  <c r="AD437" i="94"/>
  <c r="AD442" i="94" s="1"/>
  <c r="Q440" i="94"/>
  <c r="AD438" i="94"/>
  <c r="AD443" i="94" s="1"/>
  <c r="I439" i="94"/>
  <c r="BH435" i="94"/>
  <c r="M439" i="94"/>
  <c r="BH439" i="94"/>
  <c r="BH444" i="94" s="1"/>
  <c r="I437" i="94"/>
  <c r="AE440" i="94"/>
  <c r="AE445" i="94" s="1"/>
  <c r="AE437" i="94"/>
  <c r="AE442" i="94" s="1"/>
  <c r="BH440" i="94"/>
  <c r="BH445" i="94" s="1"/>
  <c r="O439" i="94"/>
  <c r="BJ439" i="94"/>
  <c r="BJ444" i="94" s="1"/>
  <c r="I438" i="94"/>
  <c r="BG438" i="94"/>
  <c r="BG443" i="94" s="1"/>
  <c r="BI439" i="94"/>
  <c r="BI444" i="94" s="1"/>
  <c r="L437" i="94"/>
  <c r="BG437" i="94"/>
  <c r="BG442" i="94" s="1"/>
  <c r="N438" i="94"/>
  <c r="BI438" i="94"/>
  <c r="BI443" i="94" s="1"/>
  <c r="Q439" i="94"/>
  <c r="BJ447" i="94"/>
  <c r="BJ448" i="94" s="1"/>
  <c r="M437" i="94"/>
  <c r="BH437" i="94"/>
  <c r="BH442" i="94" s="1"/>
  <c r="O438" i="94"/>
  <c r="BJ438" i="94"/>
  <c r="BJ443" i="94" s="1"/>
  <c r="AD439" i="94"/>
  <c r="AD444" i="94" s="1"/>
  <c r="J440" i="94"/>
  <c r="AF440" i="94"/>
  <c r="AF445" i="94" s="1"/>
  <c r="N439" i="94"/>
  <c r="L435" i="94"/>
  <c r="BG435" i="94"/>
  <c r="N437" i="94"/>
  <c r="BI437" i="94"/>
  <c r="BI442" i="94" s="1"/>
  <c r="Q438" i="94"/>
  <c r="L440" i="94"/>
  <c r="BG440" i="94"/>
  <c r="BG445" i="94" s="1"/>
  <c r="AD447" i="94"/>
  <c r="AD448" i="94" s="1"/>
  <c r="BJ437" i="94"/>
  <c r="BJ442" i="94" s="1"/>
  <c r="BI435" i="94"/>
  <c r="N440" i="94"/>
  <c r="BI440" i="94"/>
  <c r="BI445" i="94" s="1"/>
  <c r="AF447" i="94"/>
  <c r="AF448" i="94" s="1"/>
  <c r="O437" i="94"/>
  <c r="J439" i="94"/>
  <c r="AF439" i="94"/>
  <c r="AF444" i="94" s="1"/>
  <c r="J438" i="94"/>
  <c r="AF438" i="94"/>
  <c r="AF443" i="94" s="1"/>
  <c r="O440" i="94"/>
  <c r="BJ440" i="94"/>
  <c r="BJ445" i="94" s="1"/>
  <c r="AD435" i="94"/>
  <c r="BD121" i="91"/>
  <c r="BD126" i="91" s="1"/>
  <c r="AL121" i="91"/>
  <c r="AL126" i="91" s="1"/>
  <c r="AR131" i="91"/>
  <c r="AR132" i="91" s="1"/>
  <c r="AX121" i="91"/>
  <c r="AX126" i="91" s="1"/>
  <c r="BD124" i="91"/>
  <c r="BD129" i="91" s="1"/>
  <c r="BD123" i="91"/>
  <c r="BD128" i="91" s="1"/>
  <c r="BD122" i="91"/>
  <c r="BD127" i="91" s="1"/>
  <c r="AX122" i="91"/>
  <c r="AX127" i="91" s="1"/>
  <c r="AX124" i="91"/>
  <c r="AX129" i="91" s="1"/>
  <c r="AX123" i="91"/>
  <c r="AX128" i="91" s="1"/>
  <c r="AR123" i="91"/>
  <c r="AR128" i="91" s="1"/>
  <c r="AR122" i="91"/>
  <c r="AR127" i="91" s="1"/>
  <c r="AR124" i="91"/>
  <c r="AR129" i="91" s="1"/>
  <c r="AL123" i="91"/>
  <c r="AL128" i="91" s="1"/>
  <c r="AL122" i="91"/>
  <c r="AL127" i="91" s="1"/>
  <c r="AL124" i="91"/>
  <c r="AL129" i="91" s="1"/>
  <c r="BG156" i="75" l="1"/>
  <c r="BH156" i="75"/>
  <c r="BI156" i="75"/>
  <c r="BJ156" i="75"/>
  <c r="BG157" i="75"/>
  <c r="BG158" i="75" s="1"/>
  <c r="BH157" i="75"/>
  <c r="BH158" i="75" s="1"/>
  <c r="BI157" i="75"/>
  <c r="BJ157" i="75"/>
  <c r="BJ160" i="75" s="1"/>
  <c r="BJ165" i="75" s="1"/>
  <c r="BJ158" i="75"/>
  <c r="BG160" i="75"/>
  <c r="BG165" i="75" s="1"/>
  <c r="BG161" i="75"/>
  <c r="BJ161" i="75"/>
  <c r="BJ162" i="75"/>
  <c r="BJ167" i="75" s="1"/>
  <c r="BG163" i="75"/>
  <c r="BJ163" i="75"/>
  <c r="BG166" i="75"/>
  <c r="BJ166" i="75"/>
  <c r="BG168" i="75"/>
  <c r="BJ168" i="75"/>
  <c r="BG170" i="75"/>
  <c r="BJ170" i="75"/>
  <c r="BJ171" i="75" s="1"/>
  <c r="BG171" i="75"/>
  <c r="BI158" i="75" l="1"/>
  <c r="BG162" i="75"/>
  <c r="BG167" i="75" s="1"/>
  <c r="BI163" i="75"/>
  <c r="BI168" i="75" s="1"/>
  <c r="BH163" i="75"/>
  <c r="BH168" i="75" s="1"/>
  <c r="BI162" i="75"/>
  <c r="BI167" i="75" s="1"/>
  <c r="BH162" i="75"/>
  <c r="BH167" i="75" s="1"/>
  <c r="BI161" i="75"/>
  <c r="BI166" i="75" s="1"/>
  <c r="BI170" i="75"/>
  <c r="BI171" i="75" s="1"/>
  <c r="BH161" i="75"/>
  <c r="BH166" i="75" s="1"/>
  <c r="BI160" i="75"/>
  <c r="BI165" i="75" s="1"/>
  <c r="BH170" i="75"/>
  <c r="BH171" i="75" s="1"/>
  <c r="BH160" i="75"/>
  <c r="BH165" i="75" s="1"/>
  <c r="BL119" i="91"/>
  <c r="BE119" i="91"/>
  <c r="AY119" i="91"/>
  <c r="AS119" i="91"/>
  <c r="AM119" i="91"/>
  <c r="BL118" i="91"/>
  <c r="BE118" i="91"/>
  <c r="AY118" i="91"/>
  <c r="AS118" i="91"/>
  <c r="AM118" i="91"/>
  <c r="AM124" i="91" l="1"/>
  <c r="AM129" i="91" s="1"/>
  <c r="AS124" i="91"/>
  <c r="AS129" i="91" s="1"/>
  <c r="AY124" i="91"/>
  <c r="AY129" i="91" s="1"/>
  <c r="BE121" i="91"/>
  <c r="BE126" i="91" s="1"/>
  <c r="AY131" i="91"/>
  <c r="AY132" i="91" s="1"/>
  <c r="BE123" i="91"/>
  <c r="BE128" i="91" s="1"/>
  <c r="AM131" i="91"/>
  <c r="AM132" i="91" s="1"/>
  <c r="AS131" i="91"/>
  <c r="AS132" i="91" s="1"/>
  <c r="BE131" i="91"/>
  <c r="BE132" i="91" s="1"/>
  <c r="BE124" i="91"/>
  <c r="BE129" i="91" s="1"/>
  <c r="AM121" i="91"/>
  <c r="AM126" i="91" s="1"/>
  <c r="AM123" i="91"/>
  <c r="AM128" i="91" s="1"/>
  <c r="AS121" i="91"/>
  <c r="AS126" i="91" s="1"/>
  <c r="AS123" i="91"/>
  <c r="AS128" i="91" s="1"/>
  <c r="BE122" i="91"/>
  <c r="BE127" i="91" s="1"/>
  <c r="AY121" i="91"/>
  <c r="AY126" i="91" s="1"/>
  <c r="AY123" i="91"/>
  <c r="AY128" i="91" s="1"/>
  <c r="AM122" i="91"/>
  <c r="AM127" i="91" s="1"/>
  <c r="AS122" i="91"/>
  <c r="AS127" i="91" s="1"/>
  <c r="AY122" i="91"/>
  <c r="AY127" i="91" s="1"/>
  <c r="BE129" i="85" l="1"/>
  <c r="BE128" i="85"/>
  <c r="AY129" i="85"/>
  <c r="AY128" i="85"/>
  <c r="AS129" i="85"/>
  <c r="AS128" i="85"/>
  <c r="AM128" i="85"/>
  <c r="AE156" i="75"/>
  <c r="AF156" i="75"/>
  <c r="AE157" i="75"/>
  <c r="AF157" i="75"/>
  <c r="AD157" i="75"/>
  <c r="AD156" i="75"/>
  <c r="AM129" i="85"/>
  <c r="BL129" i="85"/>
  <c r="BL128" i="85"/>
  <c r="I156" i="75"/>
  <c r="J156" i="75"/>
  <c r="L156" i="75"/>
  <c r="I157" i="75"/>
  <c r="J157" i="75"/>
  <c r="L157" i="75"/>
  <c r="BL157" i="75"/>
  <c r="BL156" i="75"/>
  <c r="AY131" i="85" l="1"/>
  <c r="AY136" i="85" s="1"/>
  <c r="AY133" i="85"/>
  <c r="AY138" i="85" s="1"/>
  <c r="AS141" i="85"/>
  <c r="AS142" i="85" s="1"/>
  <c r="AY132" i="85"/>
  <c r="AY137" i="85" s="1"/>
  <c r="AY141" i="85"/>
  <c r="AY142" i="85" s="1"/>
  <c r="AM141" i="85"/>
  <c r="AM142" i="85" s="1"/>
  <c r="BE141" i="85"/>
  <c r="BE142" i="85" s="1"/>
  <c r="AE161" i="75"/>
  <c r="AE166" i="75" s="1"/>
  <c r="J163" i="75"/>
  <c r="AY134" i="85"/>
  <c r="AY139" i="85" s="1"/>
  <c r="M156" i="75"/>
  <c r="J158" i="75"/>
  <c r="I163" i="75"/>
  <c r="J162" i="75"/>
  <c r="L163" i="75"/>
  <c r="AE158" i="75"/>
  <c r="Q156" i="75"/>
  <c r="M157" i="75"/>
  <c r="Q157" i="75"/>
  <c r="N157" i="75"/>
  <c r="I158" i="75"/>
  <c r="AE160" i="75"/>
  <c r="AE165" i="75" s="1"/>
  <c r="AF160" i="75"/>
  <c r="AF165" i="75" s="1"/>
  <c r="AD158" i="75"/>
  <c r="BE134" i="85"/>
  <c r="BE139" i="85" s="1"/>
  <c r="AS134" i="85"/>
  <c r="AS139" i="85" s="1"/>
  <c r="BE132" i="85"/>
  <c r="BE137" i="85" s="1"/>
  <c r="AM132" i="85"/>
  <c r="AM137" i="85" s="1"/>
  <c r="AM131" i="85"/>
  <c r="AM136" i="85" s="1"/>
  <c r="AS131" i="85"/>
  <c r="AS136" i="85" s="1"/>
  <c r="AS133" i="85"/>
  <c r="AS138" i="85" s="1"/>
  <c r="BE133" i="85"/>
  <c r="BE138" i="85" s="1"/>
  <c r="BE131" i="85"/>
  <c r="BE136" i="85" s="1"/>
  <c r="AS132" i="85"/>
  <c r="AS137" i="85" s="1"/>
  <c r="AM134" i="85"/>
  <c r="AM139" i="85" s="1"/>
  <c r="AM133" i="85"/>
  <c r="AM138" i="85" s="1"/>
  <c r="AE162" i="75"/>
  <c r="AE167" i="75" s="1"/>
  <c r="AF170" i="75"/>
  <c r="AF171" i="75" s="1"/>
  <c r="L162" i="75"/>
  <c r="L161" i="75"/>
  <c r="L160" i="75"/>
  <c r="AF158" i="75"/>
  <c r="AE170" i="75"/>
  <c r="AE171" i="75" s="1"/>
  <c r="N156" i="75"/>
  <c r="I160" i="75"/>
  <c r="I161" i="75"/>
  <c r="J160" i="75"/>
  <c r="L158" i="75"/>
  <c r="AF163" i="75"/>
  <c r="AF168" i="75" s="1"/>
  <c r="AF161" i="75"/>
  <c r="AF166" i="75" s="1"/>
  <c r="AD163" i="75"/>
  <c r="AD168" i="75" s="1"/>
  <c r="I162" i="75"/>
  <c r="J161" i="75"/>
  <c r="AE163" i="75"/>
  <c r="AE168" i="75" s="1"/>
  <c r="AF162" i="75"/>
  <c r="AF167" i="75" s="1"/>
  <c r="AD162" i="75"/>
  <c r="AD167" i="75" s="1"/>
  <c r="AD161" i="75"/>
  <c r="AD166" i="75" s="1"/>
  <c r="AD170" i="75"/>
  <c r="AD171" i="75" s="1"/>
  <c r="AD160" i="75"/>
  <c r="AD165" i="75" s="1"/>
  <c r="Q162" i="75" l="1"/>
  <c r="M160" i="75"/>
  <c r="Q163" i="75"/>
  <c r="Q161" i="75"/>
  <c r="M158" i="75"/>
  <c r="M163" i="75"/>
  <c r="M161" i="75"/>
  <c r="Q158" i="75"/>
  <c r="M162" i="75"/>
  <c r="Q160" i="75"/>
  <c r="N163" i="75"/>
  <c r="N162" i="75"/>
  <c r="N160" i="75"/>
  <c r="N161" i="75"/>
  <c r="N158" i="75"/>
  <c r="O157" i="75"/>
  <c r="O156" i="75"/>
  <c r="O158" i="75" l="1"/>
  <c r="O161" i="75"/>
  <c r="O160" i="75"/>
  <c r="O162" i="75"/>
  <c r="O163" i="75"/>
</calcChain>
</file>

<file path=xl/sharedStrings.xml><?xml version="1.0" encoding="utf-8"?>
<sst xmlns="http://schemas.openxmlformats.org/spreadsheetml/2006/main" count="3228" uniqueCount="167">
  <si>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</si>
  <si>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</si>
  <si>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</si>
  <si>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</si>
  <si>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</si>
  <si>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</si>
  <si>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</si>
  <si>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</si>
  <si>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</si>
  <si>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</si>
  <si>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Mean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</si>
  <si>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</si>
  <si>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</si>
  <si>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</si>
  <si>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</si>
  <si>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</si>
  <si>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</si>
  <si>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</si>
  <si>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</si>
  <si>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</si>
  <si>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</si>
  <si>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</si>
  <si>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</si>
  <si>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</si>
  <si>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</si>
  <si>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</si>
  <si>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Min</t>
  </si>
  <si>
    <t>Std</t>
  </si>
  <si>
    <t>Max</t>
  </si>
  <si>
    <t>Xbar + 2SD</t>
  </si>
  <si>
    <t>Xbar + 3SD</t>
  </si>
  <si>
    <t>Xbar - 2SD</t>
  </si>
  <si>
    <t>Xbar - 3SD</t>
  </si>
  <si>
    <t>Warning Limits</t>
  </si>
  <si>
    <t>Control Limits</t>
  </si>
  <si>
    <t>Reference</t>
  </si>
  <si>
    <t>CV</t>
  </si>
  <si>
    <t>Date</t>
  </si>
  <si>
    <t>Time</t>
  </si>
  <si>
    <t>TIC Signal per mass injected</t>
  </si>
  <si>
    <t>TC Signal per mass injected</t>
  </si>
  <si>
    <t>TNb Signal per mass injected</t>
  </si>
  <si>
    <t>Tap Water Conc TIC</t>
  </si>
  <si>
    <t>Tap Water Conc TC</t>
  </si>
  <si>
    <t>Tap Water Conc TNb</t>
  </si>
  <si>
    <t>Count</t>
  </si>
  <si>
    <t>Misc. Notes</t>
  </si>
  <si>
    <t>BRN Data Quality Code (1=no problems, 2=note, 3=fatal flaws)</t>
  </si>
  <si>
    <t>BRN Sample Notes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</si>
  <si>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</si>
  <si>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</si>
  <si>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</si>
  <si>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TIC Percent Recovery (PR) of spikes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</si>
  <si>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</si>
  <si>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</si>
  <si>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</si>
  <si>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TOC Percent Recovery (PR) of spikes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</si>
  <si>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</si>
  <si>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</si>
  <si>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</si>
  <si>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TNb Percent Recovery (PR) of spikes</t>
  </si>
  <si>
    <t>TIC Mean of 2 reps</t>
  </si>
  <si>
    <t>TC Mean of 2 reps</t>
  </si>
  <si>
    <t>TOC Mean of 2 reps</t>
  </si>
  <si>
    <t>TNb Mean of 2 reps</t>
  </si>
  <si>
    <t>Warning Limit</t>
  </si>
  <si>
    <t>Control Limit</t>
  </si>
  <si>
    <t>Coefficient of Variation %</t>
  </si>
  <si>
    <t>TC Absolute value Percent error for check standards</t>
  </si>
  <si>
    <t>TC Absolute value Relative Percent Difference (RPD) of same vial duplicates</t>
  </si>
  <si>
    <t>TC Absolute Value Relative Percent Difference (RPD) of independent prep duplicates</t>
  </si>
  <si>
    <t>TC Percent Recovery (PR) of spikes</t>
  </si>
  <si>
    <t>Daily Cal TIC [mg/l]</t>
  </si>
  <si>
    <t>Daily Cal TC [mg/l]</t>
  </si>
  <si>
    <t>Daily Cal TOC (Diff.) [mg/l]</t>
  </si>
  <si>
    <t>Daily Cal TNb [mg/l]</t>
  </si>
  <si>
    <t>Adopted a daily calibration so that we can adjust to variations in TIC signal over time.</t>
  </si>
  <si>
    <t>TIC signal per ml</t>
  </si>
  <si>
    <t>Analysis Order</t>
  </si>
  <si>
    <t>Stored Cal TIC [mg/l]</t>
  </si>
  <si>
    <t>Stored Cal TC [mg/l]</t>
  </si>
  <si>
    <t>Stored Cal TOC (Diff.) [mg/l]</t>
  </si>
  <si>
    <t>Stored Cal NPOC [mg/l]</t>
  </si>
  <si>
    <t>Stored Cal TNb [mg/l]</t>
  </si>
  <si>
    <t>3 x Coefficient of Variation %</t>
  </si>
  <si>
    <t>Warning Limits as %</t>
  </si>
  <si>
    <t>Control Limits as %</t>
  </si>
  <si>
    <t xml:space="preserve">Stored calibration is probably okay for TC and TNb, but in this version I'm using the DAILY calibration for all analytes.  </t>
  </si>
  <si>
    <t>Mixed Check 3/6/0.3</t>
  </si>
  <si>
    <t>SPIKE</t>
  </si>
  <si>
    <t>spiked blank + 150 uL</t>
  </si>
  <si>
    <t>MDL</t>
  </si>
  <si>
    <t>LOQ</t>
  </si>
  <si>
    <t>spiked blank + 150</t>
  </si>
  <si>
    <t>spiked blank + 150 a</t>
  </si>
  <si>
    <t>spiked blank + 150 b</t>
  </si>
  <si>
    <t>spiked blank + 150 c</t>
  </si>
  <si>
    <t>spiked blank</t>
  </si>
  <si>
    <t>spiked blank 50 + 150</t>
  </si>
  <si>
    <t>spiked blank 100 + 300</t>
  </si>
  <si>
    <t>ON 25jul22 adopted a correction for the part of the signal attributable to the Type I water used to make the standards in daily calibrations.</t>
  </si>
  <si>
    <t>This will change the water blanks.</t>
  </si>
  <si>
    <t>the headspace was compromised in this spike-big bubble under foil</t>
  </si>
  <si>
    <t>SPIKE_C_IM_06jun21 S site5</t>
  </si>
  <si>
    <t>SPIKE_F21jun21S1.6</t>
  </si>
  <si>
    <t>SPIKE_C01jul21S9.0</t>
  </si>
  <si>
    <t>SPIKE_F31may21S1.6</t>
  </si>
  <si>
    <t>TICnp</t>
  </si>
  <si>
    <t>DUP_F07jul21S1.6</t>
  </si>
  <si>
    <t>DUP_F28jun21S8.0</t>
  </si>
  <si>
    <t>DUP_F31may21S9.0</t>
  </si>
  <si>
    <t>DUP_C_IM_01jun21 S site6</t>
  </si>
  <si>
    <t>DUP</t>
  </si>
  <si>
    <t>Water Blank</t>
  </si>
  <si>
    <t>Spiked tap as reference 100+1KHP</t>
  </si>
  <si>
    <t>Spiked Blank 100 + 300</t>
  </si>
  <si>
    <t>Spiked blank 100 + 300</t>
  </si>
  <si>
    <t>SPIKE 25 + 80</t>
  </si>
  <si>
    <t>Known</t>
  </si>
  <si>
    <t>99th percentile.inc</t>
  </si>
  <si>
    <t>Maximum</t>
  </si>
  <si>
    <t>ratio mean/mdl</t>
  </si>
  <si>
    <t>NA</t>
  </si>
  <si>
    <t>Known or added</t>
  </si>
  <si>
    <t>Spiked Blank 100ml + 300uL</t>
  </si>
  <si>
    <t>Are results for tap water or spiked tap water flat over a run?</t>
  </si>
  <si>
    <t xml:space="preserve">We don't have space in the rack for many covered check standards.  </t>
  </si>
  <si>
    <t>Instead we can use a complex sample that doesn't exchange with the atmosphere as rapidly, so... tap or spiked tap water</t>
  </si>
  <si>
    <t>close enough (see rolling tap or rolling spiked tap)</t>
  </si>
  <si>
    <t>There is no guarantee that one batch of tap water will</t>
  </si>
  <si>
    <t>be similar to another</t>
  </si>
  <si>
    <t>Although the water authority tries to keep TOC &lt; 1 mg/L</t>
  </si>
  <si>
    <t>Over longer terms...</t>
  </si>
  <si>
    <t>We care most about the variation across just one run.</t>
  </si>
  <si>
    <t>This is to check on signal drift over a run</t>
  </si>
  <si>
    <t xml:space="preserve">And regular check standards don't work </t>
  </si>
  <si>
    <t>because they exchange with atmosphere and change conc</t>
  </si>
  <si>
    <t>We know that our Type I water has TOC in it.</t>
  </si>
  <si>
    <t>This could make things worse...</t>
  </si>
  <si>
    <t>We know we have carry over so the first run is thrown out</t>
  </si>
  <si>
    <t xml:space="preserve">the signal from the water in the daily calibration curve </t>
  </si>
  <si>
    <t xml:space="preserve">by subtracting the typical signal for the water </t>
  </si>
  <si>
    <t>from the signal for the standard prepared in that water</t>
  </si>
  <si>
    <t>This will correspond to a shift upward in concentration, but not necessarily signal</t>
  </si>
  <si>
    <t>We also have an upward trend in signal to account for</t>
  </si>
  <si>
    <t>Changed E-pure cartridges on 14jul22</t>
  </si>
  <si>
    <t>TIC reference signal change over run- initial = 100%</t>
  </si>
  <si>
    <t>TIC Absolute value Percent error for standards</t>
  </si>
  <si>
    <t>TC reference signal change over run- initial = 100%</t>
  </si>
  <si>
    <t>TC Absolute value Percent error for standards</t>
  </si>
  <si>
    <t>T0C reference signal change over run- initial = 100%</t>
  </si>
  <si>
    <t>TNb reference signal change over run- initial = 100%</t>
  </si>
  <si>
    <t>RunIn</t>
  </si>
  <si>
    <t>We can't use repeated check standards over the run because they are no longer isolated from the atmosphere after the first run and the concentration changes over time.</t>
  </si>
  <si>
    <t>We previously did a series of samples analyzed at the begining and end of the run and found no differences</t>
  </si>
  <si>
    <t>Previously, they would have been roughly the same as the calibration zero</t>
  </si>
  <si>
    <t>Now they will be above that because the calibration is adjusted for water signal, but samples are not</t>
  </si>
  <si>
    <t>ON 04oct21 started using a spiked tap water as run in and as reference instead of plain tap water so it would have some TOC in it</t>
  </si>
  <si>
    <t>DUP of B50 18jul22 8.1</t>
  </si>
  <si>
    <t xml:space="preserve">On 25JUL22 (Analysis Order = 70) we adopted a correction for </t>
  </si>
  <si>
    <t>Spiked Blank 100ml + 300uL NOT COVERED</t>
  </si>
  <si>
    <t>On 23sep22 started using a flush before the first water blank</t>
  </si>
  <si>
    <t>Type I Reagent Grade Water</t>
  </si>
  <si>
    <t>TCpe</t>
  </si>
  <si>
    <t>TCnp</t>
  </si>
  <si>
    <t>Note: 2022 field season starts on row 111 so updating the above to find 2022 MDL (12Jan2023)</t>
  </si>
  <si>
    <t>check last 3 runs in 2023 bc these are very different than 2022 values…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</si>
</sst>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"/>
    <numFmt numFmtId="166" formatCode="0.0000"/>
    <numFmt numFmtId="167" formatCode="[$-409]h:mm:ss\ AM/PM;@"/>
    <numFmt numFmtId="168" formatCode="mm/dd/yy;@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7" fillId="0" borderId="0"/>
    <xf numFmtId="0" fontId="7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3" fillId="0" borderId="0" xfId="1" applyFont="1" applyAlignment="1">
      <alignment vertical="top"/>
    </xf>
    <xf numFmtId="1" fontId="3" fillId="0" borderId="0" xfId="1" applyNumberFormat="1" applyFont="1" applyAlignment="1">
      <alignment vertical="top"/>
    </xf>
    <xf numFmtId="164" fontId="3" fillId="0" borderId="0" xfId="1" applyNumberFormat="1" applyFont="1" applyAlignment="1">
      <alignment vertical="top"/>
    </xf>
    <xf numFmtId="0" fontId="5" fillId="0" borderId="0" xfId="2" applyFont="1"/>
    <xf numFmtId="0" fontId="1" fillId="0" borderId="0" xfId="0" applyFont="1"/>
    <xf numFmtId="0" fontId="4" fillId="0" borderId="0" xfId="2"/>
    <xf numFmtId="166" fontId="4" fillId="0" borderId="0" xfId="2" applyNumberFormat="1"/>
    <xf numFmtId="164" fontId="4" fillId="0" borderId="0" xfId="2" applyNumberFormat="1"/>
    <xf numFmtId="1" fontId="4" fillId="0" borderId="0" xfId="2" applyNumberFormat="1"/>
    <xf numFmtId="1" fontId="5" fillId="0" borderId="0" xfId="2" applyNumberFormat="1" applyFont="1"/>
    <xf numFmtId="0" fontId="3" fillId="0" borderId="0" xfId="1" applyFont="1" applyAlignment="1">
      <alignment horizontal="left" vertical="center"/>
    </xf>
    <xf numFmtId="3" fontId="6" fillId="0" borderId="0" xfId="2" applyNumberFormat="1" applyFont="1"/>
    <xf numFmtId="0" fontId="3" fillId="0" borderId="0" xfId="1" applyFont="1" applyAlignment="1">
      <alignment vertical="center"/>
    </xf>
    <xf numFmtId="1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2" applyAlignment="1">
      <alignment vertical="center"/>
    </xf>
    <xf numFmtId="166" fontId="4" fillId="0" borderId="0" xfId="2" applyNumberFormat="1" applyAlignment="1">
      <alignment vertical="center"/>
    </xf>
    <xf numFmtId="165" fontId="4" fillId="0" borderId="0" xfId="2" applyNumberFormat="1" applyAlignment="1">
      <alignment vertical="center"/>
    </xf>
    <xf numFmtId="164" fontId="4" fillId="0" borderId="0" xfId="2" applyNumberFormat="1" applyAlignment="1">
      <alignment vertical="center"/>
    </xf>
    <xf numFmtId="0" fontId="5" fillId="0" borderId="0" xfId="2" applyFont="1" applyAlignment="1">
      <alignment vertical="center"/>
    </xf>
    <xf numFmtId="19" fontId="0" fillId="0" borderId="0" xfId="0" applyNumberFormat="1"/>
    <xf numFmtId="2" fontId="4" fillId="0" borderId="0" xfId="2" applyNumberFormat="1" applyAlignment="1">
      <alignment vertical="center"/>
    </xf>
    <xf numFmtId="3" fontId="4" fillId="0" borderId="0" xfId="2" applyNumberFormat="1" applyAlignment="1">
      <alignment vertical="center"/>
    </xf>
    <xf numFmtId="21" fontId="0" fillId="0" borderId="0" xfId="0" applyNumberFormat="1"/>
    <xf numFmtId="14" fontId="0" fillId="0" borderId="0" xfId="0" applyNumberFormat="1"/>
    <xf numFmtId="15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  <xf numFmtId="167" fontId="4" fillId="0" borderId="0" xfId="2" applyNumberFormat="1"/>
    <xf numFmtId="2" fontId="4" fillId="0" borderId="0" xfId="2" applyNumberFormat="1"/>
    <xf numFmtId="165" fontId="4" fillId="0" borderId="0" xfId="2" applyNumberFormat="1"/>
    <xf numFmtId="168" fontId="0" fillId="0" borderId="0" xfId="0" applyNumberFormat="1"/>
    <xf numFmtId="168" fontId="4" fillId="0" borderId="0" xfId="2" applyNumberFormat="1"/>
    <xf numFmtId="2" fontId="5" fillId="0" borderId="0" xfId="2" applyNumberFormat="1" applyFont="1"/>
    <xf numFmtId="2" fontId="0" fillId="2" borderId="0" xfId="0" applyNumberFormat="1" applyFill="1"/>
    <xf numFmtId="2" fontId="4" fillId="2" borderId="0" xfId="2" applyNumberFormat="1" applyFill="1"/>
    <xf numFmtId="0" fontId="8" fillId="0" borderId="0" xfId="0" applyFont="1"/>
    <xf numFmtId="14" fontId="8" fillId="0" borderId="0" xfId="0" applyNumberFormat="1" applyFont="1"/>
    <xf numFmtId="21" fontId="8" fillId="0" borderId="0" xfId="0" applyNumberFormat="1" applyFont="1"/>
    <xf numFmtId="0" fontId="9" fillId="0" borderId="0" xfId="2" applyFont="1"/>
    <xf numFmtId="2" fontId="8" fillId="0" borderId="0" xfId="0" applyNumberFormat="1" applyFont="1"/>
    <xf numFmtId="0" fontId="8" fillId="0" borderId="0" xfId="0" applyFont="1" applyAlignment="1">
      <alignment wrapText="1"/>
    </xf>
    <xf numFmtId="19" fontId="8" fillId="0" borderId="0" xfId="0" applyNumberFormat="1" applyFont="1"/>
    <xf numFmtId="2" fontId="9" fillId="0" borderId="0" xfId="2" applyNumberFormat="1" applyFont="1"/>
    <xf numFmtId="0" fontId="5" fillId="3" borderId="0" xfId="2" applyFont="1" applyFill="1"/>
  </cellXfs>
  <cellStyles count="5">
    <cellStyle name="Normal" xfId="0" builtinId="0"/>
    <cellStyle name="Normal 18" xfId="4" xr:uid="{00000000-0005-0000-0000-000001000000}"/>
    <cellStyle name="Normal 2 2" xfId="2" xr:uid="{00000000-0005-0000-0000-000002000000}"/>
    <cellStyle name="Normal 5 2 2" xfId="3" xr:uid="{00000000-0005-0000-0000-000003000000}"/>
    <cellStyle name="Normal 6" xfId="1" xr:uid="{00000000-0005-0000-0000-000004000000}"/>
  </cellStyles>
  <dxfs count="3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blank'!$BG$33:$BG$180</c:f>
              <c:numCache>
                <c:formatCode>0.00</c:formatCode>
                <c:ptCount val="148"/>
                <c:pt idx="1">
                  <c:v>3.2770621901923773</c:v>
                </c:pt>
                <c:pt idx="4">
                  <c:v>2.9967358125608765</c:v>
                </c:pt>
                <c:pt idx="7">
                  <c:v>3.0200270249456898</c:v>
                </c:pt>
                <c:pt idx="10">
                  <c:v>2.3261897824622917</c:v>
                </c:pt>
                <c:pt idx="13">
                  <c:v>2.3019495403945909</c:v>
                </c:pt>
                <c:pt idx="16">
                  <c:v>2.257876372998771</c:v>
                </c:pt>
                <c:pt idx="19">
                  <c:v>2.7262716828156259</c:v>
                </c:pt>
                <c:pt idx="22">
                  <c:v>2.5362785458473258</c:v>
                </c:pt>
                <c:pt idx="25">
                  <c:v>2.5220999535362587</c:v>
                </c:pt>
                <c:pt idx="28">
                  <c:v>3.031259308173933</c:v>
                </c:pt>
                <c:pt idx="31">
                  <c:v>2.8707257929802301</c:v>
                </c:pt>
                <c:pt idx="34">
                  <c:v>3.2447159602446805</c:v>
                </c:pt>
                <c:pt idx="37">
                  <c:v>3.121228640864909</c:v>
                </c:pt>
                <c:pt idx="40">
                  <c:v>2.8450189998945348</c:v>
                </c:pt>
                <c:pt idx="43">
                  <c:v>3.108307149535988</c:v>
                </c:pt>
                <c:pt idx="46">
                  <c:v>2.7260517619083964</c:v>
                </c:pt>
                <c:pt idx="49">
                  <c:v>3.4193001398134983</c:v>
                </c:pt>
                <c:pt idx="52">
                  <c:v>3.2668162779549266</c:v>
                </c:pt>
                <c:pt idx="55">
                  <c:v>3.2277051575431503</c:v>
                </c:pt>
                <c:pt idx="58">
                  <c:v>3.1730773305698032</c:v>
                </c:pt>
                <c:pt idx="61">
                  <c:v>2.996336985474743</c:v>
                </c:pt>
                <c:pt idx="64">
                  <c:v>3.1601743582953312</c:v>
                </c:pt>
                <c:pt idx="67">
                  <c:v>2.9404458072221686</c:v>
                </c:pt>
                <c:pt idx="70">
                  <c:v>2.9941276625947264</c:v>
                </c:pt>
                <c:pt idx="73">
                  <c:v>3.2479891647176147</c:v>
                </c:pt>
                <c:pt idx="76">
                  <c:v>3.0195331974345008</c:v>
                </c:pt>
                <c:pt idx="79">
                  <c:v>3.2597879432128272</c:v>
                </c:pt>
                <c:pt idx="82">
                  <c:v>3.2869307857486003</c:v>
                </c:pt>
                <c:pt idx="85">
                  <c:v>3.9933201352078846</c:v>
                </c:pt>
                <c:pt idx="88">
                  <c:v>3.4984720368357127</c:v>
                </c:pt>
                <c:pt idx="91">
                  <c:v>3.8243163617238611</c:v>
                </c:pt>
                <c:pt idx="94">
                  <c:v>3.5092789872658678</c:v>
                </c:pt>
                <c:pt idx="97">
                  <c:v>3.6810520826582143</c:v>
                </c:pt>
                <c:pt idx="100">
                  <c:v>4.2350407064701052</c:v>
                </c:pt>
                <c:pt idx="103">
                  <c:v>3.6968349257801951</c:v>
                </c:pt>
                <c:pt idx="106">
                  <c:v>3.7506201128447207</c:v>
                </c:pt>
                <c:pt idx="109">
                  <c:v>3.3875171731963976</c:v>
                </c:pt>
                <c:pt idx="112">
                  <c:v>3.5520373852890916</c:v>
                </c:pt>
                <c:pt idx="115">
                  <c:v>3.6566382256915251</c:v>
                </c:pt>
                <c:pt idx="118">
                  <c:v>3.1899681636913297</c:v>
                </c:pt>
                <c:pt idx="121">
                  <c:v>3.5763485039317673</c:v>
                </c:pt>
                <c:pt idx="124">
                  <c:v>3.7315577038587948</c:v>
                </c:pt>
                <c:pt idx="127">
                  <c:v>3.8477832893239956</c:v>
                </c:pt>
                <c:pt idx="130">
                  <c:v>14.162772800841482</c:v>
                </c:pt>
                <c:pt idx="133">
                  <c:v>14.764409291852907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2-4D47-AC11-C3B499D156E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blank'!$BG$187,'rolling spiked blank'!$BG$187)</c:f>
              <c:numCache>
                <c:formatCode>0.00</c:formatCode>
                <c:ptCount val="2"/>
                <c:pt idx="0">
                  <c:v>11.623407736620763</c:v>
                </c:pt>
                <c:pt idx="1">
                  <c:v>11.623407736620763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52-4D47-AC11-C3B499D156E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blank'!$BG$189,'rolling spiked blank'!$BG$189)</c:f>
              <c:numCache>
                <c:formatCode>0.00</c:formatCode>
                <c:ptCount val="2"/>
                <c:pt idx="0">
                  <c:v>15.05077774663048</c:v>
                </c:pt>
                <c:pt idx="1">
                  <c:v>15.05077774663048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52-4D47-AC11-C3B499D156E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blank'!$BG$188,'rolling spiked blank'!$BG$188)</c:f>
              <c:numCache>
                <c:formatCode>0.00</c:formatCode>
                <c:ptCount val="2"/>
                <c:pt idx="0">
                  <c:v>-2.086072303418101</c:v>
                </c:pt>
                <c:pt idx="1">
                  <c:v>-2.086072303418101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52-4D47-AC11-C3B499D156E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blank'!$BG$190,'rolling spiked blank'!$BG$190)</c:f>
              <c:numCache>
                <c:formatCode>0.00</c:formatCode>
                <c:ptCount val="2"/>
                <c:pt idx="0">
                  <c:v>-5.5134423134278174</c:v>
                </c:pt>
                <c:pt idx="1">
                  <c:v>-5.5134423134278174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952-4D47-AC11-C3B499D156E8}"/>
            </c:ext>
          </c:extLst>
        </c:ser>
        <c:ser>
          <c:idx val="5"/>
          <c:order val="5"/>
          <c:tx>
            <c:v>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F-495F-A6D6-1FADABCB762A}"/>
              </c:ext>
            </c:extLst>
          </c:dPt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F1F-495F-A6D6-1FADABCB7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tap'!$BH$32:$BH$154</c:f>
              <c:numCache>
                <c:formatCode>0.00</c:formatCode>
                <c:ptCount val="123"/>
                <c:pt idx="1">
                  <c:v>13.172129483171791</c:v>
                </c:pt>
                <c:pt idx="4">
                  <c:v>12.72326919978989</c:v>
                </c:pt>
                <c:pt idx="7">
                  <c:v>11.018901167238328</c:v>
                </c:pt>
                <c:pt idx="10">
                  <c:v>11.521836254169262</c:v>
                </c:pt>
                <c:pt idx="13">
                  <c:v>10.537598481860996</c:v>
                </c:pt>
                <c:pt idx="16">
                  <c:v>11.208916861968792</c:v>
                </c:pt>
                <c:pt idx="19">
                  <c:v>11.71877989535896</c:v>
                </c:pt>
                <c:pt idx="22">
                  <c:v>11.284630817546306</c:v>
                </c:pt>
                <c:pt idx="25">
                  <c:v>11.291185913959273</c:v>
                </c:pt>
                <c:pt idx="28">
                  <c:v>10.848996996449374</c:v>
                </c:pt>
                <c:pt idx="31">
                  <c:v>10.342560698309999</c:v>
                </c:pt>
                <c:pt idx="34">
                  <c:v>9.1208984489153053</c:v>
                </c:pt>
                <c:pt idx="37">
                  <c:v>11.17091075250455</c:v>
                </c:pt>
                <c:pt idx="40">
                  <c:v>9.5866584392304866</c:v>
                </c:pt>
                <c:pt idx="43">
                  <c:v>9.4180674211406483</c:v>
                </c:pt>
                <c:pt idx="46">
                  <c:v>11.595694846835361</c:v>
                </c:pt>
                <c:pt idx="49">
                  <c:v>10.403865888902729</c:v>
                </c:pt>
                <c:pt idx="52">
                  <c:v>10.32275304258652</c:v>
                </c:pt>
                <c:pt idx="55">
                  <c:v>9.9069987549356036</c:v>
                </c:pt>
                <c:pt idx="58">
                  <c:v>9.8336303512324985</c:v>
                </c:pt>
                <c:pt idx="61">
                  <c:v>9.7565935273442399</c:v>
                </c:pt>
                <c:pt idx="64">
                  <c:v>10.492194216033864</c:v>
                </c:pt>
                <c:pt idx="67">
                  <c:v>9.3773133009052572</c:v>
                </c:pt>
                <c:pt idx="70">
                  <c:v>9.3480257111908465</c:v>
                </c:pt>
                <c:pt idx="73">
                  <c:v>10.406180871817021</c:v>
                </c:pt>
                <c:pt idx="76">
                  <c:v>10.082442652200484</c:v>
                </c:pt>
                <c:pt idx="79">
                  <c:v>9.9482219928253066</c:v>
                </c:pt>
                <c:pt idx="82">
                  <c:v>10.512101993190115</c:v>
                </c:pt>
                <c:pt idx="85">
                  <c:v>9.894849257507456</c:v>
                </c:pt>
                <c:pt idx="88">
                  <c:v>9.9143517136111754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A-4793-8791-AAD728862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tap'!$BH$160,'rolling ref plain tap'!$BH$160)</c:f>
              <c:numCache>
                <c:formatCode>0.00</c:formatCode>
                <c:ptCount val="2"/>
                <c:pt idx="0">
                  <c:v>12.50279234603876</c:v>
                </c:pt>
                <c:pt idx="1">
                  <c:v>12.50279234603876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9A-4793-8791-AAD728862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tap'!$BH$162,'rolling ref plain tap'!$BH$162)</c:f>
              <c:numCache>
                <c:formatCode>0.00</c:formatCode>
                <c:ptCount val="2"/>
                <c:pt idx="0">
                  <c:v>13.474845869845931</c:v>
                </c:pt>
                <c:pt idx="1">
                  <c:v>13.474845869845931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9A-4793-8791-AAD728862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tap'!$BH$161,'rolling ref plain tap'!$BH$161)</c:f>
              <c:numCache>
                <c:formatCode>0.00</c:formatCode>
                <c:ptCount val="2"/>
                <c:pt idx="0">
                  <c:v>8.6145782508100694</c:v>
                </c:pt>
                <c:pt idx="1">
                  <c:v>8.6145782508100694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9A-4793-8791-AAD728862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tap'!$BH$163,'rolling ref plain tap'!$BH$163)</c:f>
              <c:numCache>
                <c:formatCode>0.00</c:formatCode>
                <c:ptCount val="2"/>
                <c:pt idx="0">
                  <c:v>7.6425247270028986</c:v>
                </c:pt>
                <c:pt idx="1">
                  <c:v>7.6425247270028986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9A-4793-8791-AAD72886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tap'!$BJ$32:$BJ$154</c:f>
              <c:numCache>
                <c:formatCode>0.00</c:formatCode>
                <c:ptCount val="123"/>
                <c:pt idx="1">
                  <c:v>1.6403054947249684</c:v>
                </c:pt>
                <c:pt idx="4">
                  <c:v>1.6246119201777947</c:v>
                </c:pt>
                <c:pt idx="7">
                  <c:v>1.3886427677522732</c:v>
                </c:pt>
                <c:pt idx="10">
                  <c:v>1.5674967158216515</c:v>
                </c:pt>
                <c:pt idx="13">
                  <c:v>1.4395620811428356</c:v>
                </c:pt>
                <c:pt idx="16">
                  <c:v>1.4856119944794035</c:v>
                </c:pt>
                <c:pt idx="19">
                  <c:v>1.5566905464304339</c:v>
                </c:pt>
                <c:pt idx="22">
                  <c:v>1.5269147068689435</c:v>
                </c:pt>
                <c:pt idx="25">
                  <c:v>1.5035845950286184</c:v>
                </c:pt>
                <c:pt idx="28">
                  <c:v>1.4418726075496449</c:v>
                </c:pt>
                <c:pt idx="31">
                  <c:v>1.3707961058147573</c:v>
                </c:pt>
                <c:pt idx="34">
                  <c:v>1.1599201271576074</c:v>
                </c:pt>
                <c:pt idx="37">
                  <c:v>1.3292194746415116</c:v>
                </c:pt>
                <c:pt idx="40">
                  <c:v>1.1645660318349096</c:v>
                </c:pt>
                <c:pt idx="43">
                  <c:v>1.1416330797069165</c:v>
                </c:pt>
                <c:pt idx="46">
                  <c:v>0.70560672694766913</c:v>
                </c:pt>
                <c:pt idx="49">
                  <c:v>0.62636503130016097</c:v>
                </c:pt>
                <c:pt idx="52">
                  <c:v>0.60902598077609615</c:v>
                </c:pt>
                <c:pt idx="55">
                  <c:v>0.6188369825762936</c:v>
                </c:pt>
                <c:pt idx="58">
                  <c:v>0.60741783532693461</c:v>
                </c:pt>
                <c:pt idx="61">
                  <c:v>0.60067414092295801</c:v>
                </c:pt>
                <c:pt idx="64">
                  <c:v>1.3262916150335837</c:v>
                </c:pt>
                <c:pt idx="67">
                  <c:v>1.2212516185122873</c:v>
                </c:pt>
                <c:pt idx="70">
                  <c:v>1.2085718256020135</c:v>
                </c:pt>
                <c:pt idx="73">
                  <c:v>1.2821887638125575</c:v>
                </c:pt>
                <c:pt idx="76">
                  <c:v>1.2758943400625038</c:v>
                </c:pt>
                <c:pt idx="79">
                  <c:v>1.2482602845744637</c:v>
                </c:pt>
                <c:pt idx="82">
                  <c:v>1.2417531760451688</c:v>
                </c:pt>
                <c:pt idx="85">
                  <c:v>1.2035568455404346</c:v>
                </c:pt>
                <c:pt idx="88">
                  <c:v>1.192814127585978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9-4866-9311-D03FA4BE753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tap'!$BJ$160,'rolling ref plain tap'!$BJ$160)</c:f>
              <c:numCache>
                <c:formatCode>0.00</c:formatCode>
                <c:ptCount val="2"/>
                <c:pt idx="0">
                  <c:v>1.8664877939842337</c:v>
                </c:pt>
                <c:pt idx="1">
                  <c:v>1.8664877939842337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9-4866-9311-D03FA4BE753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tap'!$BJ$162,'rolling ref plain tap'!$BJ$162)</c:f>
              <c:numCache>
                <c:formatCode>0.00</c:formatCode>
                <c:ptCount val="2"/>
                <c:pt idx="0">
                  <c:v>2.194566065247161</c:v>
                </c:pt>
                <c:pt idx="1">
                  <c:v>2.194566065247161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9-4866-9311-D03FA4BE753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tap'!$BJ$161,'rolling ref plain tap'!$BJ$161)</c:f>
              <c:numCache>
                <c:formatCode>0.00</c:formatCode>
                <c:ptCount val="2"/>
                <c:pt idx="0">
                  <c:v>0.55417470893252363</c:v>
                </c:pt>
                <c:pt idx="1">
                  <c:v>0.55417470893252363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9-4866-9311-D03FA4BE753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tap'!$BJ$163,'rolling ref plain tap'!$BJ$163)</c:f>
              <c:numCache>
                <c:formatCode>0.00</c:formatCode>
                <c:ptCount val="2"/>
                <c:pt idx="0">
                  <c:v>0.2260964376695962</c:v>
                </c:pt>
                <c:pt idx="1">
                  <c:v>0.2260964376695962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99-4866-9311-D03FA4BE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tap'!$BI$32:$BI$154</c:f>
              <c:numCache>
                <c:formatCode>0.00</c:formatCode>
                <c:ptCount val="123"/>
                <c:pt idx="1">
                  <c:v>0.69511543476857351</c:v>
                </c:pt>
                <c:pt idx="4">
                  <c:v>0.489672586788787</c:v>
                </c:pt>
                <c:pt idx="7">
                  <c:v>-1.4044104778906075</c:v>
                </c:pt>
                <c:pt idx="10">
                  <c:v>0.6760886461303226</c:v>
                </c:pt>
                <c:pt idx="13">
                  <c:v>-0.21669345535450102</c:v>
                </c:pt>
                <c:pt idx="16">
                  <c:v>0.59996528811595606</c:v>
                </c:pt>
                <c:pt idx="19">
                  <c:v>1.2635419420560074</c:v>
                </c:pt>
                <c:pt idx="22">
                  <c:v>1.181025968753449</c:v>
                </c:pt>
                <c:pt idx="25">
                  <c:v>1.1092762141620662</c:v>
                </c:pt>
                <c:pt idx="28">
                  <c:v>0.72774255216358075</c:v>
                </c:pt>
                <c:pt idx="31">
                  <c:v>0.52283783049091603</c:v>
                </c:pt>
                <c:pt idx="34">
                  <c:v>-0.77128926550626176</c:v>
                </c:pt>
                <c:pt idx="37">
                  <c:v>1.0649896702757085</c:v>
                </c:pt>
                <c:pt idx="40">
                  <c:v>-0.33398579695437114</c:v>
                </c:pt>
                <c:pt idx="43">
                  <c:v>-0.39969940842504847</c:v>
                </c:pt>
                <c:pt idx="46">
                  <c:v>0.3903087954600144</c:v>
                </c:pt>
                <c:pt idx="49">
                  <c:v>-0.72666442967915756</c:v>
                </c:pt>
                <c:pt idx="52">
                  <c:v>-0.79432006560553159</c:v>
                </c:pt>
                <c:pt idx="55">
                  <c:v>-0.65622603814979019</c:v>
                </c:pt>
                <c:pt idx="58">
                  <c:v>-0.65684139818284848</c:v>
                </c:pt>
                <c:pt idx="61">
                  <c:v>-0.78392222320830651</c:v>
                </c:pt>
                <c:pt idx="64">
                  <c:v>0.15036659451976586</c:v>
                </c:pt>
                <c:pt idx="67">
                  <c:v>-0.7063328736490293</c:v>
                </c:pt>
                <c:pt idx="70">
                  <c:v>-0.62962506705978871</c:v>
                </c:pt>
                <c:pt idx="73">
                  <c:v>0.14960346620908371</c:v>
                </c:pt>
                <c:pt idx="76">
                  <c:v>7.1838238648260777E-2</c:v>
                </c:pt>
                <c:pt idx="79">
                  <c:v>-2.5298706275769689E-2</c:v>
                </c:pt>
                <c:pt idx="82">
                  <c:v>0.15865804665666605</c:v>
                </c:pt>
                <c:pt idx="85">
                  <c:v>-4.7601484369288904E-2</c:v>
                </c:pt>
                <c:pt idx="88">
                  <c:v>-8.7079829845007062E-2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D-4193-AAE2-B4EF9BCD68A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tap'!$BI$160,'rolling ref plain tap'!$BI$160)</c:f>
              <c:numCache>
                <c:formatCode>0.00</c:formatCode>
                <c:ptCount val="2"/>
                <c:pt idx="0">
                  <c:v>1.4390885494352104</c:v>
                </c:pt>
                <c:pt idx="1">
                  <c:v>1.4390885494352104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D-4193-AAE2-B4EF9BCD68A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tap'!$BI$162,'rolling ref plain tap'!$BI$162)</c:f>
              <c:numCache>
                <c:formatCode>0.00</c:formatCode>
                <c:ptCount val="2"/>
                <c:pt idx="0">
                  <c:v>2.1417821449020846</c:v>
                </c:pt>
                <c:pt idx="1">
                  <c:v>2.1417821449020846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BD-4193-AAE2-B4EF9BCD68A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tap'!$BI$161,'rolling ref plain tap'!$BI$161)</c:f>
              <c:numCache>
                <c:formatCode>0.00</c:formatCode>
                <c:ptCount val="2"/>
                <c:pt idx="0">
                  <c:v>-1.3716858324322871</c:v>
                </c:pt>
                <c:pt idx="1">
                  <c:v>-1.3716858324322871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BD-4193-AAE2-B4EF9BCD68A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tap'!$BI$163,'rolling ref plain tap'!$BI$163)</c:f>
              <c:numCache>
                <c:formatCode>0.00</c:formatCode>
                <c:ptCount val="2"/>
                <c:pt idx="0">
                  <c:v>-2.0743794278991614</c:v>
                </c:pt>
                <c:pt idx="1">
                  <c:v>-2.0743794278991614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BD-4193-AAE2-B4EF9BCD6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spikes'!$AM$32:$AM$126</c:f>
              <c:numCache>
                <c:formatCode>General</c:formatCode>
                <c:ptCount val="95"/>
                <c:pt idx="0">
                  <c:v>156.8981773311225</c:v>
                </c:pt>
                <c:pt idx="1">
                  <c:v>106.58339635806277</c:v>
                </c:pt>
                <c:pt idx="2">
                  <c:v>113.18420622376907</c:v>
                </c:pt>
                <c:pt idx="3">
                  <c:v>63.723836867597974</c:v>
                </c:pt>
                <c:pt idx="4">
                  <c:v>126.7206259003333</c:v>
                </c:pt>
                <c:pt idx="5">
                  <c:v>115.59819013100005</c:v>
                </c:pt>
                <c:pt idx="6">
                  <c:v>103.08979833889229</c:v>
                </c:pt>
                <c:pt idx="7">
                  <c:v>89.930725471677363</c:v>
                </c:pt>
                <c:pt idx="8">
                  <c:v>107.96098946100224</c:v>
                </c:pt>
                <c:pt idx="9">
                  <c:v>108.61529848803858</c:v>
                </c:pt>
                <c:pt idx="10">
                  <c:v>104.30379338340444</c:v>
                </c:pt>
                <c:pt idx="11">
                  <c:v>110.62738848634932</c:v>
                </c:pt>
                <c:pt idx="12">
                  <c:v>105.03630666666665</c:v>
                </c:pt>
                <c:pt idx="13">
                  <c:v>102.15464666666665</c:v>
                </c:pt>
                <c:pt idx="14">
                  <c:v>87.195304007960019</c:v>
                </c:pt>
                <c:pt idx="15">
                  <c:v>87.764114509930593</c:v>
                </c:pt>
                <c:pt idx="16">
                  <c:v>103.94637325302222</c:v>
                </c:pt>
                <c:pt idx="17">
                  <c:v>87.91279348523679</c:v>
                </c:pt>
                <c:pt idx="18">
                  <c:v>87.202383340691753</c:v>
                </c:pt>
                <c:pt idx="19">
                  <c:v>89.123068365326716</c:v>
                </c:pt>
                <c:pt idx="20">
                  <c:v>88.287148679446133</c:v>
                </c:pt>
                <c:pt idx="21">
                  <c:v>88.189880428972955</c:v>
                </c:pt>
                <c:pt idx="22">
                  <c:v>89.485466168261937</c:v>
                </c:pt>
                <c:pt idx="23">
                  <c:v>95.709591390678852</c:v>
                </c:pt>
                <c:pt idx="24">
                  <c:v>98.786077900925022</c:v>
                </c:pt>
                <c:pt idx="25">
                  <c:v>84.0299523319934</c:v>
                </c:pt>
                <c:pt idx="26">
                  <c:v>90.643960969685097</c:v>
                </c:pt>
                <c:pt idx="27">
                  <c:v>97.405615113996433</c:v>
                </c:pt>
                <c:pt idx="28">
                  <c:v>94.049937007898805</c:v>
                </c:pt>
                <c:pt idx="29">
                  <c:v>94.150132126821759</c:v>
                </c:pt>
                <c:pt idx="30">
                  <c:v>96.667412216894206</c:v>
                </c:pt>
                <c:pt idx="31">
                  <c:v>94.853650287624305</c:v>
                </c:pt>
                <c:pt idx="32">
                  <c:v>102.0941522135798</c:v>
                </c:pt>
                <c:pt idx="33">
                  <c:v>97.78155538982584</c:v>
                </c:pt>
                <c:pt idx="34">
                  <c:v>102.68321511793575</c:v>
                </c:pt>
                <c:pt idx="35">
                  <c:v>102.81405903010821</c:v>
                </c:pt>
                <c:pt idx="36">
                  <c:v>101.96454740586937</c:v>
                </c:pt>
                <c:pt idx="37">
                  <c:v>95.901160553462319</c:v>
                </c:pt>
                <c:pt idx="38">
                  <c:v>99.86560097321258</c:v>
                </c:pt>
                <c:pt idx="39">
                  <c:v>122.90557743035822</c:v>
                </c:pt>
                <c:pt idx="40">
                  <c:v>110.48793553154809</c:v>
                </c:pt>
                <c:pt idx="41">
                  <c:v>94.562688521244866</c:v>
                </c:pt>
                <c:pt idx="42">
                  <c:v>101.84780712207194</c:v>
                </c:pt>
                <c:pt idx="43">
                  <c:v>119.65513039612642</c:v>
                </c:pt>
                <c:pt idx="44">
                  <c:v>116.68352210832066</c:v>
                </c:pt>
                <c:pt idx="45">
                  <c:v>113.73858627667175</c:v>
                </c:pt>
                <c:pt idx="46">
                  <c:v>122.25634169177088</c:v>
                </c:pt>
                <c:pt idx="47">
                  <c:v>110.48055295442144</c:v>
                </c:pt>
                <c:pt idx="48">
                  <c:v>119.91166212760683</c:v>
                </c:pt>
                <c:pt idx="49">
                  <c:v>120.90434221150635</c:v>
                </c:pt>
                <c:pt idx="50">
                  <c:v>110.80806277685262</c:v>
                </c:pt>
                <c:pt idx="51">
                  <c:v>109.03721970008647</c:v>
                </c:pt>
                <c:pt idx="52">
                  <c:v>109.73807942614944</c:v>
                </c:pt>
                <c:pt idx="53">
                  <c:v>125.02125819277384</c:v>
                </c:pt>
                <c:pt idx="54">
                  <c:v>137.24049085954638</c:v>
                </c:pt>
                <c:pt idx="55">
                  <c:v>99.640339553673002</c:v>
                </c:pt>
                <c:pt idx="56">
                  <c:v>113.19056638622698</c:v>
                </c:pt>
                <c:pt idx="57">
                  <c:v>122.56317207405395</c:v>
                </c:pt>
                <c:pt idx="58">
                  <c:v>110.09544161668892</c:v>
                </c:pt>
                <c:pt idx="59">
                  <c:v>148.33904701839171</c:v>
                </c:pt>
                <c:pt idx="60">
                  <c:v>131.48986090943112</c:v>
                </c:pt>
                <c:pt idx="61">
                  <c:v>131.52176588337758</c:v>
                </c:pt>
                <c:pt idx="62">
                  <c:v>113.87420601105225</c:v>
                </c:pt>
                <c:pt idx="63">
                  <c:v>137.29317546763806</c:v>
                </c:pt>
                <c:pt idx="64">
                  <c:v>98.39619252958876</c:v>
                </c:pt>
                <c:pt idx="65">
                  <c:v>138.08779598180553</c:v>
                </c:pt>
                <c:pt idx="66">
                  <c:v>122.88505763274389</c:v>
                </c:pt>
                <c:pt idx="67">
                  <c:v>85.628417409082729</c:v>
                </c:pt>
                <c:pt idx="68">
                  <c:v>96.526860391633889</c:v>
                </c:pt>
                <c:pt idx="69">
                  <c:v>116.53747145008884</c:v>
                </c:pt>
                <c:pt idx="70">
                  <c:v>92.111673020141723</c:v>
                </c:pt>
                <c:pt idx="71">
                  <c:v>119.73446698124673</c:v>
                </c:pt>
                <c:pt idx="72">
                  <c:v>56.272658476317737</c:v>
                </c:pt>
                <c:pt idx="73">
                  <c:v>162.19057430858953</c:v>
                </c:pt>
                <c:pt idx="74">
                  <c:v>133.61463223648806</c:v>
                </c:pt>
                <c:pt idx="75">
                  <c:v>124.26483374114274</c:v>
                </c:pt>
                <c:pt idx="76">
                  <c:v>158.60702691457806</c:v>
                </c:pt>
                <c:pt idx="77">
                  <c:v>163.34632389779554</c:v>
                </c:pt>
                <c:pt idx="78">
                  <c:v>115.47543801094908</c:v>
                </c:pt>
                <c:pt idx="79">
                  <c:v>116.46797307467952</c:v>
                </c:pt>
                <c:pt idx="80">
                  <c:v>100.29373636032196</c:v>
                </c:pt>
                <c:pt idx="81">
                  <c:v>122.41662963247046</c:v>
                </c:pt>
                <c:pt idx="82">
                  <c:v>92.082744719644936</c:v>
                </c:pt>
                <c:pt idx="83">
                  <c:v>108.89981304334371</c:v>
                </c:pt>
                <c:pt idx="84">
                  <c:v>117.01559688639024</c:v>
                </c:pt>
                <c:pt idx="85">
                  <c:v>136.24130976009039</c:v>
                </c:pt>
                <c:pt idx="86">
                  <c:v>129.13076522657246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C-4889-9AF5-7831D43AFD0B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spikes'!$AM$131,'rolling spikes'!$AM$131)</c:f>
              <c:numCache>
                <c:formatCode>0.00</c:formatCode>
                <c:ptCount val="2"/>
                <c:pt idx="0">
                  <c:v>148.90505998234687</c:v>
                </c:pt>
                <c:pt idx="1">
                  <c:v>148.90505998234687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C-4889-9AF5-7831D43AFD0B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spikes'!$AM$133,'rolling spikes'!$AM$133)</c:f>
              <c:numCache>
                <c:formatCode>0.00</c:formatCode>
                <c:ptCount val="2"/>
                <c:pt idx="0">
                  <c:v>168.57339827250166</c:v>
                </c:pt>
                <c:pt idx="1">
                  <c:v>168.57339827250166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C-4889-9AF5-7831D43AFD0B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spikes'!$AM$132,'rolling spikes'!$AM$132)</c:f>
              <c:numCache>
                <c:formatCode>0.00</c:formatCode>
                <c:ptCount val="2"/>
                <c:pt idx="0">
                  <c:v>70.231706821727627</c:v>
                </c:pt>
                <c:pt idx="1">
                  <c:v>70.231706821727627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C-4889-9AF5-7831D43AFD0B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spikes'!$AM$134,'rolling spikes'!$AM$134)</c:f>
              <c:numCache>
                <c:formatCode>0.00</c:formatCode>
                <c:ptCount val="2"/>
                <c:pt idx="0">
                  <c:v>50.56336853157282</c:v>
                </c:pt>
                <c:pt idx="1">
                  <c:v>50.56336853157282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EC-4889-9AF5-7831D43A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spikes'!$BE$32:$BE$126</c:f>
              <c:numCache>
                <c:formatCode>General</c:formatCode>
                <c:ptCount val="95"/>
                <c:pt idx="0">
                  <c:v>87.566066575309847</c:v>
                </c:pt>
                <c:pt idx="1">
                  <c:v>81.318838215702442</c:v>
                </c:pt>
                <c:pt idx="2">
                  <c:v>77.184146056444405</c:v>
                </c:pt>
                <c:pt idx="3">
                  <c:v>76.469859600680905</c:v>
                </c:pt>
                <c:pt idx="4">
                  <c:v>94.220175171029751</c:v>
                </c:pt>
                <c:pt idx="5">
                  <c:v>91.748486629785347</c:v>
                </c:pt>
                <c:pt idx="6">
                  <c:v>99.593375609646074</c:v>
                </c:pt>
                <c:pt idx="7">
                  <c:v>85.509270614219119</c:v>
                </c:pt>
                <c:pt idx="8">
                  <c:v>79.459962114706741</c:v>
                </c:pt>
                <c:pt idx="9">
                  <c:v>75.061511813617315</c:v>
                </c:pt>
                <c:pt idx="10">
                  <c:v>76.121243360516644</c:v>
                </c:pt>
                <c:pt idx="11">
                  <c:v>92.487983456350008</c:v>
                </c:pt>
                <c:pt idx="12">
                  <c:v>89.835216476979411</c:v>
                </c:pt>
                <c:pt idx="13">
                  <c:v>77.88123988017648</c:v>
                </c:pt>
                <c:pt idx="14">
                  <c:v>116.39008390391378</c:v>
                </c:pt>
                <c:pt idx="15">
                  <c:v>124.74742290200824</c:v>
                </c:pt>
                <c:pt idx="16">
                  <c:v>138.58674986343121</c:v>
                </c:pt>
                <c:pt idx="17">
                  <c:v>153.90030348780982</c:v>
                </c:pt>
                <c:pt idx="18">
                  <c:v>98.321115180375429</c:v>
                </c:pt>
                <c:pt idx="19">
                  <c:v>100.31757951878953</c:v>
                </c:pt>
                <c:pt idx="20">
                  <c:v>87.376852267661604</c:v>
                </c:pt>
                <c:pt idx="21">
                  <c:v>101.7943815624254</c:v>
                </c:pt>
                <c:pt idx="22">
                  <c:v>76.494708483860094</c:v>
                </c:pt>
                <c:pt idx="27">
                  <c:v>106.96124193712497</c:v>
                </c:pt>
                <c:pt idx="28">
                  <c:v>103.19822147618386</c:v>
                </c:pt>
                <c:pt idx="29">
                  <c:v>101.31489927418872</c:v>
                </c:pt>
                <c:pt idx="30">
                  <c:v>98.37874676246652</c:v>
                </c:pt>
                <c:pt idx="31">
                  <c:v>104.86864535661822</c:v>
                </c:pt>
                <c:pt idx="32">
                  <c:v>170.47488809600051</c:v>
                </c:pt>
                <c:pt idx="33">
                  <c:v>99.964675530414027</c:v>
                </c:pt>
                <c:pt idx="34">
                  <c:v>115.75899696015549</c:v>
                </c:pt>
                <c:pt idx="35">
                  <c:v>84.754808844288661</c:v>
                </c:pt>
                <c:pt idx="36">
                  <c:v>104.62324254916157</c:v>
                </c:pt>
                <c:pt idx="37">
                  <c:v>98.720293029595183</c:v>
                </c:pt>
                <c:pt idx="38">
                  <c:v>71.235742128695463</c:v>
                </c:pt>
                <c:pt idx="39">
                  <c:v>128.29423796382699</c:v>
                </c:pt>
                <c:pt idx="40">
                  <c:v>121.47798051574796</c:v>
                </c:pt>
                <c:pt idx="41">
                  <c:v>97.031460309637993</c:v>
                </c:pt>
                <c:pt idx="42">
                  <c:v>123.711001972655</c:v>
                </c:pt>
                <c:pt idx="43">
                  <c:v>101.41645360129584</c:v>
                </c:pt>
                <c:pt idx="44">
                  <c:v>104.62645383929527</c:v>
                </c:pt>
                <c:pt idx="45">
                  <c:v>139.34044121170044</c:v>
                </c:pt>
                <c:pt idx="46">
                  <c:v>79.10632924784754</c:v>
                </c:pt>
                <c:pt idx="47">
                  <c:v>94.440237548207975</c:v>
                </c:pt>
                <c:pt idx="48">
                  <c:v>107.99471469614758</c:v>
                </c:pt>
                <c:pt idx="49">
                  <c:v>87.044955209424842</c:v>
                </c:pt>
                <c:pt idx="50">
                  <c:v>85.75913909625973</c:v>
                </c:pt>
                <c:pt idx="51">
                  <c:v>89.758939706507974</c:v>
                </c:pt>
                <c:pt idx="52">
                  <c:v>91.800918315559869</c:v>
                </c:pt>
                <c:pt idx="53">
                  <c:v>86.607986222398466</c:v>
                </c:pt>
                <c:pt idx="54">
                  <c:v>69.113061538073993</c:v>
                </c:pt>
                <c:pt idx="55">
                  <c:v>103.35190315516373</c:v>
                </c:pt>
                <c:pt idx="56">
                  <c:v>101.54894635714919</c:v>
                </c:pt>
                <c:pt idx="57">
                  <c:v>101.83897098937933</c:v>
                </c:pt>
                <c:pt idx="58">
                  <c:v>95.387890950825948</c:v>
                </c:pt>
                <c:pt idx="59">
                  <c:v>107.11009635964355</c:v>
                </c:pt>
                <c:pt idx="60">
                  <c:v>88.927884677077316</c:v>
                </c:pt>
                <c:pt idx="61">
                  <c:v>125.12926934542062</c:v>
                </c:pt>
                <c:pt idx="62">
                  <c:v>105.03663629749386</c:v>
                </c:pt>
                <c:pt idx="63">
                  <c:v>144.43609256536348</c:v>
                </c:pt>
                <c:pt idx="64">
                  <c:v>101.15521084854655</c:v>
                </c:pt>
                <c:pt idx="65">
                  <c:v>105.14979772852455</c:v>
                </c:pt>
                <c:pt idx="66">
                  <c:v>88.669267658898846</c:v>
                </c:pt>
                <c:pt idx="67">
                  <c:v>96.120200491182075</c:v>
                </c:pt>
                <c:pt idx="68">
                  <c:v>75.672134149397294</c:v>
                </c:pt>
                <c:pt idx="69">
                  <c:v>109.80515764263576</c:v>
                </c:pt>
                <c:pt idx="70">
                  <c:v>102.48557494228314</c:v>
                </c:pt>
                <c:pt idx="71">
                  <c:v>95.604236408787955</c:v>
                </c:pt>
                <c:pt idx="72">
                  <c:v>102.40988580741823</c:v>
                </c:pt>
                <c:pt idx="73">
                  <c:v>100.11168749666167</c:v>
                </c:pt>
                <c:pt idx="74">
                  <c:v>79.40973027253311</c:v>
                </c:pt>
                <c:pt idx="75">
                  <c:v>93.878383342211634</c:v>
                </c:pt>
                <c:pt idx="76">
                  <c:v>103.15041604007197</c:v>
                </c:pt>
                <c:pt idx="77">
                  <c:v>85.550723047971744</c:v>
                </c:pt>
                <c:pt idx="78">
                  <c:v>107.98182752953466</c:v>
                </c:pt>
                <c:pt idx="79">
                  <c:v>100.12649680032077</c:v>
                </c:pt>
                <c:pt idx="80">
                  <c:v>110.99491356601153</c:v>
                </c:pt>
                <c:pt idx="81">
                  <c:v>205.62039165641599</c:v>
                </c:pt>
                <c:pt idx="82">
                  <c:v>108.27416727128806</c:v>
                </c:pt>
                <c:pt idx="83">
                  <c:v>89.672692475340767</c:v>
                </c:pt>
                <c:pt idx="84">
                  <c:v>85.594280310398929</c:v>
                </c:pt>
                <c:pt idx="85">
                  <c:v>101.91698158660954</c:v>
                </c:pt>
                <c:pt idx="86">
                  <c:v>86.992241604441759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8-4A25-A246-E2C7067C8F10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spikes'!$BE$131,'rolling spikes'!$BE$131)</c:f>
              <c:numCache>
                <c:formatCode>0.00</c:formatCode>
                <c:ptCount val="2"/>
                <c:pt idx="0">
                  <c:v>143.99930859477996</c:v>
                </c:pt>
                <c:pt idx="1">
                  <c:v>143.99930859477996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8-4A25-A246-E2C7067C8F10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spikes'!$BE$133,'rolling spikes'!$BE$133)</c:f>
              <c:numCache>
                <c:formatCode>0.00</c:formatCode>
                <c:ptCount val="2"/>
                <c:pt idx="0">
                  <c:v>165.64185822313425</c:v>
                </c:pt>
                <c:pt idx="1">
                  <c:v>165.64185822313425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8-4A25-A246-E2C7067C8F10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spikes'!$BE$132,'rolling spikes'!$BE$132)</c:f>
              <c:numCache>
                <c:formatCode>0.00</c:formatCode>
                <c:ptCount val="2"/>
                <c:pt idx="0">
                  <c:v>57.429110081362829</c:v>
                </c:pt>
                <c:pt idx="1">
                  <c:v>57.429110081362829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8-4A25-A246-E2C7067C8F10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spikes'!$BE$134,'rolling spikes'!$BE$134)</c:f>
              <c:numCache>
                <c:formatCode>0.00</c:formatCode>
                <c:ptCount val="2"/>
                <c:pt idx="0">
                  <c:v>35.786560453008548</c:v>
                </c:pt>
                <c:pt idx="1">
                  <c:v>35.786560453008548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8-4A25-A246-E2C7067C8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spikes'!$AY$32:$AY$126</c:f>
              <c:numCache>
                <c:formatCode>General</c:formatCode>
                <c:ptCount val="95"/>
                <c:pt idx="0">
                  <c:v>76.991636495257353</c:v>
                </c:pt>
                <c:pt idx="1">
                  <c:v>60.118838719813162</c:v>
                </c:pt>
                <c:pt idx="2">
                  <c:v>124.61324981888579</c:v>
                </c:pt>
                <c:pt idx="3">
                  <c:v>150.65366798452919</c:v>
                </c:pt>
                <c:pt idx="4">
                  <c:v>96.466103647997912</c:v>
                </c:pt>
                <c:pt idx="5">
                  <c:v>96.078708879133046</c:v>
                </c:pt>
                <c:pt idx="6">
                  <c:v>135.01660034681998</c:v>
                </c:pt>
                <c:pt idx="7">
                  <c:v>122.87445206558019</c:v>
                </c:pt>
                <c:pt idx="8">
                  <c:v>46.164037555764232</c:v>
                </c:pt>
                <c:pt idx="9">
                  <c:v>38.751689212333844</c:v>
                </c:pt>
                <c:pt idx="10">
                  <c:v>18.226347319118002</c:v>
                </c:pt>
                <c:pt idx="11">
                  <c:v>25.382282065509131</c:v>
                </c:pt>
                <c:pt idx="12">
                  <c:v>66.628911375106526</c:v>
                </c:pt>
                <c:pt idx="13">
                  <c:v>65.03737435981806</c:v>
                </c:pt>
                <c:pt idx="14">
                  <c:v>100.90567762331783</c:v>
                </c:pt>
                <c:pt idx="15">
                  <c:v>118.26792637944995</c:v>
                </c:pt>
                <c:pt idx="16">
                  <c:v>105.49046059995055</c:v>
                </c:pt>
                <c:pt idx="17">
                  <c:v>115.36122558716859</c:v>
                </c:pt>
                <c:pt idx="18">
                  <c:v>102.25671093357164</c:v>
                </c:pt>
                <c:pt idx="19">
                  <c:v>100.58814500174306</c:v>
                </c:pt>
                <c:pt idx="20">
                  <c:v>94.687039574489035</c:v>
                </c:pt>
                <c:pt idx="21">
                  <c:v>98.636395998729213</c:v>
                </c:pt>
                <c:pt idx="22">
                  <c:v>71.372172882828679</c:v>
                </c:pt>
                <c:pt idx="23">
                  <c:v>96.325153722827054</c:v>
                </c:pt>
                <c:pt idx="24">
                  <c:v>88.124305402903374</c:v>
                </c:pt>
                <c:pt idx="25">
                  <c:v>89.290646115254887</c:v>
                </c:pt>
                <c:pt idx="26">
                  <c:v>79.060716461280009</c:v>
                </c:pt>
                <c:pt idx="27">
                  <c:v>70.026644849479737</c:v>
                </c:pt>
                <c:pt idx="28">
                  <c:v>90.100004582227044</c:v>
                </c:pt>
                <c:pt idx="29">
                  <c:v>100.04843714423123</c:v>
                </c:pt>
                <c:pt idx="30">
                  <c:v>92.755582642262567</c:v>
                </c:pt>
                <c:pt idx="31">
                  <c:v>93.322202921266211</c:v>
                </c:pt>
                <c:pt idx="32">
                  <c:v>-19.079979124697218</c:v>
                </c:pt>
                <c:pt idx="33">
                  <c:v>95.066206691804027</c:v>
                </c:pt>
                <c:pt idx="34">
                  <c:v>111.28783045660583</c:v>
                </c:pt>
                <c:pt idx="35">
                  <c:v>92.417044333902254</c:v>
                </c:pt>
                <c:pt idx="36">
                  <c:v>98.308945699661919</c:v>
                </c:pt>
                <c:pt idx="37">
                  <c:v>86.087038767340843</c:v>
                </c:pt>
                <c:pt idx="38">
                  <c:v>75.414335699809882</c:v>
                </c:pt>
                <c:pt idx="39">
                  <c:v>97.637461780812174</c:v>
                </c:pt>
                <c:pt idx="40">
                  <c:v>106.18979559644433</c:v>
                </c:pt>
                <c:pt idx="41">
                  <c:v>89.830614914101147</c:v>
                </c:pt>
                <c:pt idx="42">
                  <c:v>78.387141284901986</c:v>
                </c:pt>
                <c:pt idx="43">
                  <c:v>101.3842651860935</c:v>
                </c:pt>
                <c:pt idx="44">
                  <c:v>103.06192801586026</c:v>
                </c:pt>
                <c:pt idx="45">
                  <c:v>110.55231606114064</c:v>
                </c:pt>
                <c:pt idx="46">
                  <c:v>93.200608011337224</c:v>
                </c:pt>
                <c:pt idx="47">
                  <c:v>91.966643163255</c:v>
                </c:pt>
                <c:pt idx="48">
                  <c:v>100.91217844921644</c:v>
                </c:pt>
                <c:pt idx="49">
                  <c:v>88.957184406165879</c:v>
                </c:pt>
                <c:pt idx="50">
                  <c:v>94.1756766388812</c:v>
                </c:pt>
                <c:pt idx="51">
                  <c:v>88.203704944192793</c:v>
                </c:pt>
                <c:pt idx="52">
                  <c:v>92.705346396079634</c:v>
                </c:pt>
                <c:pt idx="53">
                  <c:v>91.846262727221699</c:v>
                </c:pt>
                <c:pt idx="54">
                  <c:v>86.131835257333861</c:v>
                </c:pt>
                <c:pt idx="55">
                  <c:v>91.897814100645192</c:v>
                </c:pt>
                <c:pt idx="56">
                  <c:v>93.855894402743886</c:v>
                </c:pt>
                <c:pt idx="57">
                  <c:v>84.860929136357115</c:v>
                </c:pt>
                <c:pt idx="58">
                  <c:v>95.800155915340227</c:v>
                </c:pt>
                <c:pt idx="59">
                  <c:v>105.83066136805573</c:v>
                </c:pt>
                <c:pt idx="60">
                  <c:v>77.202661767879064</c:v>
                </c:pt>
                <c:pt idx="61">
                  <c:v>95.745175449741367</c:v>
                </c:pt>
                <c:pt idx="62">
                  <c:v>95.254812993073529</c:v>
                </c:pt>
                <c:pt idx="63">
                  <c:v>93.074039272379906</c:v>
                </c:pt>
                <c:pt idx="64">
                  <c:v>91.807398294878908</c:v>
                </c:pt>
                <c:pt idx="65">
                  <c:v>103.34209623762138</c:v>
                </c:pt>
                <c:pt idx="66">
                  <c:v>86.810050092157866</c:v>
                </c:pt>
                <c:pt idx="67">
                  <c:v>94.067735627498294</c:v>
                </c:pt>
                <c:pt idx="68">
                  <c:v>86.02967964022443</c:v>
                </c:pt>
                <c:pt idx="69">
                  <c:v>111.6136685508301</c:v>
                </c:pt>
                <c:pt idx="70">
                  <c:v>99.03039826296822</c:v>
                </c:pt>
                <c:pt idx="71">
                  <c:v>82.868467769891438</c:v>
                </c:pt>
                <c:pt idx="72">
                  <c:v>103.35726979101973</c:v>
                </c:pt>
                <c:pt idx="73">
                  <c:v>88.132263948029873</c:v>
                </c:pt>
                <c:pt idx="74">
                  <c:v>83.947686726326054</c:v>
                </c:pt>
                <c:pt idx="75">
                  <c:v>84.653381116607932</c:v>
                </c:pt>
                <c:pt idx="76">
                  <c:v>105.4050871109213</c:v>
                </c:pt>
                <c:pt idx="77">
                  <c:v>91.851242085665405</c:v>
                </c:pt>
                <c:pt idx="78">
                  <c:v>73.166900428519881</c:v>
                </c:pt>
                <c:pt idx="79">
                  <c:v>92.904427986183649</c:v>
                </c:pt>
                <c:pt idx="80">
                  <c:v>81.163475691409204</c:v>
                </c:pt>
                <c:pt idx="81">
                  <c:v>114.93237464507698</c:v>
                </c:pt>
                <c:pt idx="82">
                  <c:v>111.21171788989334</c:v>
                </c:pt>
                <c:pt idx="83">
                  <c:v>89.883930165505163</c:v>
                </c:pt>
                <c:pt idx="84">
                  <c:v>101.72351473550353</c:v>
                </c:pt>
                <c:pt idx="85">
                  <c:v>93.321190795234003</c:v>
                </c:pt>
                <c:pt idx="86">
                  <c:v>84.219196186691008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B-4B43-B6F3-B15A94A888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spikes'!$AY$131,'rolling spikes'!$AY$131)</c:f>
              <c:numCache>
                <c:formatCode>0.00</c:formatCode>
                <c:ptCount val="2"/>
                <c:pt idx="0">
                  <c:v>136.18207188225961</c:v>
                </c:pt>
                <c:pt idx="1">
                  <c:v>136.18207188225961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B-4B43-B6F3-B15A94A888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spikes'!$AY$133,'rolling spikes'!$AY$133)</c:f>
              <c:numCache>
                <c:formatCode>0.00</c:formatCode>
                <c:ptCount val="2"/>
                <c:pt idx="0">
                  <c:v>159.02464212332629</c:v>
                </c:pt>
                <c:pt idx="1">
                  <c:v>159.02464212332629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B-4B43-B6F3-B15A94A888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spikes'!$AY$132,'rolling spikes'!$AY$132)</c:f>
              <c:numCache>
                <c:formatCode>0.00</c:formatCode>
                <c:ptCount val="2"/>
                <c:pt idx="0">
                  <c:v>44.81179091799288</c:v>
                </c:pt>
                <c:pt idx="1">
                  <c:v>44.81179091799288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EB-4B43-B6F3-B15A94A888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spikes'!$AY$134,'rolling spikes'!$AY$134)</c:f>
              <c:numCache>
                <c:formatCode>0.00</c:formatCode>
                <c:ptCount val="2"/>
                <c:pt idx="0">
                  <c:v>21.969220676926199</c:v>
                </c:pt>
                <c:pt idx="1">
                  <c:v>21.969220676926199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EB-4B43-B6F3-B15A94A8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Recovery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spikes'!$BL$32:$BL$126</c:f>
              <c:numCache>
                <c:formatCode>General</c:formatCode>
                <c:ptCount val="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</c:numCache>
            </c:numRef>
          </c:xVal>
          <c:yVal>
            <c:numRef>
              <c:f>'rolling spikes'!$AS$32:$AS$126</c:f>
              <c:numCache>
                <c:formatCode>General</c:formatCode>
                <c:ptCount val="95"/>
                <c:pt idx="0">
                  <c:v>116.94490691318994</c:v>
                </c:pt>
                <c:pt idx="1">
                  <c:v>83.351117538937942</c:v>
                </c:pt>
                <c:pt idx="2">
                  <c:v>118.89872802132743</c:v>
                </c:pt>
                <c:pt idx="3">
                  <c:v>107.1887524260636</c:v>
                </c:pt>
                <c:pt idx="4">
                  <c:v>111.59336477416561</c:v>
                </c:pt>
                <c:pt idx="5">
                  <c:v>105.83844950506652</c:v>
                </c:pt>
                <c:pt idx="6">
                  <c:v>119.05319934285615</c:v>
                </c:pt>
                <c:pt idx="7">
                  <c:v>106.40258876862879</c:v>
                </c:pt>
                <c:pt idx="8">
                  <c:v>77.062513508383233</c:v>
                </c:pt>
                <c:pt idx="9">
                  <c:v>73.683493850186252</c:v>
                </c:pt>
                <c:pt idx="10">
                  <c:v>61.265070351261215</c:v>
                </c:pt>
                <c:pt idx="11">
                  <c:v>68.004835275929224</c:v>
                </c:pt>
                <c:pt idx="12">
                  <c:v>85.832609020886622</c:v>
                </c:pt>
                <c:pt idx="13">
                  <c:v>83.596010513242334</c:v>
                </c:pt>
                <c:pt idx="14">
                  <c:v>94.050490815638895</c:v>
                </c:pt>
                <c:pt idx="15">
                  <c:v>103.01602044469026</c:v>
                </c:pt>
                <c:pt idx="16">
                  <c:v>104.71841692648638</c:v>
                </c:pt>
                <c:pt idx="17">
                  <c:v>101.63700953620268</c:v>
                </c:pt>
                <c:pt idx="18">
                  <c:v>94.729547137131732</c:v>
                </c:pt>
                <c:pt idx="19">
                  <c:v>94.855606683534901</c:v>
                </c:pt>
                <c:pt idx="20">
                  <c:v>91.487094126967591</c:v>
                </c:pt>
                <c:pt idx="21">
                  <c:v>93.413138213851127</c:v>
                </c:pt>
                <c:pt idx="22">
                  <c:v>80.428819525545336</c:v>
                </c:pt>
                <c:pt idx="23">
                  <c:v>96.017372556752946</c:v>
                </c:pt>
                <c:pt idx="24">
                  <c:v>93.455191651914205</c:v>
                </c:pt>
                <c:pt idx="25">
                  <c:v>86.66029922362415</c:v>
                </c:pt>
                <c:pt idx="26">
                  <c:v>84.85233871548256</c:v>
                </c:pt>
                <c:pt idx="27">
                  <c:v>83.716129981738092</c:v>
                </c:pt>
                <c:pt idx="28">
                  <c:v>92.074970795062939</c:v>
                </c:pt>
                <c:pt idx="29">
                  <c:v>97.099284635526487</c:v>
                </c:pt>
                <c:pt idx="30">
                  <c:v>94.711497429578372</c:v>
                </c:pt>
                <c:pt idx="31">
                  <c:v>94.087926604445244</c:v>
                </c:pt>
                <c:pt idx="32">
                  <c:v>41.507086544441286</c:v>
                </c:pt>
                <c:pt idx="33">
                  <c:v>96.423881040814933</c:v>
                </c:pt>
                <c:pt idx="34">
                  <c:v>106.9855227872708</c:v>
                </c:pt>
                <c:pt idx="35">
                  <c:v>97.615551682005247</c:v>
                </c:pt>
                <c:pt idx="36">
                  <c:v>100.13674655276566</c:v>
                </c:pt>
                <c:pt idx="37">
                  <c:v>90.994099660401574</c:v>
                </c:pt>
                <c:pt idx="38">
                  <c:v>87.639968336511259</c:v>
                </c:pt>
                <c:pt idx="39">
                  <c:v>110.2715196055852</c:v>
                </c:pt>
                <c:pt idx="40">
                  <c:v>108.33886556399621</c:v>
                </c:pt>
                <c:pt idx="41">
                  <c:v>92.196651717672978</c:v>
                </c:pt>
                <c:pt idx="42">
                  <c:v>90.117474203486964</c:v>
                </c:pt>
                <c:pt idx="43">
                  <c:v>110.51969779110996</c:v>
                </c:pt>
                <c:pt idx="44">
                  <c:v>109.87272506209044</c:v>
                </c:pt>
                <c:pt idx="45">
                  <c:v>112.14545116890619</c:v>
                </c:pt>
                <c:pt idx="46">
                  <c:v>107.72847485155405</c:v>
                </c:pt>
                <c:pt idx="47">
                  <c:v>101.22359805883821</c:v>
                </c:pt>
                <c:pt idx="48">
                  <c:v>110.41192028841164</c:v>
                </c:pt>
                <c:pt idx="49">
                  <c:v>104.93076330883609</c:v>
                </c:pt>
                <c:pt idx="50">
                  <c:v>102.49186970786687</c:v>
                </c:pt>
                <c:pt idx="51">
                  <c:v>98.620462322139659</c:v>
                </c:pt>
                <c:pt idx="52">
                  <c:v>101.22171291111448</c:v>
                </c:pt>
                <c:pt idx="53">
                  <c:v>108.43376045999779</c:v>
                </c:pt>
                <c:pt idx="54">
                  <c:v>111.68616305844014</c:v>
                </c:pt>
                <c:pt idx="55">
                  <c:v>95.769076827159111</c:v>
                </c:pt>
                <c:pt idx="56">
                  <c:v>103.52323039448542</c:v>
                </c:pt>
                <c:pt idx="57">
                  <c:v>103.71205060520552</c:v>
                </c:pt>
                <c:pt idx="58">
                  <c:v>102.94779876601459</c:v>
                </c:pt>
                <c:pt idx="59">
                  <c:v>127.08485419322378</c:v>
                </c:pt>
                <c:pt idx="60">
                  <c:v>104.34626133865508</c:v>
                </c:pt>
                <c:pt idx="61">
                  <c:v>113.63347066655949</c:v>
                </c:pt>
                <c:pt idx="62">
                  <c:v>104.56450950206286</c:v>
                </c:pt>
                <c:pt idx="63">
                  <c:v>115.18360737000903</c:v>
                </c:pt>
                <c:pt idx="64">
                  <c:v>95.101795412233741</c:v>
                </c:pt>
                <c:pt idx="65">
                  <c:v>120.71494610971342</c:v>
                </c:pt>
                <c:pt idx="66">
                  <c:v>104.84755386245089</c:v>
                </c:pt>
                <c:pt idx="67">
                  <c:v>89.848076518290526</c:v>
                </c:pt>
                <c:pt idx="68">
                  <c:v>91.278270015929223</c:v>
                </c:pt>
                <c:pt idx="69">
                  <c:v>114.07557000045948</c:v>
                </c:pt>
                <c:pt idx="70">
                  <c:v>95.571035641554985</c:v>
                </c:pt>
                <c:pt idx="71">
                  <c:v>101.30146737556909</c:v>
                </c:pt>
                <c:pt idx="72">
                  <c:v>79.81496413366871</c:v>
                </c:pt>
                <c:pt idx="73">
                  <c:v>125.16141912830976</c:v>
                </c:pt>
                <c:pt idx="74">
                  <c:v>108.78115948140707</c:v>
                </c:pt>
                <c:pt idx="75">
                  <c:v>104.45910742887533</c:v>
                </c:pt>
                <c:pt idx="76">
                  <c:v>132.00605701274969</c:v>
                </c:pt>
                <c:pt idx="77">
                  <c:v>127.59878299173046</c:v>
                </c:pt>
                <c:pt idx="78">
                  <c:v>94.321169219734429</c:v>
                </c:pt>
                <c:pt idx="79">
                  <c:v>104.68620053043159</c:v>
                </c:pt>
                <c:pt idx="80">
                  <c:v>90.728606025865574</c:v>
                </c:pt>
                <c:pt idx="81">
                  <c:v>118.6745021387737</c:v>
                </c:pt>
                <c:pt idx="82">
                  <c:v>101.64723130476909</c:v>
                </c:pt>
                <c:pt idx="83">
                  <c:v>99.391871604424423</c:v>
                </c:pt>
                <c:pt idx="84">
                  <c:v>109.36955581094691</c:v>
                </c:pt>
                <c:pt idx="85">
                  <c:v>114.78125027766218</c:v>
                </c:pt>
                <c:pt idx="86">
                  <c:v>106.67498070663173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C-4557-A2A2-B04313AA7B7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spikes'!$BL$128:$BL$131</c:f>
              <c:numCache>
                <c:formatCode>General</c:formatCode>
                <c:ptCount val="4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spikes'!$AS$131,'rolling spikes'!$AS$131)</c:f>
              <c:numCache>
                <c:formatCode>0.00</c:formatCode>
                <c:ptCount val="2"/>
                <c:pt idx="0">
                  <c:v>128.92966175646799</c:v>
                </c:pt>
                <c:pt idx="1">
                  <c:v>128.92966175646799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C-4557-A2A2-B04313AA7B7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spikes'!$AS$133,'rolling spikes'!$AS$133)</c:f>
              <c:numCache>
                <c:formatCode>0.00</c:formatCode>
                <c:ptCount val="2"/>
                <c:pt idx="0">
                  <c:v>143.37816393416114</c:v>
                </c:pt>
                <c:pt idx="1">
                  <c:v>143.37816393416114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C-4557-A2A2-B04313AA7B7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spikes'!$AS$132,'rolling spikes'!$AS$132)</c:f>
              <c:numCache>
                <c:formatCode>0.00</c:formatCode>
                <c:ptCount val="2"/>
                <c:pt idx="0">
                  <c:v>71.135653045695449</c:v>
                </c:pt>
                <c:pt idx="1">
                  <c:v>71.135653045695449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4C-4557-A2A2-B04313AA7B7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spikes'!$BL$128:$BL$129</c:f>
              <c:numCache>
                <c:formatCode>General</c:formatCode>
                <c:ptCount val="2"/>
                <c:pt idx="0">
                  <c:v>1</c:v>
                </c:pt>
                <c:pt idx="1">
                  <c:v>87</c:v>
                </c:pt>
              </c:numCache>
            </c:numRef>
          </c:xVal>
          <c:yVal>
            <c:numRef>
              <c:f>('rolling spikes'!$AS$134,'rolling spikes'!$AS$134)</c:f>
              <c:numCache>
                <c:formatCode>0.00</c:formatCode>
                <c:ptCount val="2"/>
                <c:pt idx="0">
                  <c:v>56.687150868002306</c:v>
                </c:pt>
                <c:pt idx="1">
                  <c:v>56.687150868002306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4C-4557-A2A2-B04313AA7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dups'!$AL$32:$AL$116</c:f>
              <c:numCache>
                <c:formatCode>General</c:formatCode>
                <c:ptCount val="85"/>
                <c:pt idx="4">
                  <c:v>0.73273468846113154</c:v>
                </c:pt>
                <c:pt idx="5">
                  <c:v>1.1030659707188231</c:v>
                </c:pt>
                <c:pt idx="6">
                  <c:v>2.4582927871582227</c:v>
                </c:pt>
                <c:pt idx="7">
                  <c:v>3.4873790903813005</c:v>
                </c:pt>
                <c:pt idx="8">
                  <c:v>0.68039445525565723</c:v>
                </c:pt>
                <c:pt idx="9">
                  <c:v>3.6939850973877397</c:v>
                </c:pt>
                <c:pt idx="10">
                  <c:v>1.959382480115093</c:v>
                </c:pt>
                <c:pt idx="11">
                  <c:v>1.7560164986643652</c:v>
                </c:pt>
                <c:pt idx="12">
                  <c:v>2.8076855750858742</c:v>
                </c:pt>
                <c:pt idx="13">
                  <c:v>1.5901485921627938</c:v>
                </c:pt>
                <c:pt idx="14">
                  <c:v>3.0690936414673566</c:v>
                </c:pt>
                <c:pt idx="15">
                  <c:v>0.83728414307783616</c:v>
                </c:pt>
                <c:pt idx="16">
                  <c:v>1.2136317162250985</c:v>
                </c:pt>
                <c:pt idx="17">
                  <c:v>5.7620340272890651</c:v>
                </c:pt>
                <c:pt idx="18">
                  <c:v>28.968472941346885</c:v>
                </c:pt>
                <c:pt idx="19">
                  <c:v>2.0288294160971954</c:v>
                </c:pt>
                <c:pt idx="20">
                  <c:v>1.966203957923125</c:v>
                </c:pt>
                <c:pt idx="21">
                  <c:v>2.6619572461246035</c:v>
                </c:pt>
                <c:pt idx="22">
                  <c:v>1.6356637642125769</c:v>
                </c:pt>
                <c:pt idx="23">
                  <c:v>7.2573729328039622</c:v>
                </c:pt>
                <c:pt idx="24">
                  <c:v>8.1347282035736246</c:v>
                </c:pt>
                <c:pt idx="25">
                  <c:v>1.7402622644688268</c:v>
                </c:pt>
                <c:pt idx="26">
                  <c:v>4.9001001771049131</c:v>
                </c:pt>
                <c:pt idx="27">
                  <c:v>22.277737633077074</c:v>
                </c:pt>
                <c:pt idx="28">
                  <c:v>5.6887586149398377</c:v>
                </c:pt>
                <c:pt idx="29">
                  <c:v>6.8059188628550089</c:v>
                </c:pt>
                <c:pt idx="30">
                  <c:v>4.8437819474190995</c:v>
                </c:pt>
                <c:pt idx="31">
                  <c:v>6.3830407057056613</c:v>
                </c:pt>
                <c:pt idx="32">
                  <c:v>1.5257062889448483</c:v>
                </c:pt>
                <c:pt idx="33">
                  <c:v>2.1868353890395698</c:v>
                </c:pt>
                <c:pt idx="34">
                  <c:v>6.1700007701235995</c:v>
                </c:pt>
                <c:pt idx="35">
                  <c:v>2.4023600792151329</c:v>
                </c:pt>
                <c:pt idx="36">
                  <c:v>9.0891215770913902</c:v>
                </c:pt>
                <c:pt idx="37">
                  <c:v>2.4315911967767097</c:v>
                </c:pt>
                <c:pt idx="38">
                  <c:v>7.0650275392147437</c:v>
                </c:pt>
                <c:pt idx="39">
                  <c:v>4.868428370968072</c:v>
                </c:pt>
                <c:pt idx="40">
                  <c:v>3.7139942821531067</c:v>
                </c:pt>
                <c:pt idx="41">
                  <c:v>3.2481355402668348</c:v>
                </c:pt>
                <c:pt idx="42">
                  <c:v>2.9818368461448999</c:v>
                </c:pt>
                <c:pt idx="43">
                  <c:v>6.2592398938416824</c:v>
                </c:pt>
                <c:pt idx="44">
                  <c:v>17.961433825554501</c:v>
                </c:pt>
                <c:pt idx="45">
                  <c:v>2.0898131333878016</c:v>
                </c:pt>
                <c:pt idx="46">
                  <c:v>1.6067733462733345</c:v>
                </c:pt>
                <c:pt idx="47">
                  <c:v>22.967948306025811</c:v>
                </c:pt>
                <c:pt idx="48">
                  <c:v>2.7259326612414556</c:v>
                </c:pt>
                <c:pt idx="49">
                  <c:v>2.357111427319432</c:v>
                </c:pt>
                <c:pt idx="50">
                  <c:v>7.3947692402851377</c:v>
                </c:pt>
                <c:pt idx="51">
                  <c:v>4.0579194570426846</c:v>
                </c:pt>
                <c:pt idx="52">
                  <c:v>8.9489599882546003</c:v>
                </c:pt>
                <c:pt idx="53">
                  <c:v>4.9967452475570866</c:v>
                </c:pt>
                <c:pt idx="54">
                  <c:v>2.3419437937888317</c:v>
                </c:pt>
                <c:pt idx="55">
                  <c:v>5.5457986533168224</c:v>
                </c:pt>
                <c:pt idx="56">
                  <c:v>7.1451456394661053</c:v>
                </c:pt>
                <c:pt idx="57">
                  <c:v>5.8110092311360235</c:v>
                </c:pt>
                <c:pt idx="58">
                  <c:v>18.915318877355297</c:v>
                </c:pt>
                <c:pt idx="59">
                  <c:v>1.3224633151593874</c:v>
                </c:pt>
                <c:pt idx="60">
                  <c:v>3.028589270607235</c:v>
                </c:pt>
                <c:pt idx="61">
                  <c:v>13.77665419539936</c:v>
                </c:pt>
                <c:pt idx="62">
                  <c:v>3.171166332297108</c:v>
                </c:pt>
                <c:pt idx="63">
                  <c:v>5.0739992283920659</c:v>
                </c:pt>
                <c:pt idx="64">
                  <c:v>9.9269562348019313</c:v>
                </c:pt>
                <c:pt idx="65">
                  <c:v>4.2111185442217129</c:v>
                </c:pt>
                <c:pt idx="66">
                  <c:v>6.0434441000742174</c:v>
                </c:pt>
                <c:pt idx="67">
                  <c:v>3.6384515761853247</c:v>
                </c:pt>
                <c:pt idx="68">
                  <c:v>35.364240196068351</c:v>
                </c:pt>
                <c:pt idx="69">
                  <c:v>10.836332166044656</c:v>
                </c:pt>
                <c:pt idx="70">
                  <c:v>2.3903166426074685</c:v>
                </c:pt>
                <c:pt idx="71">
                  <c:v>3.9420511971952705</c:v>
                </c:pt>
                <c:pt idx="72">
                  <c:v>1.6567194417640738</c:v>
                </c:pt>
                <c:pt idx="73">
                  <c:v>5.2011990821176148</c:v>
                </c:pt>
                <c:pt idx="74">
                  <c:v>1.3441788692143191</c:v>
                </c:pt>
                <c:pt idx="75">
                  <c:v>3.0282617036946213</c:v>
                </c:pt>
                <c:pt idx="76">
                  <c:v>7.8360233520765696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0-4B4C-95DB-53AAA51D2BE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dups'!$AL$121,'rolling dups'!$AL$121)</c:f>
              <c:numCache>
                <c:formatCode>0.00</c:formatCode>
                <c:ptCount val="2"/>
                <c:pt idx="0">
                  <c:v>18.663480182983641</c:v>
                </c:pt>
                <c:pt idx="1">
                  <c:v>18.663480182983641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80-4B4C-95DB-53AAA51D2BE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dups'!$AL$123,'rolling dups'!$AL$123)</c:f>
              <c:numCache>
                <c:formatCode>0.00</c:formatCode>
                <c:ptCount val="2"/>
                <c:pt idx="0">
                  <c:v>25.083952990360331</c:v>
                </c:pt>
                <c:pt idx="1">
                  <c:v>25.083952990360331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80-4B4C-95DB-53AAA51D2BE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dups'!$AL$122,'rolling dups'!$AL$122)</c:f>
              <c:numCache>
                <c:formatCode>0.00</c:formatCode>
                <c:ptCount val="2"/>
                <c:pt idx="0">
                  <c:v>-7.018411046523104</c:v>
                </c:pt>
                <c:pt idx="1">
                  <c:v>-7.018411046523104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80-4B4C-95DB-53AAA51D2BE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dups'!$AL$124,'rolling dups'!$AL$124)</c:f>
              <c:numCache>
                <c:formatCode>0.00</c:formatCode>
                <c:ptCount val="2"/>
                <c:pt idx="0">
                  <c:v>-13.438883853899791</c:v>
                </c:pt>
                <c:pt idx="1">
                  <c:v>-13.438883853899791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80-4B4C-95DB-53AAA51D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dups'!$BD$32:$BD$116</c:f>
              <c:numCache>
                <c:formatCode>General</c:formatCode>
                <c:ptCount val="85"/>
                <c:pt idx="4">
                  <c:v>4.1443544289912371</c:v>
                </c:pt>
                <c:pt idx="5">
                  <c:v>16.140133144954987</c:v>
                </c:pt>
                <c:pt idx="6">
                  <c:v>1.9639613037735106</c:v>
                </c:pt>
                <c:pt idx="7">
                  <c:v>26.669725883590377</c:v>
                </c:pt>
                <c:pt idx="8">
                  <c:v>2.0748224376883253</c:v>
                </c:pt>
                <c:pt idx="9">
                  <c:v>5.5309071771443419</c:v>
                </c:pt>
                <c:pt idx="10">
                  <c:v>0.11323083680729422</c:v>
                </c:pt>
                <c:pt idx="11">
                  <c:v>3.280947581794992</c:v>
                </c:pt>
                <c:pt idx="12">
                  <c:v>4.3432341892085349</c:v>
                </c:pt>
                <c:pt idx="13">
                  <c:v>0.63392542412799691</c:v>
                </c:pt>
                <c:pt idx="14">
                  <c:v>9.6780081538025975</c:v>
                </c:pt>
                <c:pt idx="15">
                  <c:v>0.72169037338062625</c:v>
                </c:pt>
                <c:pt idx="16">
                  <c:v>3.9313608685849619</c:v>
                </c:pt>
                <c:pt idx="17">
                  <c:v>8.2397328563864107</c:v>
                </c:pt>
                <c:pt idx="18">
                  <c:v>7.2761836032746174</c:v>
                </c:pt>
                <c:pt idx="19">
                  <c:v>3.4077372450639429</c:v>
                </c:pt>
                <c:pt idx="20">
                  <c:v>1.4084843996013918</c:v>
                </c:pt>
                <c:pt idx="21">
                  <c:v>0.86537195179909221</c:v>
                </c:pt>
                <c:pt idx="22">
                  <c:v>6.2455647332716611</c:v>
                </c:pt>
                <c:pt idx="23">
                  <c:v>1.1023005873768745</c:v>
                </c:pt>
                <c:pt idx="24">
                  <c:v>4.6929894918127282</c:v>
                </c:pt>
                <c:pt idx="25">
                  <c:v>2.2061639124921406</c:v>
                </c:pt>
                <c:pt idx="26">
                  <c:v>5.8594765331416419</c:v>
                </c:pt>
                <c:pt idx="27">
                  <c:v>3.7365971573869277</c:v>
                </c:pt>
                <c:pt idx="28">
                  <c:v>8.6570300450718527</c:v>
                </c:pt>
                <c:pt idx="29">
                  <c:v>1.0622530733489595</c:v>
                </c:pt>
                <c:pt idx="30">
                  <c:v>2.7477640777893129</c:v>
                </c:pt>
                <c:pt idx="31">
                  <c:v>0.57446726562443851</c:v>
                </c:pt>
                <c:pt idx="32">
                  <c:v>1.1857118133411331</c:v>
                </c:pt>
                <c:pt idx="33">
                  <c:v>7.4102128814354922</c:v>
                </c:pt>
                <c:pt idx="34">
                  <c:v>9.1157587822021231</c:v>
                </c:pt>
                <c:pt idx="35">
                  <c:v>3.801098270208044</c:v>
                </c:pt>
                <c:pt idx="36">
                  <c:v>1.1124129236677633</c:v>
                </c:pt>
                <c:pt idx="37">
                  <c:v>5.9669068538066679</c:v>
                </c:pt>
                <c:pt idx="38">
                  <c:v>4.3319245848145389</c:v>
                </c:pt>
                <c:pt idx="39">
                  <c:v>5.3809492487996362</c:v>
                </c:pt>
                <c:pt idx="40">
                  <c:v>1.1311126987741946</c:v>
                </c:pt>
                <c:pt idx="41">
                  <c:v>8.3873480986245976</c:v>
                </c:pt>
                <c:pt idx="42">
                  <c:v>2.1737459040374083</c:v>
                </c:pt>
                <c:pt idx="43">
                  <c:v>3.6433509002752933</c:v>
                </c:pt>
                <c:pt idx="44">
                  <c:v>8.1741323178577829</c:v>
                </c:pt>
                <c:pt idx="45">
                  <c:v>3.2871354666591857</c:v>
                </c:pt>
                <c:pt idx="46">
                  <c:v>1.1542687684637909</c:v>
                </c:pt>
                <c:pt idx="47">
                  <c:v>7.3974989460634646</c:v>
                </c:pt>
                <c:pt idx="48">
                  <c:v>4.2495345977944199</c:v>
                </c:pt>
                <c:pt idx="49">
                  <c:v>5.4122019562421153</c:v>
                </c:pt>
                <c:pt idx="50">
                  <c:v>1.9691709093587861</c:v>
                </c:pt>
                <c:pt idx="51">
                  <c:v>2.0641965541786669</c:v>
                </c:pt>
                <c:pt idx="52">
                  <c:v>6.2636666378185835</c:v>
                </c:pt>
                <c:pt idx="53">
                  <c:v>7.5787730928892989</c:v>
                </c:pt>
                <c:pt idx="54">
                  <c:v>1.233040574364096</c:v>
                </c:pt>
                <c:pt idx="55">
                  <c:v>9.1613419529309645</c:v>
                </c:pt>
                <c:pt idx="56">
                  <c:v>0.53128620901754386</c:v>
                </c:pt>
                <c:pt idx="57">
                  <c:v>4.8527227873358374</c:v>
                </c:pt>
                <c:pt idx="58">
                  <c:v>0.75692285789662761</c:v>
                </c:pt>
                <c:pt idx="59">
                  <c:v>5.5134365640027649</c:v>
                </c:pt>
                <c:pt idx="60">
                  <c:v>9.3088383973992777</c:v>
                </c:pt>
                <c:pt idx="61">
                  <c:v>4.8549861444590992</c:v>
                </c:pt>
                <c:pt idx="62">
                  <c:v>3.9463285512404327</c:v>
                </c:pt>
                <c:pt idx="63">
                  <c:v>4.4295311325201654</c:v>
                </c:pt>
                <c:pt idx="64">
                  <c:v>1.2673180134922586</c:v>
                </c:pt>
                <c:pt idx="65">
                  <c:v>1.0983959371119241</c:v>
                </c:pt>
                <c:pt idx="66">
                  <c:v>3.9226580492278904</c:v>
                </c:pt>
                <c:pt idx="67">
                  <c:v>8.2705067076289254</c:v>
                </c:pt>
                <c:pt idx="68">
                  <c:v>4.4839482291551214</c:v>
                </c:pt>
                <c:pt idx="69">
                  <c:v>33.292373455898733</c:v>
                </c:pt>
                <c:pt idx="70">
                  <c:v>8.4305835029296379</c:v>
                </c:pt>
                <c:pt idx="71">
                  <c:v>2.9836213778724625</c:v>
                </c:pt>
                <c:pt idx="72">
                  <c:v>1.2638507837604096</c:v>
                </c:pt>
                <c:pt idx="73">
                  <c:v>4.4695641806447437</c:v>
                </c:pt>
                <c:pt idx="74">
                  <c:v>2.5790846225131343</c:v>
                </c:pt>
                <c:pt idx="75">
                  <c:v>8.9752359706645279</c:v>
                </c:pt>
                <c:pt idx="76">
                  <c:v>17.449905273785305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8-4008-962C-625F267DD6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dups'!$BD$121,'rolling dups'!$BD$121)</c:f>
              <c:numCache>
                <c:formatCode>0.00</c:formatCode>
                <c:ptCount val="2"/>
                <c:pt idx="0">
                  <c:v>16.067631112788476</c:v>
                </c:pt>
                <c:pt idx="1">
                  <c:v>16.067631112788476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68-4008-962C-625F267DD6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dups'!$BD$123,'rolling dups'!$BD$123)</c:f>
              <c:numCache>
                <c:formatCode>0.00</c:formatCode>
                <c:ptCount val="2"/>
                <c:pt idx="0">
                  <c:v>21.48791918822068</c:v>
                </c:pt>
                <c:pt idx="1">
                  <c:v>21.48791918822068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68-4008-962C-625F267DD6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dups'!$BD$122,'rolling dups'!$BD$122)</c:f>
              <c:numCache>
                <c:formatCode>0.00</c:formatCode>
                <c:ptCount val="2"/>
                <c:pt idx="0">
                  <c:v>-5.6135211889403482</c:v>
                </c:pt>
                <c:pt idx="1">
                  <c:v>-5.6135211889403482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68-4008-962C-625F267DD6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dups'!$BD$124,'rolling dups'!$BD$124)</c:f>
              <c:numCache>
                <c:formatCode>0.00</c:formatCode>
                <c:ptCount val="2"/>
                <c:pt idx="0">
                  <c:v>-11.033809264372556</c:v>
                </c:pt>
                <c:pt idx="1">
                  <c:v>-11.033809264372556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168-4008-962C-625F267D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TOC RPD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dups'!$AX$32:$AX$116</c:f>
              <c:numCache>
                <c:formatCode>General</c:formatCode>
                <c:ptCount val="85"/>
                <c:pt idx="4">
                  <c:v>0.70389689768740982</c:v>
                </c:pt>
                <c:pt idx="5">
                  <c:v>28.017387114020625</c:v>
                </c:pt>
                <c:pt idx="6">
                  <c:v>2.7789506270079416</c:v>
                </c:pt>
                <c:pt idx="7">
                  <c:v>11.431370783113044</c:v>
                </c:pt>
                <c:pt idx="8">
                  <c:v>4.6097099682742604</c:v>
                </c:pt>
                <c:pt idx="9">
                  <c:v>5.0079662847492248</c:v>
                </c:pt>
                <c:pt idx="10">
                  <c:v>4.4278750722267235</c:v>
                </c:pt>
                <c:pt idx="11">
                  <c:v>21.208096125115439</c:v>
                </c:pt>
                <c:pt idx="12">
                  <c:v>53.926981029559919</c:v>
                </c:pt>
                <c:pt idx="13">
                  <c:v>8.9262302091373691</c:v>
                </c:pt>
                <c:pt idx="14">
                  <c:v>24.151279383496139</c:v>
                </c:pt>
                <c:pt idx="15">
                  <c:v>10.346202672364381</c:v>
                </c:pt>
                <c:pt idx="16">
                  <c:v>4.0216159767578494</c:v>
                </c:pt>
                <c:pt idx="17">
                  <c:v>28.778080484952724</c:v>
                </c:pt>
                <c:pt idx="18">
                  <c:v>28.398000081876802</c:v>
                </c:pt>
                <c:pt idx="19">
                  <c:v>4.3709965431072586</c:v>
                </c:pt>
                <c:pt idx="20">
                  <c:v>8.8024859733619323</c:v>
                </c:pt>
                <c:pt idx="21">
                  <c:v>0.81809271841252751</c:v>
                </c:pt>
                <c:pt idx="22">
                  <c:v>0.28903751907720898</c:v>
                </c:pt>
                <c:pt idx="23">
                  <c:v>0.50221905033714609</c:v>
                </c:pt>
                <c:pt idx="24">
                  <c:v>6.5708802366330294</c:v>
                </c:pt>
                <c:pt idx="25">
                  <c:v>2.4329480458944093</c:v>
                </c:pt>
                <c:pt idx="26">
                  <c:v>4.131694909255021</c:v>
                </c:pt>
                <c:pt idx="27">
                  <c:v>0.67846115799588214</c:v>
                </c:pt>
                <c:pt idx="28">
                  <c:v>3.0091251165430561</c:v>
                </c:pt>
                <c:pt idx="29">
                  <c:v>4.5773115468326475</c:v>
                </c:pt>
                <c:pt idx="30">
                  <c:v>1.5822872128823644</c:v>
                </c:pt>
                <c:pt idx="31">
                  <c:v>1.3698429610602367</c:v>
                </c:pt>
                <c:pt idx="32">
                  <c:v>4.8126086100090655</c:v>
                </c:pt>
                <c:pt idx="33">
                  <c:v>7.0980252218903974</c:v>
                </c:pt>
                <c:pt idx="34">
                  <c:v>6.2152928860825272</c:v>
                </c:pt>
                <c:pt idx="35">
                  <c:v>9.8731982945054817</c:v>
                </c:pt>
                <c:pt idx="36">
                  <c:v>2.2551660590423279</c:v>
                </c:pt>
                <c:pt idx="37">
                  <c:v>4.0636151405490581</c:v>
                </c:pt>
                <c:pt idx="38">
                  <c:v>3.845884604357507</c:v>
                </c:pt>
                <c:pt idx="39">
                  <c:v>6.0570797192794865</c:v>
                </c:pt>
                <c:pt idx="40">
                  <c:v>0.42961124901714343</c:v>
                </c:pt>
                <c:pt idx="41">
                  <c:v>21.869156413708737</c:v>
                </c:pt>
                <c:pt idx="42">
                  <c:v>4.3163242596555031</c:v>
                </c:pt>
                <c:pt idx="43">
                  <c:v>7.0602387876073838</c:v>
                </c:pt>
                <c:pt idx="44">
                  <c:v>0.52878313195443816</c:v>
                </c:pt>
                <c:pt idx="45">
                  <c:v>3.3508202077209432</c:v>
                </c:pt>
                <c:pt idx="46">
                  <c:v>4.1267167183732454</c:v>
                </c:pt>
                <c:pt idx="47">
                  <c:v>4.697610421245229</c:v>
                </c:pt>
                <c:pt idx="48">
                  <c:v>10.730658630901354</c:v>
                </c:pt>
                <c:pt idx="49">
                  <c:v>2.763909204471402</c:v>
                </c:pt>
                <c:pt idx="50">
                  <c:v>2.6896232753940303</c:v>
                </c:pt>
                <c:pt idx="51">
                  <c:v>7.4150084576598472</c:v>
                </c:pt>
                <c:pt idx="52">
                  <c:v>16.527499139820243</c:v>
                </c:pt>
                <c:pt idx="53">
                  <c:v>10.983199471956043</c:v>
                </c:pt>
                <c:pt idx="54">
                  <c:v>6.9839643209272273</c:v>
                </c:pt>
                <c:pt idx="55">
                  <c:v>6.4984749131534834</c:v>
                </c:pt>
                <c:pt idx="56">
                  <c:v>3.6773451204533911</c:v>
                </c:pt>
                <c:pt idx="57">
                  <c:v>0.19578950983524485</c:v>
                </c:pt>
                <c:pt idx="58">
                  <c:v>11.083920704597777</c:v>
                </c:pt>
                <c:pt idx="59">
                  <c:v>9.1253332782362513</c:v>
                </c:pt>
                <c:pt idx="60">
                  <c:v>3.2459715636749036</c:v>
                </c:pt>
                <c:pt idx="61">
                  <c:v>12.558692748419279</c:v>
                </c:pt>
                <c:pt idx="62">
                  <c:v>3.5647074145426458</c:v>
                </c:pt>
                <c:pt idx="63">
                  <c:v>6.1794402895447957</c:v>
                </c:pt>
                <c:pt idx="64">
                  <c:v>2.7152229615241308</c:v>
                </c:pt>
                <c:pt idx="65">
                  <c:v>8.1477292003977002</c:v>
                </c:pt>
                <c:pt idx="66">
                  <c:v>2.5483067775288193</c:v>
                </c:pt>
                <c:pt idx="67">
                  <c:v>6.0955577042115063</c:v>
                </c:pt>
                <c:pt idx="68">
                  <c:v>25.724583442002658</c:v>
                </c:pt>
                <c:pt idx="69">
                  <c:v>48.641827944371663</c:v>
                </c:pt>
                <c:pt idx="70">
                  <c:v>12.534824672448094</c:v>
                </c:pt>
                <c:pt idx="71">
                  <c:v>19.386389301263794</c:v>
                </c:pt>
                <c:pt idx="72">
                  <c:v>10.87010594103503</c:v>
                </c:pt>
                <c:pt idx="73">
                  <c:v>6.9677108777067005</c:v>
                </c:pt>
                <c:pt idx="74">
                  <c:v>3.9497942071840786</c:v>
                </c:pt>
                <c:pt idx="75">
                  <c:v>3.7406356292363809</c:v>
                </c:pt>
                <c:pt idx="76">
                  <c:v>32.791400333778888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7-4AC8-B194-FE8068B4677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dups'!$AX$121,'rolling dups'!$AX$121)</c:f>
              <c:numCache>
                <c:formatCode>0.00</c:formatCode>
                <c:ptCount val="2"/>
                <c:pt idx="0">
                  <c:v>29.992041400346665</c:v>
                </c:pt>
                <c:pt idx="1">
                  <c:v>29.992041400346665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7-4AC8-B194-FE8068B4677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dups'!$AX$123,'rolling dups'!$AX$123)</c:f>
              <c:numCache>
                <c:formatCode>0.00</c:formatCode>
                <c:ptCount val="2"/>
                <c:pt idx="0">
                  <c:v>40.434590974061031</c:v>
                </c:pt>
                <c:pt idx="1">
                  <c:v>40.434590974061031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67-4AC8-B194-FE8068B4677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dups'!$AX$122,'rolling dups'!$AX$122)</c:f>
              <c:numCache>
                <c:formatCode>0.00</c:formatCode>
                <c:ptCount val="2"/>
                <c:pt idx="0">
                  <c:v>-11.778156894510817</c:v>
                </c:pt>
                <c:pt idx="1">
                  <c:v>-11.778156894510817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67-4AC8-B194-FE8068B4677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dups'!$AX$124,'rolling dups'!$AX$124)</c:f>
              <c:numCache>
                <c:formatCode>0.00</c:formatCode>
                <c:ptCount val="2"/>
                <c:pt idx="0">
                  <c:v>-22.220706468225188</c:v>
                </c:pt>
                <c:pt idx="1">
                  <c:v>-22.220706468225188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67-4AC8-B194-FE8068B4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blank'!$BH$33:$BH$180</c:f>
              <c:numCache>
                <c:formatCode>0.00</c:formatCode>
                <c:ptCount val="148"/>
                <c:pt idx="1">
                  <c:v>5.5456176553836709</c:v>
                </c:pt>
                <c:pt idx="4">
                  <c:v>5.5163011640058102</c:v>
                </c:pt>
                <c:pt idx="7">
                  <c:v>5.4962682282309387</c:v>
                </c:pt>
                <c:pt idx="10">
                  <c:v>5.455357000914919</c:v>
                </c:pt>
                <c:pt idx="13">
                  <c:v>5.4623513006901874</c:v>
                </c:pt>
                <c:pt idx="16">
                  <c:v>5.4631284451096622</c:v>
                </c:pt>
                <c:pt idx="19">
                  <c:v>5.553426253824977</c:v>
                </c:pt>
                <c:pt idx="22">
                  <c:v>5.4351311516274201</c:v>
                </c:pt>
                <c:pt idx="25">
                  <c:v>5.393769227782121</c:v>
                </c:pt>
                <c:pt idx="28">
                  <c:v>5.9120142602765444</c:v>
                </c:pt>
                <c:pt idx="31">
                  <c:v>5.9750136710746684</c:v>
                </c:pt>
                <c:pt idx="34">
                  <c:v>6.0311090368538203</c:v>
                </c:pt>
                <c:pt idx="37">
                  <c:v>5.9029527011891432</c:v>
                </c:pt>
                <c:pt idx="40">
                  <c:v>6.0049800041696511</c:v>
                </c:pt>
                <c:pt idx="43">
                  <c:v>6.3955072580135752</c:v>
                </c:pt>
                <c:pt idx="46">
                  <c:v>5.711078050245872</c:v>
                </c:pt>
                <c:pt idx="49">
                  <c:v>6.4733281286078714</c:v>
                </c:pt>
                <c:pt idx="52">
                  <c:v>6.414945478105345</c:v>
                </c:pt>
                <c:pt idx="55">
                  <c:v>6.2932740720160449</c:v>
                </c:pt>
                <c:pt idx="58">
                  <c:v>6.1049202591439542</c:v>
                </c:pt>
                <c:pt idx="61">
                  <c:v>6.0027405042698359</c:v>
                </c:pt>
                <c:pt idx="64">
                  <c:v>6.2931717482434451</c:v>
                </c:pt>
                <c:pt idx="67">
                  <c:v>5.9744562065534996</c:v>
                </c:pt>
                <c:pt idx="70">
                  <c:v>6.1524915642081677</c:v>
                </c:pt>
                <c:pt idx="73">
                  <c:v>6.4780037796895229</c:v>
                </c:pt>
                <c:pt idx="76">
                  <c:v>5.9423234511675922</c:v>
                </c:pt>
                <c:pt idx="79">
                  <c:v>6.8434716254779513</c:v>
                </c:pt>
                <c:pt idx="82">
                  <c:v>6.8313954624387616</c:v>
                </c:pt>
                <c:pt idx="85">
                  <c:v>7.61821477450078</c:v>
                </c:pt>
                <c:pt idx="88">
                  <c:v>7.2496734387425468</c:v>
                </c:pt>
                <c:pt idx="91">
                  <c:v>7.852708385873413</c:v>
                </c:pt>
                <c:pt idx="94">
                  <c:v>7.6173645274725263</c:v>
                </c:pt>
                <c:pt idx="97">
                  <c:v>7.3248018838788758</c:v>
                </c:pt>
                <c:pt idx="100">
                  <c:v>7.6060910006079139</c:v>
                </c:pt>
                <c:pt idx="103">
                  <c:v>6.9812819453102684</c:v>
                </c:pt>
                <c:pt idx="106">
                  <c:v>7.6594632511094014</c:v>
                </c:pt>
                <c:pt idx="109">
                  <c:v>7.1198792700106051</c:v>
                </c:pt>
                <c:pt idx="112">
                  <c:v>7.77357351770251</c:v>
                </c:pt>
                <c:pt idx="115">
                  <c:v>7.1054837201910157</c:v>
                </c:pt>
                <c:pt idx="118">
                  <c:v>7.6463782741625383</c:v>
                </c:pt>
                <c:pt idx="121">
                  <c:v>7.1923030140100055</c:v>
                </c:pt>
                <c:pt idx="124">
                  <c:v>7.2168907131394562</c:v>
                </c:pt>
                <c:pt idx="127">
                  <c:v>7.1656996295993522</c:v>
                </c:pt>
                <c:pt idx="130">
                  <c:v>18.32691078764276</c:v>
                </c:pt>
                <c:pt idx="133">
                  <c:v>18.705359292280939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B-4155-8EB3-3F9FE98C11F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blank'!$BH$187,'rolling spiked blank'!$BH$187)</c:f>
              <c:numCache>
                <c:formatCode>0.00</c:formatCode>
                <c:ptCount val="2"/>
                <c:pt idx="0">
                  <c:v>15.59217182788926</c:v>
                </c:pt>
                <c:pt idx="1">
                  <c:v>15.59217182788926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EB-4155-8EB3-3F9FE98C11F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blank'!$BH$189,'rolling spiked blank'!$BH$189)</c:f>
              <c:numCache>
                <c:formatCode>0.00</c:formatCode>
                <c:ptCount val="2"/>
                <c:pt idx="0">
                  <c:v>19.129390780935164</c:v>
                </c:pt>
                <c:pt idx="1">
                  <c:v>19.129390780935164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EB-4155-8EB3-3F9FE98C11F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blank'!$BH$188,'rolling spiked blank'!$BH$188)</c:f>
              <c:numCache>
                <c:formatCode>0.00</c:formatCode>
                <c:ptCount val="2"/>
                <c:pt idx="0">
                  <c:v>1.4432960157056476</c:v>
                </c:pt>
                <c:pt idx="1">
                  <c:v>1.4432960157056476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EB-4155-8EB3-3F9FE98C11F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blank'!$BH$190,'rolling spiked blank'!$BH$190)</c:f>
              <c:numCache>
                <c:formatCode>0.00</c:formatCode>
                <c:ptCount val="2"/>
                <c:pt idx="0">
                  <c:v>-2.0939229373402561</c:v>
                </c:pt>
                <c:pt idx="1">
                  <c:v>-2.0939229373402561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EB-4155-8EB3-3F9FE98C11F8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6</c:v>
              </c:pt>
              <c:pt idx="1">
                <c:v>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5016-4EC5-937F-FCE909AD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TC RPD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dups'!$BL$32:$BL$116</c:f>
              <c:numCache>
                <c:formatCode>General</c:formatCode>
                <c:ptCount val="8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xVal>
          <c:yVal>
            <c:numRef>
              <c:f>'rolling dups'!$AR$32:$AR$116</c:f>
              <c:numCache>
                <c:formatCode>General</c:formatCode>
                <c:ptCount val="85"/>
                <c:pt idx="4">
                  <c:v>0.71921249469001902</c:v>
                </c:pt>
                <c:pt idx="5">
                  <c:v>11.41892999028182</c:v>
                </c:pt>
                <c:pt idx="6">
                  <c:v>2.6173304965864004</c:v>
                </c:pt>
                <c:pt idx="7">
                  <c:v>6.5949720604292192</c:v>
                </c:pt>
                <c:pt idx="8">
                  <c:v>2.5278046935477709</c:v>
                </c:pt>
                <c:pt idx="9">
                  <c:v>4.2944241748526624</c:v>
                </c:pt>
                <c:pt idx="10">
                  <c:v>3.0012158135342544</c:v>
                </c:pt>
                <c:pt idx="11">
                  <c:v>3.7467593465936395</c:v>
                </c:pt>
                <c:pt idx="12">
                  <c:v>8.9064065065498639</c:v>
                </c:pt>
                <c:pt idx="13">
                  <c:v>3.2326664921123385</c:v>
                </c:pt>
                <c:pt idx="14">
                  <c:v>2.5047243700862287</c:v>
                </c:pt>
                <c:pt idx="15">
                  <c:v>3.0275073156256003</c:v>
                </c:pt>
                <c:pt idx="16">
                  <c:v>2.1521047725047819</c:v>
                </c:pt>
                <c:pt idx="17">
                  <c:v>10.904751239565647</c:v>
                </c:pt>
                <c:pt idx="18">
                  <c:v>15.69744404745621</c:v>
                </c:pt>
                <c:pt idx="19">
                  <c:v>2.5532038791301983</c:v>
                </c:pt>
                <c:pt idx="20">
                  <c:v>0.37070943834301351</c:v>
                </c:pt>
                <c:pt idx="21">
                  <c:v>1.3582414261973799</c:v>
                </c:pt>
                <c:pt idx="22">
                  <c:v>1.0990993661288446</c:v>
                </c:pt>
                <c:pt idx="23">
                  <c:v>4.4877311369375121</c:v>
                </c:pt>
                <c:pt idx="24">
                  <c:v>7.2198634450056156</c:v>
                </c:pt>
                <c:pt idx="25">
                  <c:v>2.0809566711204681</c:v>
                </c:pt>
                <c:pt idx="26">
                  <c:v>4.6844156854232901</c:v>
                </c:pt>
                <c:pt idx="27">
                  <c:v>16.499045299264694</c:v>
                </c:pt>
                <c:pt idx="28">
                  <c:v>3.021757166888984</c:v>
                </c:pt>
                <c:pt idx="29">
                  <c:v>3.7323777429636018</c:v>
                </c:pt>
                <c:pt idx="30">
                  <c:v>2.9833868262452992</c:v>
                </c:pt>
                <c:pt idx="31">
                  <c:v>4.4636372929695387</c:v>
                </c:pt>
                <c:pt idx="32">
                  <c:v>2.1774362091402022</c:v>
                </c:pt>
                <c:pt idx="33">
                  <c:v>1.7357351324454338</c:v>
                </c:pt>
                <c:pt idx="34">
                  <c:v>1.0198851280330337</c:v>
                </c:pt>
                <c:pt idx="35">
                  <c:v>4.2772090975417534</c:v>
                </c:pt>
                <c:pt idx="36">
                  <c:v>5.8221003471632136</c:v>
                </c:pt>
                <c:pt idx="37">
                  <c:v>3.0584884810578701</c:v>
                </c:pt>
                <c:pt idx="38">
                  <c:v>5.7971499069394286</c:v>
                </c:pt>
                <c:pt idx="39">
                  <c:v>5.31302646791658</c:v>
                </c:pt>
                <c:pt idx="40">
                  <c:v>2.8903820740858963</c:v>
                </c:pt>
                <c:pt idx="41">
                  <c:v>6.9648744047710363</c:v>
                </c:pt>
                <c:pt idx="42">
                  <c:v>3.5657656251080776</c:v>
                </c:pt>
                <c:pt idx="43">
                  <c:v>6.4598935996883853</c:v>
                </c:pt>
                <c:pt idx="44">
                  <c:v>10.547313870325215</c:v>
                </c:pt>
                <c:pt idx="45">
                  <c:v>0.1518590246976671</c:v>
                </c:pt>
                <c:pt idx="46">
                  <c:v>3.1287735892977979</c:v>
                </c:pt>
                <c:pt idx="47">
                  <c:v>5.0366868815357391</c:v>
                </c:pt>
                <c:pt idx="48">
                  <c:v>0.85581425879500006</c:v>
                </c:pt>
                <c:pt idx="49">
                  <c:v>2.5614023404210302</c:v>
                </c:pt>
                <c:pt idx="50">
                  <c:v>3.8469938588271466</c:v>
                </c:pt>
                <c:pt idx="51">
                  <c:v>0.11402831772997855</c:v>
                </c:pt>
                <c:pt idx="52">
                  <c:v>12.398094435110334</c:v>
                </c:pt>
                <c:pt idx="53">
                  <c:v>7.5954209327484614</c:v>
                </c:pt>
                <c:pt idx="54">
                  <c:v>4.9329123985139027</c:v>
                </c:pt>
                <c:pt idx="55">
                  <c:v>5.9827746565140218</c:v>
                </c:pt>
                <c:pt idx="56">
                  <c:v>5.5796943102502299</c:v>
                </c:pt>
                <c:pt idx="57">
                  <c:v>3.0004755065045585</c:v>
                </c:pt>
                <c:pt idx="58">
                  <c:v>7.486914538571769</c:v>
                </c:pt>
                <c:pt idx="59">
                  <c:v>1.4420925484133242</c:v>
                </c:pt>
                <c:pt idx="60">
                  <c:v>3.1207160135697318</c:v>
                </c:pt>
                <c:pt idx="61">
                  <c:v>1.9829881104029243</c:v>
                </c:pt>
                <c:pt idx="62">
                  <c:v>3.316032415912864</c:v>
                </c:pt>
                <c:pt idx="63">
                  <c:v>5.3678028248890799</c:v>
                </c:pt>
                <c:pt idx="64">
                  <c:v>6.4313507127365899</c:v>
                </c:pt>
                <c:pt idx="65">
                  <c:v>5.3836050158241155</c:v>
                </c:pt>
                <c:pt idx="66">
                  <c:v>3.5879936874211942</c:v>
                </c:pt>
                <c:pt idx="67">
                  <c:v>4.4183012511820188</c:v>
                </c:pt>
                <c:pt idx="68">
                  <c:v>11.369612062388383</c:v>
                </c:pt>
                <c:pt idx="69">
                  <c:v>13.491493159715814</c:v>
                </c:pt>
                <c:pt idx="70">
                  <c:v>5.8449710654767495</c:v>
                </c:pt>
                <c:pt idx="71">
                  <c:v>4.8708435698509289</c:v>
                </c:pt>
                <c:pt idx="72">
                  <c:v>4.0988982654417816</c:v>
                </c:pt>
                <c:pt idx="73">
                  <c:v>5.9224332403419266</c:v>
                </c:pt>
                <c:pt idx="74">
                  <c:v>1.9163214420729699</c:v>
                </c:pt>
                <c:pt idx="75">
                  <c:v>3.1560478407994785</c:v>
                </c:pt>
                <c:pt idx="76">
                  <c:v>1.1050130117466637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2-4F1B-9BCB-9DE439F86C7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dups'!$BL$118:$BL$121</c:f>
              <c:numCache>
                <c:formatCode>General</c:formatCode>
                <c:ptCount val="4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dups'!$AR$121,'rolling dups'!$AR$121)</c:f>
              <c:numCache>
                <c:formatCode>0.00</c:formatCode>
                <c:ptCount val="2"/>
                <c:pt idx="0">
                  <c:v>11.7178796908895</c:v>
                </c:pt>
                <c:pt idx="1">
                  <c:v>11.7178796908895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02-4F1B-9BCB-9DE439F86C7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dups'!$AR$123,'rolling dups'!$AR$123)</c:f>
              <c:numCache>
                <c:formatCode>0.00</c:formatCode>
                <c:ptCount val="2"/>
                <c:pt idx="0">
                  <c:v>15.213611996450997</c:v>
                </c:pt>
                <c:pt idx="1">
                  <c:v>15.213611996450997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02-4F1B-9BCB-9DE439F86C7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dups'!$AR$122,'rolling dups'!$AR$122)</c:f>
              <c:numCache>
                <c:formatCode>0.00</c:formatCode>
                <c:ptCount val="2"/>
                <c:pt idx="0">
                  <c:v>-2.2650495313564836</c:v>
                </c:pt>
                <c:pt idx="1">
                  <c:v>-2.2650495313564836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02-4F1B-9BCB-9DE439F86C7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dups'!$BL$118:$BL$119</c:f>
              <c:numCache>
                <c:formatCode>General</c:formatCode>
                <c:ptCount val="2"/>
                <c:pt idx="0">
                  <c:v>1</c:v>
                </c:pt>
                <c:pt idx="1">
                  <c:v>77</c:v>
                </c:pt>
              </c:numCache>
            </c:numRef>
          </c:xVal>
          <c:yVal>
            <c:numRef>
              <c:f>('rolling dups'!$AR$124,'rolling dups'!$AR$124)</c:f>
              <c:numCache>
                <c:formatCode>0.00</c:formatCode>
                <c:ptCount val="2"/>
                <c:pt idx="0">
                  <c:v>-5.7607818369179791</c:v>
                </c:pt>
                <c:pt idx="1">
                  <c:v>-5.7607818369179791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02-4F1B-9BCB-9DE439F86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91616"/>
        <c:axId val="205794688"/>
      </c:scatterChart>
      <c:valAx>
        <c:axId val="205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4688"/>
        <c:crosses val="autoZero"/>
        <c:crossBetween val="midCat"/>
      </c:valAx>
      <c:valAx>
        <c:axId val="2057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blanks'!$BG$37:$BG$430</c:f>
              <c:numCache>
                <c:formatCode>General</c:formatCode>
                <c:ptCount val="394"/>
                <c:pt idx="1">
                  <c:v>3.4117020590413161E-2</c:v>
                </c:pt>
                <c:pt idx="4">
                  <c:v>-4.5683746891929354E-2</c:v>
                </c:pt>
                <c:pt idx="7">
                  <c:v>-5.0200771466401568E-2</c:v>
                </c:pt>
                <c:pt idx="10">
                  <c:v>0.15878170608665212</c:v>
                </c:pt>
                <c:pt idx="13">
                  <c:v>0.15235509138013997</c:v>
                </c:pt>
                <c:pt idx="16">
                  <c:v>0.17064622554482839</c:v>
                </c:pt>
                <c:pt idx="19">
                  <c:v>1.6561086081739809E-2</c:v>
                </c:pt>
                <c:pt idx="22">
                  <c:v>2.2470886157539702E-2</c:v>
                </c:pt>
                <c:pt idx="25">
                  <c:v>1.212873602488989E-2</c:v>
                </c:pt>
                <c:pt idx="28">
                  <c:v>3.064614020308238E-2</c:v>
                </c:pt>
                <c:pt idx="31">
                  <c:v>2.91871164459854E-2</c:v>
                </c:pt>
                <c:pt idx="34">
                  <c:v>3.453687022200766E-2</c:v>
                </c:pt>
                <c:pt idx="37">
                  <c:v>3.0761222615886624E-2</c:v>
                </c:pt>
                <c:pt idx="40">
                  <c:v>4.3925630097959301E-2</c:v>
                </c:pt>
                <c:pt idx="43">
                  <c:v>1.0283255421551349E-2</c:v>
                </c:pt>
                <c:pt idx="46">
                  <c:v>2.9593360441829419E-2</c:v>
                </c:pt>
                <c:pt idx="49">
                  <c:v>-6.7971414884476361E-2</c:v>
                </c:pt>
                <c:pt idx="52">
                  <c:v>-5.5775817968688135E-2</c:v>
                </c:pt>
                <c:pt idx="55">
                  <c:v>-6.2083885338923415E-2</c:v>
                </c:pt>
                <c:pt idx="58">
                  <c:v>-7.0494641832570468E-2</c:v>
                </c:pt>
                <c:pt idx="61">
                  <c:v>-6.292496098828812E-2</c:v>
                </c:pt>
                <c:pt idx="64">
                  <c:v>0.1042613768102687</c:v>
                </c:pt>
                <c:pt idx="67">
                  <c:v>0.11267769386090415</c:v>
                </c:pt>
                <c:pt idx="70">
                  <c:v>0.25913710248275401</c:v>
                </c:pt>
                <c:pt idx="73">
                  <c:v>-0.11573652389392375</c:v>
                </c:pt>
                <c:pt idx="76">
                  <c:v>-0.15609256927558943</c:v>
                </c:pt>
                <c:pt idx="79">
                  <c:v>0.12849863348182819</c:v>
                </c:pt>
                <c:pt idx="82">
                  <c:v>2.4288701733033394E-2</c:v>
                </c:pt>
                <c:pt idx="85">
                  <c:v>2.8044014588845811E-2</c:v>
                </c:pt>
                <c:pt idx="88">
                  <c:v>0.15163767969044969</c:v>
                </c:pt>
                <c:pt idx="91">
                  <c:v>5.121878941534464E-3</c:v>
                </c:pt>
                <c:pt idx="94">
                  <c:v>4.2570006928477649E-2</c:v>
                </c:pt>
                <c:pt idx="97">
                  <c:v>0.30931902810846901</c:v>
                </c:pt>
                <c:pt idx="100">
                  <c:v>-2.4431432026116837E-2</c:v>
                </c:pt>
                <c:pt idx="103">
                  <c:v>-0.11959988006449376</c:v>
                </c:pt>
                <c:pt idx="106">
                  <c:v>0.23902850270093418</c:v>
                </c:pt>
                <c:pt idx="109">
                  <c:v>-3.533293835308296E-2</c:v>
                </c:pt>
                <c:pt idx="112">
                  <c:v>3.375087773965519E-2</c:v>
                </c:pt>
                <c:pt idx="115">
                  <c:v>0.2458201619356766</c:v>
                </c:pt>
                <c:pt idx="118">
                  <c:v>3.3219816014807287E-2</c:v>
                </c:pt>
                <c:pt idx="121">
                  <c:v>0.11433502492000053</c:v>
                </c:pt>
                <c:pt idx="124">
                  <c:v>0.26626997443822492</c:v>
                </c:pt>
                <c:pt idx="127">
                  <c:v>4.8393477404083701E-2</c:v>
                </c:pt>
                <c:pt idx="130">
                  <c:v>-4.7472181290938456E-2</c:v>
                </c:pt>
                <c:pt idx="133">
                  <c:v>0.19398653685300854</c:v>
                </c:pt>
                <c:pt idx="136">
                  <c:v>-4.2291031757725819E-2</c:v>
                </c:pt>
                <c:pt idx="139">
                  <c:v>4.1363999290939618E-2</c:v>
                </c:pt>
                <c:pt idx="142">
                  <c:v>0.31165206745720109</c:v>
                </c:pt>
                <c:pt idx="145">
                  <c:v>-0.26855388554763787</c:v>
                </c:pt>
                <c:pt idx="148">
                  <c:v>-0.32697052586723774</c:v>
                </c:pt>
                <c:pt idx="151">
                  <c:v>0.22088144748520461</c:v>
                </c:pt>
                <c:pt idx="154">
                  <c:v>8.0995944997759348E-2</c:v>
                </c:pt>
                <c:pt idx="157">
                  <c:v>-8.4762757490806102E-3</c:v>
                </c:pt>
                <c:pt idx="160">
                  <c:v>0.28343555539725973</c:v>
                </c:pt>
                <c:pt idx="163">
                  <c:v>3.5390890354385892E-3</c:v>
                </c:pt>
                <c:pt idx="166">
                  <c:v>2.840872659585891E-2</c:v>
                </c:pt>
                <c:pt idx="169">
                  <c:v>0.22690572719961882</c:v>
                </c:pt>
                <c:pt idx="172">
                  <c:v>2.1017154860906669E-2</c:v>
                </c:pt>
                <c:pt idx="175">
                  <c:v>0.12307014850931594</c:v>
                </c:pt>
                <c:pt idx="178">
                  <c:v>0.23418623572510008</c:v>
                </c:pt>
                <c:pt idx="181">
                  <c:v>-1.5674104583314582E-2</c:v>
                </c:pt>
                <c:pt idx="184">
                  <c:v>-1.8322800770329592E-2</c:v>
                </c:pt>
                <c:pt idx="187">
                  <c:v>0.44038559385280407</c:v>
                </c:pt>
                <c:pt idx="190">
                  <c:v>-0.16630004999932343</c:v>
                </c:pt>
                <c:pt idx="193">
                  <c:v>0.18639839820563142</c:v>
                </c:pt>
                <c:pt idx="196">
                  <c:v>-8.1147351129303241E-2</c:v>
                </c:pt>
                <c:pt idx="199">
                  <c:v>-3.609669230658228E-2</c:v>
                </c:pt>
                <c:pt idx="202">
                  <c:v>5.7360623145157443E-3</c:v>
                </c:pt>
                <c:pt idx="205">
                  <c:v>0.14088803878267861</c:v>
                </c:pt>
                <c:pt idx="208" formatCode="0.00">
                  <c:v>0.98412133319257267</c:v>
                </c:pt>
                <c:pt idx="211" formatCode="0.00">
                  <c:v>0.63707874588990576</c:v>
                </c:pt>
                <c:pt idx="214" formatCode="0.00">
                  <c:v>0.38239795389045184</c:v>
                </c:pt>
                <c:pt idx="217" formatCode="0.00">
                  <c:v>0.35587823048655898</c:v>
                </c:pt>
                <c:pt idx="220" formatCode="0.00">
                  <c:v>0.67994826951546994</c:v>
                </c:pt>
                <c:pt idx="223" formatCode="0.00">
                  <c:v>0.60736827950375927</c:v>
                </c:pt>
                <c:pt idx="226" formatCode="0.00">
                  <c:v>0.47808517229539976</c:v>
                </c:pt>
                <c:pt idx="229" formatCode="0.00">
                  <c:v>0.40895862628861912</c:v>
                </c:pt>
                <c:pt idx="232" formatCode="0.00">
                  <c:v>0.80951789682592934</c:v>
                </c:pt>
                <c:pt idx="235" formatCode="0.00">
                  <c:v>0.40977488555144059</c:v>
                </c:pt>
                <c:pt idx="238" formatCode="0.00">
                  <c:v>0.43098766327237453</c:v>
                </c:pt>
                <c:pt idx="241" formatCode="0.00">
                  <c:v>0.8105250335223162</c:v>
                </c:pt>
                <c:pt idx="244" formatCode="0.00">
                  <c:v>0.33761327097299942</c:v>
                </c:pt>
                <c:pt idx="247" formatCode="0.00">
                  <c:v>0.33115544228272509</c:v>
                </c:pt>
                <c:pt idx="250" formatCode="0.00">
                  <c:v>0.64360617835333445</c:v>
                </c:pt>
                <c:pt idx="253" formatCode="0.00">
                  <c:v>0.46379708449982493</c:v>
                </c:pt>
                <c:pt idx="256" formatCode="0.00">
                  <c:v>0.54708740045376669</c:v>
                </c:pt>
                <c:pt idx="259" formatCode="0.00">
                  <c:v>6.9153573264024201E-2</c:v>
                </c:pt>
                <c:pt idx="262" formatCode="0.00">
                  <c:v>0.27780967444153004</c:v>
                </c:pt>
                <c:pt idx="265" formatCode="0.00">
                  <c:v>0.40889480153422197</c:v>
                </c:pt>
                <c:pt idx="268" formatCode="0.00">
                  <c:v>0.11517373627387119</c:v>
                </c:pt>
                <c:pt idx="271" formatCode="0.00">
                  <c:v>0.30980066741223766</c:v>
                </c:pt>
                <c:pt idx="274" formatCode="0.00">
                  <c:v>0.28437202314290339</c:v>
                </c:pt>
                <c:pt idx="277" formatCode="0.00">
                  <c:v>0.69160586061894369</c:v>
                </c:pt>
                <c:pt idx="280" formatCode="0.00">
                  <c:v>0.53767556722958199</c:v>
                </c:pt>
                <c:pt idx="283" formatCode="0.00">
                  <c:v>9.805100873704746E-2</c:v>
                </c:pt>
                <c:pt idx="286" formatCode="0.00">
                  <c:v>0.3196825647517052</c:v>
                </c:pt>
                <c:pt idx="289" formatCode="0.00">
                  <c:v>0.3177842216595026</c:v>
                </c:pt>
                <c:pt idx="292" formatCode="0.00">
                  <c:v>0.23900444835676238</c:v>
                </c:pt>
                <c:pt idx="295" formatCode="0.00">
                  <c:v>0.37918104084213267</c:v>
                </c:pt>
                <c:pt idx="298" formatCode="0.00">
                  <c:v>0.50447587179652187</c:v>
                </c:pt>
                <c:pt idx="301" formatCode="0.00">
                  <c:v>9.3244191901743628E-2</c:v>
                </c:pt>
                <c:pt idx="304" formatCode="0.00">
                  <c:v>0.28222023880406311</c:v>
                </c:pt>
                <c:pt idx="307" formatCode="0.00">
                  <c:v>0.30396940021225849</c:v>
                </c:pt>
                <c:pt idx="310" formatCode="0.00">
                  <c:v>0.22120310642289048</c:v>
                </c:pt>
                <c:pt idx="313" formatCode="0.00">
                  <c:v>0.3792336096228684</c:v>
                </c:pt>
                <c:pt idx="316" formatCode="0.00">
                  <c:v>0.32704452368954229</c:v>
                </c:pt>
                <c:pt idx="319" formatCode="0.00">
                  <c:v>0.21923004598075557</c:v>
                </c:pt>
                <c:pt idx="322" formatCode="0.00">
                  <c:v>0.4795945857564774</c:v>
                </c:pt>
                <c:pt idx="325" formatCode="0.00">
                  <c:v>0.67089295944665461</c:v>
                </c:pt>
                <c:pt idx="328" formatCode="0.00">
                  <c:v>-3.0682328472348454E-2</c:v>
                </c:pt>
                <c:pt idx="331" formatCode="0.00">
                  <c:v>0.30213740082641283</c:v>
                </c:pt>
                <c:pt idx="334" formatCode="0.00">
                  <c:v>0.16759325493967953</c:v>
                </c:pt>
                <c:pt idx="337" formatCode="0.00">
                  <c:v>0.23843696494961536</c:v>
                </c:pt>
                <c:pt idx="340" formatCode="0.00">
                  <c:v>0.62343350910210804</c:v>
                </c:pt>
                <c:pt idx="343" formatCode="0.00">
                  <c:v>0.59453752124077308</c:v>
                </c:pt>
                <c:pt idx="346" formatCode="0.00">
                  <c:v>7.8486051012182492E-2</c:v>
                </c:pt>
                <c:pt idx="349" formatCode="0.00">
                  <c:v>0.4991282688743891</c:v>
                </c:pt>
                <c:pt idx="352" formatCode="0.00">
                  <c:v>0.41001727511314717</c:v>
                </c:pt>
                <c:pt idx="355" formatCode="0.00">
                  <c:v>0.12474494294541569</c:v>
                </c:pt>
                <c:pt idx="358" formatCode="0.00">
                  <c:v>0.55628736083366992</c:v>
                </c:pt>
                <c:pt idx="361" formatCode="0.00">
                  <c:v>0.30876464208788285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6D-4F67-8FA1-E565B729D6F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blanks'!$BG$437,'rolling blanks'!$BG$437)</c:f>
              <c:numCache>
                <c:formatCode>0.00</c:formatCode>
                <c:ptCount val="2"/>
                <c:pt idx="0">
                  <c:v>0.68803690004921858</c:v>
                </c:pt>
                <c:pt idx="1">
                  <c:v>0.68803690004921858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6D-4F67-8FA1-E565B729D6F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blanks'!$BG$439,'rolling blanks'!$BG$439)</c:f>
              <c:numCache>
                <c:formatCode>0.00</c:formatCode>
                <c:ptCount val="2"/>
                <c:pt idx="0">
                  <c:v>0.93161043438861979</c:v>
                </c:pt>
                <c:pt idx="1">
                  <c:v>0.93161043438861979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6D-4F67-8FA1-E565B729D6F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blanks'!$BG$438,'rolling blanks'!$BG$438)</c:f>
              <c:numCache>
                <c:formatCode>0.00</c:formatCode>
                <c:ptCount val="2"/>
                <c:pt idx="0">
                  <c:v>-0.28625723730838626</c:v>
                </c:pt>
                <c:pt idx="1">
                  <c:v>-0.28625723730838626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6D-4F67-8FA1-E565B729D6F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blanks'!$BG$440,'rolling blanks'!$BG$440)</c:f>
              <c:numCache>
                <c:formatCode>0.00</c:formatCode>
                <c:ptCount val="2"/>
                <c:pt idx="0">
                  <c:v>-0.52983077164778747</c:v>
                </c:pt>
                <c:pt idx="1">
                  <c:v>-0.52983077164778747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6D-4F67-8FA1-E565B729D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blanks'!$BH$37:$BH$430</c:f>
              <c:numCache>
                <c:formatCode>General</c:formatCode>
                <c:ptCount val="394"/>
                <c:pt idx="1">
                  <c:v>1.356759709548688E-2</c:v>
                </c:pt>
                <c:pt idx="4">
                  <c:v>-0.2456404595286204</c:v>
                </c:pt>
                <c:pt idx="7">
                  <c:v>-0.29668142820749865</c:v>
                </c:pt>
                <c:pt idx="10">
                  <c:v>0.12820884273735733</c:v>
                </c:pt>
                <c:pt idx="13">
                  <c:v>0.1366126810744947</c:v>
                </c:pt>
                <c:pt idx="16">
                  <c:v>0.12227672155820152</c:v>
                </c:pt>
                <c:pt idx="19">
                  <c:v>0.23324250346975239</c:v>
                </c:pt>
                <c:pt idx="22">
                  <c:v>0.31593756591025773</c:v>
                </c:pt>
                <c:pt idx="25">
                  <c:v>0.27459003469000509</c:v>
                </c:pt>
                <c:pt idx="28">
                  <c:v>5.2629701023682154E-2</c:v>
                </c:pt>
                <c:pt idx="31">
                  <c:v>3.0294063713604276E-2</c:v>
                </c:pt>
                <c:pt idx="34">
                  <c:v>-4.6660642499959E-3</c:v>
                </c:pt>
                <c:pt idx="37">
                  <c:v>5.0949153361058652E-2</c:v>
                </c:pt>
                <c:pt idx="40">
                  <c:v>7.669071105159843E-3</c:v>
                </c:pt>
                <c:pt idx="43">
                  <c:v>-4.409091384858425E-3</c:v>
                </c:pt>
                <c:pt idx="46">
                  <c:v>-5.1539241032270394E-2</c:v>
                </c:pt>
                <c:pt idx="49">
                  <c:v>-0.1045275325956227</c:v>
                </c:pt>
                <c:pt idx="52">
                  <c:v>-0.1134947819371131</c:v>
                </c:pt>
                <c:pt idx="55">
                  <c:v>-8.7408238398231947E-2</c:v>
                </c:pt>
                <c:pt idx="58">
                  <c:v>-8.9446249612207041E-2</c:v>
                </c:pt>
                <c:pt idx="61">
                  <c:v>-7.3549762143201358E-2</c:v>
                </c:pt>
                <c:pt idx="64">
                  <c:v>0.22687513534592824</c:v>
                </c:pt>
                <c:pt idx="67">
                  <c:v>2.7196658417118068E-2</c:v>
                </c:pt>
                <c:pt idx="70">
                  <c:v>6.9229163169982705E-2</c:v>
                </c:pt>
                <c:pt idx="73">
                  <c:v>-0.14505836824046281</c:v>
                </c:pt>
                <c:pt idx="76">
                  <c:v>-0.20997919210740873</c:v>
                </c:pt>
                <c:pt idx="79">
                  <c:v>7.9735984607548452E-2</c:v>
                </c:pt>
                <c:pt idx="82">
                  <c:v>-1.9295737852789673E-2</c:v>
                </c:pt>
                <c:pt idx="85">
                  <c:v>-3.6890206310210144E-2</c:v>
                </c:pt>
                <c:pt idx="88">
                  <c:v>0.17970074944061781</c:v>
                </c:pt>
                <c:pt idx="91">
                  <c:v>0.12558143375280192</c:v>
                </c:pt>
                <c:pt idx="94">
                  <c:v>0.15190974949282046</c:v>
                </c:pt>
                <c:pt idx="97">
                  <c:v>0.52445258960477847</c:v>
                </c:pt>
                <c:pt idx="100">
                  <c:v>-0.15601800423979667</c:v>
                </c:pt>
                <c:pt idx="103">
                  <c:v>-0.15399880366459023</c:v>
                </c:pt>
                <c:pt idx="106">
                  <c:v>0.40088276630723679</c:v>
                </c:pt>
                <c:pt idx="109">
                  <c:v>-3.5722243354272765E-2</c:v>
                </c:pt>
                <c:pt idx="112">
                  <c:v>-1.647977332359837E-2</c:v>
                </c:pt>
                <c:pt idx="115">
                  <c:v>0.44661081572527606</c:v>
                </c:pt>
                <c:pt idx="118">
                  <c:v>-9.3778907233317693E-2</c:v>
                </c:pt>
                <c:pt idx="121">
                  <c:v>-2.6974302559121911E-2</c:v>
                </c:pt>
                <c:pt idx="124">
                  <c:v>0.71008701228006554</c:v>
                </c:pt>
                <c:pt idx="127">
                  <c:v>2.9873857875156087E-2</c:v>
                </c:pt>
                <c:pt idx="130">
                  <c:v>0.12234231275701528</c:v>
                </c:pt>
                <c:pt idx="133">
                  <c:v>0.47059004225830992</c:v>
                </c:pt>
                <c:pt idx="136">
                  <c:v>-6.1035304998834083E-2</c:v>
                </c:pt>
                <c:pt idx="139">
                  <c:v>-2.4774154145456685E-2</c:v>
                </c:pt>
                <c:pt idx="142">
                  <c:v>0.40979446154026999</c:v>
                </c:pt>
                <c:pt idx="145">
                  <c:v>-0.27771316916440586</c:v>
                </c:pt>
                <c:pt idx="148">
                  <c:v>-0.30974586127651527</c:v>
                </c:pt>
                <c:pt idx="151">
                  <c:v>0.45058457617679204</c:v>
                </c:pt>
                <c:pt idx="154">
                  <c:v>-2.1053617929158948E-2</c:v>
                </c:pt>
                <c:pt idx="157">
                  <c:v>-6.4969492453088432E-2</c:v>
                </c:pt>
                <c:pt idx="160">
                  <c:v>0.58506383313781152</c:v>
                </c:pt>
                <c:pt idx="163">
                  <c:v>7.1497157818088602E-2</c:v>
                </c:pt>
                <c:pt idx="166">
                  <c:v>0.1204082697533003</c:v>
                </c:pt>
                <c:pt idx="169">
                  <c:v>0.4785470871180646</c:v>
                </c:pt>
                <c:pt idx="172">
                  <c:v>3.8981786964489257E-2</c:v>
                </c:pt>
                <c:pt idx="175">
                  <c:v>0.1280586655088492</c:v>
                </c:pt>
                <c:pt idx="178">
                  <c:v>0.52427786799411902</c:v>
                </c:pt>
                <c:pt idx="181">
                  <c:v>-4.3938238199709781E-2</c:v>
                </c:pt>
                <c:pt idx="184">
                  <c:v>4.7595406922564566E-2</c:v>
                </c:pt>
                <c:pt idx="187">
                  <c:v>0.75402106212129205</c:v>
                </c:pt>
                <c:pt idx="190">
                  <c:v>0.10141608824610329</c:v>
                </c:pt>
                <c:pt idx="193">
                  <c:v>0.39473442187011898</c:v>
                </c:pt>
                <c:pt idx="196">
                  <c:v>-0.18735159626468825</c:v>
                </c:pt>
                <c:pt idx="199">
                  <c:v>-5.6716907024283482E-2</c:v>
                </c:pt>
                <c:pt idx="202">
                  <c:v>-8.6721340948758108E-2</c:v>
                </c:pt>
                <c:pt idx="205">
                  <c:v>0.35318982105161567</c:v>
                </c:pt>
                <c:pt idx="208" formatCode="0.00">
                  <c:v>1.4795400220389034</c:v>
                </c:pt>
                <c:pt idx="211" formatCode="0.00">
                  <c:v>1.3653840766912171</c:v>
                </c:pt>
                <c:pt idx="214" formatCode="0.00">
                  <c:v>0.8705529993065515</c:v>
                </c:pt>
                <c:pt idx="217" formatCode="0.00">
                  <c:v>0.84725586760294203</c:v>
                </c:pt>
                <c:pt idx="220" formatCode="0.00">
                  <c:v>1.3234624623232936</c:v>
                </c:pt>
                <c:pt idx="223" formatCode="0.00">
                  <c:v>1.3426650178146895</c:v>
                </c:pt>
                <c:pt idx="226" formatCode="0.00">
                  <c:v>0.82145279733393639</c:v>
                </c:pt>
                <c:pt idx="229" formatCode="0.00">
                  <c:v>0.82176326322831439</c:v>
                </c:pt>
                <c:pt idx="232" formatCode="0.00">
                  <c:v>1.3660400581442289</c:v>
                </c:pt>
                <c:pt idx="235" formatCode="0.00">
                  <c:v>0.79883150650949797</c:v>
                </c:pt>
                <c:pt idx="238" formatCode="0.00">
                  <c:v>0.8006715991344282</c:v>
                </c:pt>
                <c:pt idx="241" formatCode="0.00">
                  <c:v>2.4806777027160001</c:v>
                </c:pt>
                <c:pt idx="244" formatCode="0.00">
                  <c:v>0.51334380878485719</c:v>
                </c:pt>
                <c:pt idx="247" formatCode="0.00">
                  <c:v>0.53927071829897355</c:v>
                </c:pt>
                <c:pt idx="250" formatCode="0.00">
                  <c:v>1.5953412747224767</c:v>
                </c:pt>
                <c:pt idx="253" formatCode="0.00">
                  <c:v>1.1092043613103764</c:v>
                </c:pt>
                <c:pt idx="256" formatCode="0.00">
                  <c:v>1.2345174874356619</c:v>
                </c:pt>
                <c:pt idx="259" formatCode="0.00">
                  <c:v>0.50477788196084405</c:v>
                </c:pt>
                <c:pt idx="262" formatCode="0.00">
                  <c:v>0.7194474284826069</c:v>
                </c:pt>
                <c:pt idx="265" formatCode="0.00">
                  <c:v>0.76021990528193484</c:v>
                </c:pt>
                <c:pt idx="268" formatCode="0.00">
                  <c:v>0.3674985671055408</c:v>
                </c:pt>
                <c:pt idx="271" formatCode="0.00">
                  <c:v>0.61325857705822406</c:v>
                </c:pt>
                <c:pt idx="274" formatCode="0.00">
                  <c:v>0.57405172722141473</c:v>
                </c:pt>
                <c:pt idx="277" formatCode="0.00">
                  <c:v>1.1416129914037545</c:v>
                </c:pt>
                <c:pt idx="280" formatCode="0.00">
                  <c:v>0.80857778385457924</c:v>
                </c:pt>
                <c:pt idx="283" formatCode="0.00">
                  <c:v>0.14467561389522909</c:v>
                </c:pt>
                <c:pt idx="286" formatCode="0.00">
                  <c:v>0.45790562132595969</c:v>
                </c:pt>
                <c:pt idx="289" formatCode="0.00">
                  <c:v>0.42561883594463823</c:v>
                </c:pt>
                <c:pt idx="292" formatCode="0.00">
                  <c:v>0.30017164500813509</c:v>
                </c:pt>
                <c:pt idx="295" formatCode="0.00">
                  <c:v>0.73850090560360926</c:v>
                </c:pt>
                <c:pt idx="298" formatCode="0.00">
                  <c:v>0.67482469544953694</c:v>
                </c:pt>
                <c:pt idx="301" formatCode="0.00">
                  <c:v>0.16288923157413965</c:v>
                </c:pt>
                <c:pt idx="304" formatCode="0.00">
                  <c:v>0.4285511613421209</c:v>
                </c:pt>
                <c:pt idx="307" formatCode="0.00">
                  <c:v>0.39502594649568346</c:v>
                </c:pt>
                <c:pt idx="310" formatCode="0.00">
                  <c:v>0.46250241882935245</c:v>
                </c:pt>
                <c:pt idx="313" formatCode="0.00">
                  <c:v>0.68874787659714554</c:v>
                </c:pt>
                <c:pt idx="316" formatCode="0.00">
                  <c:v>0.58361883091061206</c:v>
                </c:pt>
                <c:pt idx="319" formatCode="0.00">
                  <c:v>0.30445214254084646</c:v>
                </c:pt>
                <c:pt idx="322" formatCode="0.00">
                  <c:v>1.1599402099852849</c:v>
                </c:pt>
                <c:pt idx="325" formatCode="0.00">
                  <c:v>2.2608390248878627</c:v>
                </c:pt>
                <c:pt idx="328" formatCode="0.00">
                  <c:v>0.3856520792224436</c:v>
                </c:pt>
                <c:pt idx="331" formatCode="0.00">
                  <c:v>0.54974158449971056</c:v>
                </c:pt>
                <c:pt idx="334" formatCode="0.00">
                  <c:v>0.37768201753754777</c:v>
                </c:pt>
                <c:pt idx="337" formatCode="0.00">
                  <c:v>0.34570738682021918</c:v>
                </c:pt>
                <c:pt idx="340" formatCode="0.00">
                  <c:v>0.62790131458477427</c:v>
                </c:pt>
                <c:pt idx="343" formatCode="0.00">
                  <c:v>1.1815255542953358</c:v>
                </c:pt>
                <c:pt idx="346" formatCode="0.00">
                  <c:v>0.26414357825427714</c:v>
                </c:pt>
                <c:pt idx="349" formatCode="0.00">
                  <c:v>0.80456709049423347</c:v>
                </c:pt>
                <c:pt idx="352" formatCode="0.00">
                  <c:v>0.68633448861356983</c:v>
                </c:pt>
                <c:pt idx="355" formatCode="0.00">
                  <c:v>0.279677053125713</c:v>
                </c:pt>
                <c:pt idx="358" formatCode="0.00">
                  <c:v>0.81533006463079649</c:v>
                </c:pt>
                <c:pt idx="361" formatCode="0.00">
                  <c:v>0.74825534890441037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5B-45AD-A0AA-4353EB1D0BC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blanks'!$BH$437,'rolling blanks'!$BH$437)</c:f>
              <c:numCache>
                <c:formatCode>0.00</c:formatCode>
                <c:ptCount val="2"/>
                <c:pt idx="0">
                  <c:v>1.3932239710664689</c:v>
                </c:pt>
                <c:pt idx="1">
                  <c:v>1.3932239710664689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5B-45AD-A0AA-4353EB1D0BC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blanks'!$BH$439,'rolling blanks'!$BH$439)</c:f>
              <c:numCache>
                <c:formatCode>0.00</c:formatCode>
                <c:ptCount val="2"/>
                <c:pt idx="0">
                  <c:v>1.8942002530883166</c:v>
                </c:pt>
                <c:pt idx="1">
                  <c:v>1.8942002530883166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5B-45AD-A0AA-4353EB1D0BC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blanks'!$BH$438,'rolling blanks'!$BH$438)</c:f>
              <c:numCache>
                <c:formatCode>0.00</c:formatCode>
                <c:ptCount val="2"/>
                <c:pt idx="0">
                  <c:v>-0.61068115702092263</c:v>
                </c:pt>
                <c:pt idx="1">
                  <c:v>-0.61068115702092263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5B-45AD-A0AA-4353EB1D0BC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blanks'!$BH$440,'rolling blanks'!$BH$440)</c:f>
              <c:numCache>
                <c:formatCode>0.00</c:formatCode>
                <c:ptCount val="2"/>
                <c:pt idx="0">
                  <c:v>-1.1116574390427707</c:v>
                </c:pt>
                <c:pt idx="1">
                  <c:v>-1.1116574390427707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5B-45AD-A0AA-4353EB1D0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blanks'!$BJ$37:$BJ$430</c:f>
              <c:numCache>
                <c:formatCode>General</c:formatCode>
                <c:ptCount val="394"/>
                <c:pt idx="1">
                  <c:v>2.7024882416110889E-2</c:v>
                </c:pt>
                <c:pt idx="4">
                  <c:v>4.1540260675959215E-2</c:v>
                </c:pt>
                <c:pt idx="7">
                  <c:v>4.0362064388633864E-2</c:v>
                </c:pt>
                <c:pt idx="10">
                  <c:v>9.720465977162359E-3</c:v>
                </c:pt>
                <c:pt idx="13">
                  <c:v>2.8921870126653545E-3</c:v>
                </c:pt>
                <c:pt idx="16">
                  <c:v>8.5186888794108878E-3</c:v>
                </c:pt>
                <c:pt idx="19">
                  <c:v>-7.6818673126308364E-3</c:v>
                </c:pt>
                <c:pt idx="22">
                  <c:v>2.8708727618438038E-3</c:v>
                </c:pt>
                <c:pt idx="25">
                  <c:v>7.5822688064034317E-5</c:v>
                </c:pt>
                <c:pt idx="28">
                  <c:v>-9.9606784555580962E-4</c:v>
                </c:pt>
                <c:pt idx="31">
                  <c:v>5.3323035377564739E-3</c:v>
                </c:pt>
                <c:pt idx="34">
                  <c:v>1.6472329195983883E-2</c:v>
                </c:pt>
                <c:pt idx="37">
                  <c:v>-1.6132349164510139E-3</c:v>
                </c:pt>
                <c:pt idx="40">
                  <c:v>3.2825638524463865E-3</c:v>
                </c:pt>
                <c:pt idx="43">
                  <c:v>3.3340985763295177E-3</c:v>
                </c:pt>
                <c:pt idx="46">
                  <c:v>5.1163017528389472E-4</c:v>
                </c:pt>
                <c:pt idx="49">
                  <c:v>6.4308620655049726E-4</c:v>
                </c:pt>
                <c:pt idx="52">
                  <c:v>-2.0298530958704221E-3</c:v>
                </c:pt>
                <c:pt idx="55">
                  <c:v>1.1601465961991338E-3</c:v>
                </c:pt>
                <c:pt idx="58">
                  <c:v>1.3266575691368303E-3</c:v>
                </c:pt>
                <c:pt idx="61">
                  <c:v>7.9206970865264628E-4</c:v>
                </c:pt>
                <c:pt idx="64">
                  <c:v>7.5942745667982765E-3</c:v>
                </c:pt>
                <c:pt idx="67">
                  <c:v>6.6178764133540523E-3</c:v>
                </c:pt>
                <c:pt idx="70">
                  <c:v>4.4481877655626746E-5</c:v>
                </c:pt>
                <c:pt idx="73">
                  <c:v>-7.8495526190129668E-3</c:v>
                </c:pt>
                <c:pt idx="76">
                  <c:v>-5.4193553552730686E-5</c:v>
                </c:pt>
                <c:pt idx="79">
                  <c:v>3.0390397772707099E-3</c:v>
                </c:pt>
                <c:pt idx="82">
                  <c:v>2.06673041750633E-3</c:v>
                </c:pt>
                <c:pt idx="85">
                  <c:v>5.2395293809479916E-3</c:v>
                </c:pt>
                <c:pt idx="88">
                  <c:v>9.1951750009976803E-4</c:v>
                </c:pt>
                <c:pt idx="91">
                  <c:v>4.7988323169868329E-3</c:v>
                </c:pt>
                <c:pt idx="94">
                  <c:v>6.8876941414644831E-3</c:v>
                </c:pt>
                <c:pt idx="97">
                  <c:v>2.3764918073406686E-2</c:v>
                </c:pt>
                <c:pt idx="100">
                  <c:v>3.0041949299075468E-2</c:v>
                </c:pt>
                <c:pt idx="103">
                  <c:v>1.2345258855623729E-2</c:v>
                </c:pt>
                <c:pt idx="106">
                  <c:v>1.8149103002833095E-2</c:v>
                </c:pt>
                <c:pt idx="109">
                  <c:v>-1.1535873431542411E-3</c:v>
                </c:pt>
                <c:pt idx="112">
                  <c:v>7.2197771070687524E-4</c:v>
                </c:pt>
                <c:pt idx="115">
                  <c:v>2.2804323498869312E-2</c:v>
                </c:pt>
                <c:pt idx="118">
                  <c:v>3.1335486975419824E-3</c:v>
                </c:pt>
                <c:pt idx="121">
                  <c:v>4.2469887806359831E-3</c:v>
                </c:pt>
                <c:pt idx="124">
                  <c:v>5.9442924173241388E-2</c:v>
                </c:pt>
                <c:pt idx="127">
                  <c:v>3.8607128517652613E-2</c:v>
                </c:pt>
                <c:pt idx="130">
                  <c:v>4.2876236496014838E-2</c:v>
                </c:pt>
                <c:pt idx="133">
                  <c:v>2.3785572711973423E-2</c:v>
                </c:pt>
                <c:pt idx="136">
                  <c:v>1.3219634022776372E-3</c:v>
                </c:pt>
                <c:pt idx="139">
                  <c:v>1.6176930849011947E-2</c:v>
                </c:pt>
                <c:pt idx="142">
                  <c:v>2.2002321638654142E-2</c:v>
                </c:pt>
                <c:pt idx="145">
                  <c:v>-9.3200576214309393E-3</c:v>
                </c:pt>
                <c:pt idx="148">
                  <c:v>-3.645389766893414E-3</c:v>
                </c:pt>
                <c:pt idx="151">
                  <c:v>1.8277558626702203E-2</c:v>
                </c:pt>
                <c:pt idx="154">
                  <c:v>7.3850726830125939E-3</c:v>
                </c:pt>
                <c:pt idx="157">
                  <c:v>-4.3175981655795507E-3</c:v>
                </c:pt>
                <c:pt idx="160">
                  <c:v>2.2512667077662231E-2</c:v>
                </c:pt>
                <c:pt idx="163">
                  <c:v>1.0082097569817091E-2</c:v>
                </c:pt>
                <c:pt idx="166">
                  <c:v>1.6251343177414307E-2</c:v>
                </c:pt>
                <c:pt idx="169">
                  <c:v>3.8114455915958877E-2</c:v>
                </c:pt>
                <c:pt idx="172">
                  <c:v>2.66482400582028E-2</c:v>
                </c:pt>
                <c:pt idx="175">
                  <c:v>2.433721980780235E-2</c:v>
                </c:pt>
                <c:pt idx="178">
                  <c:v>1.9795719757648073E-2</c:v>
                </c:pt>
                <c:pt idx="181">
                  <c:v>-8.3196066530322067E-3</c:v>
                </c:pt>
                <c:pt idx="184">
                  <c:v>-1.1158613554436404E-2</c:v>
                </c:pt>
                <c:pt idx="187">
                  <c:v>6.373447099446479E-2</c:v>
                </c:pt>
                <c:pt idx="190">
                  <c:v>2.3921833972145833E-2</c:v>
                </c:pt>
                <c:pt idx="193">
                  <c:v>2.4138960960376862E-2</c:v>
                </c:pt>
                <c:pt idx="196">
                  <c:v>-7.7942366820124833E-3</c:v>
                </c:pt>
                <c:pt idx="199">
                  <c:v>7.6965363464975818E-3</c:v>
                </c:pt>
                <c:pt idx="202">
                  <c:v>3.0454131023318568E-5</c:v>
                </c:pt>
                <c:pt idx="205">
                  <c:v>2.789269776933323E-2</c:v>
                </c:pt>
                <c:pt idx="208" formatCode="0.00">
                  <c:v>7.0357779213046479E-2</c:v>
                </c:pt>
                <c:pt idx="211" formatCode="0.00">
                  <c:v>6.8909644112229856E-2</c:v>
                </c:pt>
                <c:pt idx="214" formatCode="0.00">
                  <c:v>5.8152069077591954E-2</c:v>
                </c:pt>
                <c:pt idx="217" formatCode="0.00">
                  <c:v>7.0668093877507193E-2</c:v>
                </c:pt>
                <c:pt idx="220" formatCode="0.00">
                  <c:v>6.2749930761672679E-2</c:v>
                </c:pt>
                <c:pt idx="223" formatCode="0.00">
                  <c:v>6.0024534785891259E-2</c:v>
                </c:pt>
                <c:pt idx="226" formatCode="0.00">
                  <c:v>6.1387232773781969E-2</c:v>
                </c:pt>
                <c:pt idx="229" formatCode="0.00">
                  <c:v>5.988677439623441E-2</c:v>
                </c:pt>
                <c:pt idx="232" formatCode="0.00">
                  <c:v>9.1801747720682642E-2</c:v>
                </c:pt>
                <c:pt idx="235" formatCode="0.00">
                  <c:v>8.5228461446299281E-2</c:v>
                </c:pt>
                <c:pt idx="238" formatCode="0.00">
                  <c:v>0.11195405958820007</c:v>
                </c:pt>
                <c:pt idx="241" formatCode="0.00">
                  <c:v>7.3340041389856503E-2</c:v>
                </c:pt>
                <c:pt idx="244" formatCode="0.00">
                  <c:v>3.8491008635318257E-2</c:v>
                </c:pt>
                <c:pt idx="247" formatCode="0.00">
                  <c:v>5.5074000073912444E-2</c:v>
                </c:pt>
                <c:pt idx="250" formatCode="0.00">
                  <c:v>7.3200925706998099E-2</c:v>
                </c:pt>
                <c:pt idx="253" formatCode="0.00">
                  <c:v>4.5694688991909586E-2</c:v>
                </c:pt>
                <c:pt idx="256" formatCode="0.00">
                  <c:v>4.9986075547083168E-2</c:v>
                </c:pt>
                <c:pt idx="259" formatCode="0.00">
                  <c:v>5.393986922427578E-2</c:v>
                </c:pt>
                <c:pt idx="262" formatCode="0.00">
                  <c:v>4.5538679724278622E-2</c:v>
                </c:pt>
                <c:pt idx="265" formatCode="0.00">
                  <c:v>3.8407437474281034E-2</c:v>
                </c:pt>
                <c:pt idx="268" formatCode="0.00">
                  <c:v>3.2300883486915094E-2</c:v>
                </c:pt>
                <c:pt idx="271" formatCode="0.00">
                  <c:v>2.335282826162257E-2</c:v>
                </c:pt>
                <c:pt idx="274" formatCode="0.00">
                  <c:v>2.9264936178333704E-2</c:v>
                </c:pt>
                <c:pt idx="277" formatCode="0.00">
                  <c:v>6.1198278509885129E-2</c:v>
                </c:pt>
                <c:pt idx="280" formatCode="0.00">
                  <c:v>5.3447128400454028E-2</c:v>
                </c:pt>
                <c:pt idx="283" formatCode="0.00">
                  <c:v>1.7133993550552389E-2</c:v>
                </c:pt>
                <c:pt idx="286" formatCode="0.00">
                  <c:v>1.8309976162732174E-2</c:v>
                </c:pt>
                <c:pt idx="289" formatCode="0.00">
                  <c:v>2.2719910958406368E-2</c:v>
                </c:pt>
                <c:pt idx="292" formatCode="0.00">
                  <c:v>2.7851388900022485E-2</c:v>
                </c:pt>
                <c:pt idx="295" formatCode="0.00">
                  <c:v>3.2681059997426161E-2</c:v>
                </c:pt>
                <c:pt idx="298" formatCode="0.00">
                  <c:v>4.6798560128298444E-2</c:v>
                </c:pt>
                <c:pt idx="301" formatCode="0.00">
                  <c:v>2.5474838403909465E-2</c:v>
                </c:pt>
                <c:pt idx="304" formatCode="0.00">
                  <c:v>2.7144134550754664E-2</c:v>
                </c:pt>
                <c:pt idx="307" formatCode="0.00">
                  <c:v>4.0767745039523545E-2</c:v>
                </c:pt>
                <c:pt idx="310" formatCode="0.00">
                  <c:v>2.6451007286049689E-2</c:v>
                </c:pt>
                <c:pt idx="313" formatCode="0.00">
                  <c:v>3.9687342767404474E-2</c:v>
                </c:pt>
                <c:pt idx="316" formatCode="0.00">
                  <c:v>3.5105534331550906E-2</c:v>
                </c:pt>
                <c:pt idx="319" formatCode="0.00">
                  <c:v>2.4196465879740454E-2</c:v>
                </c:pt>
                <c:pt idx="322" formatCode="0.00">
                  <c:v>7.6519452548273997E-2</c:v>
                </c:pt>
                <c:pt idx="325" formatCode="0.00">
                  <c:v>0.10030731926838639</c:v>
                </c:pt>
                <c:pt idx="328" formatCode="0.00">
                  <c:v>5.8576705820817185E-3</c:v>
                </c:pt>
                <c:pt idx="331" formatCode="0.00">
                  <c:v>1.9212448475718194E-2</c:v>
                </c:pt>
                <c:pt idx="334" formatCode="0.00">
                  <c:v>9.4953526202737441E-3</c:v>
                </c:pt>
                <c:pt idx="337" formatCode="0.00">
                  <c:v>1.0168094765426759E-2</c:v>
                </c:pt>
                <c:pt idx="340" formatCode="0.00">
                  <c:v>4.9727031234581109E-2</c:v>
                </c:pt>
                <c:pt idx="343" formatCode="0.00">
                  <c:v>4.7975344010854709E-2</c:v>
                </c:pt>
                <c:pt idx="346" formatCode="0.00">
                  <c:v>3.1285646060103471E-2</c:v>
                </c:pt>
                <c:pt idx="349" formatCode="0.00">
                  <c:v>1.9654766464598739E-2</c:v>
                </c:pt>
                <c:pt idx="352" formatCode="0.00">
                  <c:v>5.336894608504858E-2</c:v>
                </c:pt>
                <c:pt idx="355" formatCode="0.00">
                  <c:v>3.7307214816352741E-2</c:v>
                </c:pt>
                <c:pt idx="358" formatCode="0.00">
                  <c:v>3.9749038520831503E-2</c:v>
                </c:pt>
                <c:pt idx="361" formatCode="0.00">
                  <c:v>4.5031351024397787E-2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A6-4065-895D-E088673DF72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blanks'!$BJ$437,'rolling blanks'!$BJ$437)</c:f>
              <c:numCache>
                <c:formatCode>0.00</c:formatCode>
                <c:ptCount val="2"/>
                <c:pt idx="0">
                  <c:v>7.8536476670471436E-2</c:v>
                </c:pt>
                <c:pt idx="1">
                  <c:v>7.8536476670471436E-2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A6-4065-895D-E088673DF72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blanks'!$BJ$439,'rolling blanks'!$BJ$439)</c:f>
              <c:numCache>
                <c:formatCode>0.00</c:formatCode>
                <c:ptCount val="2"/>
                <c:pt idx="0">
                  <c:v>0.10461581638658399</c:v>
                </c:pt>
                <c:pt idx="1">
                  <c:v>0.10461581638658399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A6-4065-895D-E088673DF72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blanks'!$BJ$438,'rolling blanks'!$BJ$438)</c:f>
              <c:numCache>
                <c:formatCode>0.00</c:formatCode>
                <c:ptCount val="2"/>
                <c:pt idx="0">
                  <c:v>-2.57808821939788E-2</c:v>
                </c:pt>
                <c:pt idx="1">
                  <c:v>-2.57808821939788E-2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A6-4065-895D-E088673DF72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blanks'!$BJ$440,'rolling blanks'!$BJ$440)</c:f>
              <c:numCache>
                <c:formatCode>0.00</c:formatCode>
                <c:ptCount val="2"/>
                <c:pt idx="0">
                  <c:v>-5.1860221910091348E-2</c:v>
                </c:pt>
                <c:pt idx="1">
                  <c:v>-5.1860221910091348E-2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A6-4065-895D-E088673DF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blanks'!$BI$37:$BI$430</c:f>
              <c:numCache>
                <c:formatCode>General</c:formatCode>
                <c:ptCount val="394"/>
                <c:pt idx="1">
                  <c:v>-2.0549423494926281E-2</c:v>
                </c:pt>
                <c:pt idx="4">
                  <c:v>-0.19995671263669107</c:v>
                </c:pt>
                <c:pt idx="7">
                  <c:v>-0.24648065674109709</c:v>
                </c:pt>
                <c:pt idx="10">
                  <c:v>-3.0572863349294807E-2</c:v>
                </c:pt>
                <c:pt idx="13">
                  <c:v>-1.5742410305645244E-2</c:v>
                </c:pt>
                <c:pt idx="16">
                  <c:v>-4.8369503986626851E-2</c:v>
                </c:pt>
                <c:pt idx="19">
                  <c:v>0.21668141738801261</c:v>
                </c:pt>
                <c:pt idx="22">
                  <c:v>0.29346667975271801</c:v>
                </c:pt>
                <c:pt idx="25">
                  <c:v>0.26246129866511514</c:v>
                </c:pt>
                <c:pt idx="28">
                  <c:v>2.1983560820599771E-2</c:v>
                </c:pt>
                <c:pt idx="31">
                  <c:v>1.1069472676188737E-3</c:v>
                </c:pt>
                <c:pt idx="34">
                  <c:v>-3.9202934472003563E-2</c:v>
                </c:pt>
                <c:pt idx="37">
                  <c:v>2.0187930745172025E-2</c:v>
                </c:pt>
                <c:pt idx="40">
                  <c:v>-3.6256558992799462E-2</c:v>
                </c:pt>
                <c:pt idx="43">
                  <c:v>-1.4692346806409774E-2</c:v>
                </c:pt>
                <c:pt idx="46">
                  <c:v>-8.1132601474099814E-2</c:v>
                </c:pt>
                <c:pt idx="49">
                  <c:v>-3.6556117711146349E-2</c:v>
                </c:pt>
                <c:pt idx="52">
                  <c:v>-5.7718963968424963E-2</c:v>
                </c:pt>
                <c:pt idx="55">
                  <c:v>-2.5324353059308538E-2</c:v>
                </c:pt>
                <c:pt idx="58">
                  <c:v>-1.8951607779636573E-2</c:v>
                </c:pt>
                <c:pt idx="61">
                  <c:v>-1.0624801154913242E-2</c:v>
                </c:pt>
                <c:pt idx="64">
                  <c:v>0.12261375853565953</c:v>
                </c:pt>
                <c:pt idx="67">
                  <c:v>-8.5481035443786074E-2</c:v>
                </c:pt>
                <c:pt idx="70">
                  <c:v>-0.18990793931277128</c:v>
                </c:pt>
                <c:pt idx="73">
                  <c:v>-2.9321844346539054E-2</c:v>
                </c:pt>
                <c:pt idx="76">
                  <c:v>-5.3886622831819303E-2</c:v>
                </c:pt>
                <c:pt idx="79">
                  <c:v>-4.8762648874279738E-2</c:v>
                </c:pt>
                <c:pt idx="82">
                  <c:v>-4.3584439585823059E-2</c:v>
                </c:pt>
                <c:pt idx="85">
                  <c:v>-6.4934220899055956E-2</c:v>
                </c:pt>
                <c:pt idx="88">
                  <c:v>2.8063069750168104E-2</c:v>
                </c:pt>
                <c:pt idx="91">
                  <c:v>0.12045955481126747</c:v>
                </c:pt>
                <c:pt idx="94">
                  <c:v>0.10933974256434281</c:v>
                </c:pt>
                <c:pt idx="97">
                  <c:v>0.21513356149630941</c:v>
                </c:pt>
                <c:pt idx="100">
                  <c:v>-0.13158657221367984</c:v>
                </c:pt>
                <c:pt idx="103">
                  <c:v>-3.4398923600096477E-2</c:v>
                </c:pt>
                <c:pt idx="106">
                  <c:v>0.16185426360630265</c:v>
                </c:pt>
                <c:pt idx="109">
                  <c:v>-3.8930500118980645E-4</c:v>
                </c:pt>
                <c:pt idx="112">
                  <c:v>-5.0230651063253563E-2</c:v>
                </c:pt>
                <c:pt idx="115">
                  <c:v>0.20079065378959943</c:v>
                </c:pt>
                <c:pt idx="118">
                  <c:v>-0.12699872324812497</c:v>
                </c:pt>
                <c:pt idx="121">
                  <c:v>-0.14130932747912242</c:v>
                </c:pt>
                <c:pt idx="124">
                  <c:v>0.44381703784184057</c:v>
                </c:pt>
                <c:pt idx="127">
                  <c:v>-1.8519619528927611E-2</c:v>
                </c:pt>
                <c:pt idx="130">
                  <c:v>0.16981449404795373</c:v>
                </c:pt>
                <c:pt idx="133">
                  <c:v>0.27660350540530143</c:v>
                </c:pt>
                <c:pt idx="136">
                  <c:v>-1.8744273241108257E-2</c:v>
                </c:pt>
                <c:pt idx="139">
                  <c:v>-6.6138153436396299E-2</c:v>
                </c:pt>
                <c:pt idx="142">
                  <c:v>9.8142394083068879E-2</c:v>
                </c:pt>
                <c:pt idx="145">
                  <c:v>-9.1592836167679881E-3</c:v>
                </c:pt>
                <c:pt idx="148">
                  <c:v>1.7224664590722472E-2</c:v>
                </c:pt>
                <c:pt idx="151">
                  <c:v>0.22970312869158749</c:v>
                </c:pt>
                <c:pt idx="154">
                  <c:v>-0.1020495629269183</c:v>
                </c:pt>
                <c:pt idx="157">
                  <c:v>-5.6493216704007823E-2</c:v>
                </c:pt>
                <c:pt idx="160">
                  <c:v>0.30162827774055179</c:v>
                </c:pt>
                <c:pt idx="163">
                  <c:v>6.7958068782650011E-2</c:v>
                </c:pt>
                <c:pt idx="166">
                  <c:v>9.1999543157441396E-2</c:v>
                </c:pt>
                <c:pt idx="169">
                  <c:v>0.25164135991844583</c:v>
                </c:pt>
                <c:pt idx="172">
                  <c:v>1.7964632103582588E-2</c:v>
                </c:pt>
                <c:pt idx="175">
                  <c:v>4.9885169995332809E-3</c:v>
                </c:pt>
                <c:pt idx="178">
                  <c:v>0.29009163226901891</c:v>
                </c:pt>
                <c:pt idx="181">
                  <c:v>-2.8264133616395196E-2</c:v>
                </c:pt>
                <c:pt idx="184">
                  <c:v>6.5918207692894165E-2</c:v>
                </c:pt>
                <c:pt idx="187">
                  <c:v>0.31363546826848798</c:v>
                </c:pt>
                <c:pt idx="190">
                  <c:v>0.26771613824542673</c:v>
                </c:pt>
                <c:pt idx="193">
                  <c:v>0.20833602366448756</c:v>
                </c:pt>
                <c:pt idx="196">
                  <c:v>-0.10620424513538501</c:v>
                </c:pt>
                <c:pt idx="199">
                  <c:v>-2.0620214717701205E-2</c:v>
                </c:pt>
                <c:pt idx="202">
                  <c:v>-9.2457403263273841E-2</c:v>
                </c:pt>
                <c:pt idx="205">
                  <c:v>0.21230178226893709</c:v>
                </c:pt>
                <c:pt idx="208" formatCode="0.00">
                  <c:v>0.49541868884633083</c:v>
                </c:pt>
                <c:pt idx="211" formatCode="0.00">
                  <c:v>0.72830533080131121</c:v>
                </c:pt>
                <c:pt idx="214" formatCode="0.00">
                  <c:v>0.48815504541609966</c:v>
                </c:pt>
                <c:pt idx="217" formatCode="0.00">
                  <c:v>0.49137763711638305</c:v>
                </c:pt>
                <c:pt idx="220" formatCode="0.00">
                  <c:v>0.64351419280782352</c:v>
                </c:pt>
                <c:pt idx="223" formatCode="0.00">
                  <c:v>0.73529673831093034</c:v>
                </c:pt>
                <c:pt idx="226" formatCode="0.00">
                  <c:v>0.34336762503853663</c:v>
                </c:pt>
                <c:pt idx="229" formatCode="0.00">
                  <c:v>0.41280463693969527</c:v>
                </c:pt>
                <c:pt idx="232" formatCode="0.00">
                  <c:v>0.55652216131829935</c:v>
                </c:pt>
                <c:pt idx="235" formatCode="0.00">
                  <c:v>0.38905662095805743</c:v>
                </c:pt>
                <c:pt idx="238" formatCode="0.00">
                  <c:v>0.36968393586205367</c:v>
                </c:pt>
                <c:pt idx="241" formatCode="0.00">
                  <c:v>1.6701526691936837</c:v>
                </c:pt>
                <c:pt idx="244" formatCode="0.00">
                  <c:v>0.17573053781185777</c:v>
                </c:pt>
                <c:pt idx="247" formatCode="0.00">
                  <c:v>0.20811527601624841</c:v>
                </c:pt>
                <c:pt idx="250" formatCode="0.00">
                  <c:v>0.95173509636914222</c:v>
                </c:pt>
                <c:pt idx="253" formatCode="0.00">
                  <c:v>0.64540727681055121</c:v>
                </c:pt>
                <c:pt idx="256" formatCode="0.00">
                  <c:v>0.68743008698189523</c:v>
                </c:pt>
                <c:pt idx="259" formatCode="0.00">
                  <c:v>0.43562430869681984</c:v>
                </c:pt>
                <c:pt idx="262" formatCode="0.00">
                  <c:v>0.44163775404107686</c:v>
                </c:pt>
                <c:pt idx="265" formatCode="0.00">
                  <c:v>0.35132510374771286</c:v>
                </c:pt>
                <c:pt idx="268" formatCode="0.00">
                  <c:v>0.25232483083166962</c:v>
                </c:pt>
                <c:pt idx="271" formatCode="0.00">
                  <c:v>0.3034579096459864</c:v>
                </c:pt>
                <c:pt idx="274" formatCode="0.00">
                  <c:v>0.28967970407851129</c:v>
                </c:pt>
                <c:pt idx="277" formatCode="0.00">
                  <c:v>0.45000713078481097</c:v>
                </c:pt>
                <c:pt idx="280" formatCode="0.00">
                  <c:v>0.27090221662499725</c:v>
                </c:pt>
                <c:pt idx="283" formatCode="0.00">
                  <c:v>4.662460515818162E-2</c:v>
                </c:pt>
                <c:pt idx="286" formatCode="0.00">
                  <c:v>0.13822305657425449</c:v>
                </c:pt>
                <c:pt idx="289" formatCode="0.00">
                  <c:v>0.10783461428513563</c:v>
                </c:pt>
                <c:pt idx="292" formatCode="0.00">
                  <c:v>6.1167196651372699E-2</c:v>
                </c:pt>
                <c:pt idx="295" formatCode="0.00">
                  <c:v>0.35931986476147659</c:v>
                </c:pt>
                <c:pt idx="298" formatCode="0.00">
                  <c:v>0.17034882365301512</c:v>
                </c:pt>
                <c:pt idx="301" formatCode="0.00">
                  <c:v>6.9645039672395992E-2</c:v>
                </c:pt>
                <c:pt idx="304" formatCode="0.00">
                  <c:v>0.14633092253805779</c:v>
                </c:pt>
                <c:pt idx="307" formatCode="0.00">
                  <c:v>9.1056546283424994E-2</c:v>
                </c:pt>
                <c:pt idx="310" formatCode="0.00">
                  <c:v>0.24129931240646196</c:v>
                </c:pt>
                <c:pt idx="313" formatCode="0.00">
                  <c:v>0.30951426697427709</c:v>
                </c:pt>
                <c:pt idx="316" formatCode="0.00">
                  <c:v>0.25657430722106978</c:v>
                </c:pt>
                <c:pt idx="319" formatCode="0.00">
                  <c:v>8.5222096560090874E-2</c:v>
                </c:pt>
                <c:pt idx="322" formatCode="0.00">
                  <c:v>0.68034562422880751</c:v>
                </c:pt>
                <c:pt idx="325" formatCode="0.00">
                  <c:v>1.5899460654412083</c:v>
                </c:pt>
                <c:pt idx="328" formatCode="0.00">
                  <c:v>0.41633440769479202</c:v>
                </c:pt>
                <c:pt idx="331" formatCode="0.00">
                  <c:v>0.2476041836732977</c:v>
                </c:pt>
                <c:pt idx="334" formatCode="0.00">
                  <c:v>0.21008876259786824</c:v>
                </c:pt>
                <c:pt idx="337" formatCode="0.00">
                  <c:v>0.1072704218706038</c:v>
                </c:pt>
                <c:pt idx="340" formatCode="0.00">
                  <c:v>4.4678054826661762E-3</c:v>
                </c:pt>
                <c:pt idx="343" formatCode="0.00">
                  <c:v>0.58698803305456271</c:v>
                </c:pt>
                <c:pt idx="346" formatCode="0.00">
                  <c:v>0.18565752724209464</c:v>
                </c:pt>
                <c:pt idx="349" formatCode="0.00">
                  <c:v>0.30543882161984443</c:v>
                </c:pt>
                <c:pt idx="352" formatCode="0.00">
                  <c:v>0.27631721350042271</c:v>
                </c:pt>
                <c:pt idx="355" formatCode="0.00">
                  <c:v>0.15493211018029734</c:v>
                </c:pt>
                <c:pt idx="358" formatCode="0.00">
                  <c:v>0.25904270379712657</c:v>
                </c:pt>
                <c:pt idx="361" formatCode="0.00">
                  <c:v>0.43949070681652758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F-436A-9294-AF5C6C39DD25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blanks'!$BI$437,'rolling blanks'!$BI$437)</c:f>
              <c:numCache>
                <c:formatCode>0.00</c:formatCode>
                <c:ptCount val="2"/>
                <c:pt idx="0">
                  <c:v>0.7812550961226371</c:v>
                </c:pt>
                <c:pt idx="1">
                  <c:v>0.7812550961226371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F-436A-9294-AF5C6C39DD25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blanks'!$BI$439,'rolling blanks'!$BI$439)</c:f>
              <c:numCache>
                <c:formatCode>0.00</c:formatCode>
                <c:ptCount val="2"/>
                <c:pt idx="0">
                  <c:v>1.0766918563577772</c:v>
                </c:pt>
                <c:pt idx="1">
                  <c:v>1.0766918563577772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6F-436A-9294-AF5C6C39DD25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blanks'!$BI$438,'rolling blanks'!$BI$438)</c:f>
              <c:numCache>
                <c:formatCode>0.00</c:formatCode>
                <c:ptCount val="2"/>
                <c:pt idx="0">
                  <c:v>-0.40049194481792327</c:v>
                </c:pt>
                <c:pt idx="1">
                  <c:v>-0.40049194481792327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6F-436A-9294-AF5C6C39DD25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blanks'!$BI$440,'rolling blanks'!$BI$440)</c:f>
              <c:numCache>
                <c:formatCode>0.00</c:formatCode>
                <c:ptCount val="2"/>
                <c:pt idx="0">
                  <c:v>-0.69592870505306337</c:v>
                </c:pt>
                <c:pt idx="1">
                  <c:v>-0.69592870505306337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6F-436A-9294-AF5C6C39D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signal middle value...</a:t>
            </a:r>
            <a:endParaRPr lang="en-US"/>
          </a:p>
        </c:rich>
      </c:tx>
      <c:layout>
        <c:manualLayout>
          <c:xMode val="edge"/>
          <c:yMode val="edge"/>
          <c:x val="0.27031743706837924"/>
          <c:y val="3.6851575916082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blanks'!$BL$37:$BL$430</c:f>
              <c:numCache>
                <c:formatCode>General</c:formatCode>
                <c:ptCount val="39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2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  <c:pt idx="184">
                  <c:v>62</c:v>
                </c:pt>
                <c:pt idx="187">
                  <c:v>63</c:v>
                </c:pt>
                <c:pt idx="190">
                  <c:v>64</c:v>
                </c:pt>
                <c:pt idx="193">
                  <c:v>65</c:v>
                </c:pt>
                <c:pt idx="196">
                  <c:v>66</c:v>
                </c:pt>
                <c:pt idx="199">
                  <c:v>67</c:v>
                </c:pt>
                <c:pt idx="202">
                  <c:v>68</c:v>
                </c:pt>
                <c:pt idx="205">
                  <c:v>69</c:v>
                </c:pt>
                <c:pt idx="208">
                  <c:v>70</c:v>
                </c:pt>
                <c:pt idx="211">
                  <c:v>71</c:v>
                </c:pt>
                <c:pt idx="214">
                  <c:v>72</c:v>
                </c:pt>
                <c:pt idx="217">
                  <c:v>73</c:v>
                </c:pt>
                <c:pt idx="220">
                  <c:v>74</c:v>
                </c:pt>
                <c:pt idx="223">
                  <c:v>75</c:v>
                </c:pt>
                <c:pt idx="226">
                  <c:v>76</c:v>
                </c:pt>
                <c:pt idx="229">
                  <c:v>77</c:v>
                </c:pt>
                <c:pt idx="232">
                  <c:v>78</c:v>
                </c:pt>
                <c:pt idx="235">
                  <c:v>79</c:v>
                </c:pt>
                <c:pt idx="238">
                  <c:v>80</c:v>
                </c:pt>
                <c:pt idx="241">
                  <c:v>81</c:v>
                </c:pt>
                <c:pt idx="244">
                  <c:v>82</c:v>
                </c:pt>
                <c:pt idx="247">
                  <c:v>83</c:v>
                </c:pt>
                <c:pt idx="250">
                  <c:v>84</c:v>
                </c:pt>
                <c:pt idx="253">
                  <c:v>85</c:v>
                </c:pt>
                <c:pt idx="256">
                  <c:v>86</c:v>
                </c:pt>
                <c:pt idx="259">
                  <c:v>87</c:v>
                </c:pt>
                <c:pt idx="262">
                  <c:v>88</c:v>
                </c:pt>
                <c:pt idx="265">
                  <c:v>89</c:v>
                </c:pt>
                <c:pt idx="268">
                  <c:v>90</c:v>
                </c:pt>
                <c:pt idx="271">
                  <c:v>91</c:v>
                </c:pt>
                <c:pt idx="274">
                  <c:v>92</c:v>
                </c:pt>
                <c:pt idx="277">
                  <c:v>93</c:v>
                </c:pt>
                <c:pt idx="280">
                  <c:v>94</c:v>
                </c:pt>
                <c:pt idx="283">
                  <c:v>95</c:v>
                </c:pt>
                <c:pt idx="286">
                  <c:v>96</c:v>
                </c:pt>
                <c:pt idx="289">
                  <c:v>97</c:v>
                </c:pt>
                <c:pt idx="292">
                  <c:v>98</c:v>
                </c:pt>
                <c:pt idx="295">
                  <c:v>99</c:v>
                </c:pt>
                <c:pt idx="298">
                  <c:v>100</c:v>
                </c:pt>
                <c:pt idx="301">
                  <c:v>101</c:v>
                </c:pt>
                <c:pt idx="304">
                  <c:v>102</c:v>
                </c:pt>
                <c:pt idx="307">
                  <c:v>103</c:v>
                </c:pt>
                <c:pt idx="310">
                  <c:v>104</c:v>
                </c:pt>
                <c:pt idx="313">
                  <c:v>105</c:v>
                </c:pt>
                <c:pt idx="316">
                  <c:v>106</c:v>
                </c:pt>
                <c:pt idx="319">
                  <c:v>107</c:v>
                </c:pt>
                <c:pt idx="322">
                  <c:v>108</c:v>
                </c:pt>
                <c:pt idx="325">
                  <c:v>109</c:v>
                </c:pt>
                <c:pt idx="328">
                  <c:v>110</c:v>
                </c:pt>
                <c:pt idx="331">
                  <c:v>111</c:v>
                </c:pt>
                <c:pt idx="334">
                  <c:v>112</c:v>
                </c:pt>
                <c:pt idx="337">
                  <c:v>113</c:v>
                </c:pt>
                <c:pt idx="340">
                  <c:v>114</c:v>
                </c:pt>
                <c:pt idx="343">
                  <c:v>115</c:v>
                </c:pt>
                <c:pt idx="346">
                  <c:v>116</c:v>
                </c:pt>
                <c:pt idx="349">
                  <c:v>117</c:v>
                </c:pt>
                <c:pt idx="352">
                  <c:v>118</c:v>
                </c:pt>
                <c:pt idx="355">
                  <c:v>119</c:v>
                </c:pt>
                <c:pt idx="358">
                  <c:v>120</c:v>
                </c:pt>
                <c:pt idx="361">
                  <c:v>121</c:v>
                </c:pt>
              </c:numCache>
            </c:numRef>
          </c:xVal>
          <c:yVal>
            <c:numRef>
              <c:f>'rolling blanks'!$I$37:$I$430</c:f>
              <c:numCache>
                <c:formatCode>General</c:formatCode>
                <c:ptCount val="394"/>
                <c:pt idx="1">
                  <c:v>138</c:v>
                </c:pt>
                <c:pt idx="2">
                  <c:v>83</c:v>
                </c:pt>
                <c:pt idx="4">
                  <c:v>27</c:v>
                </c:pt>
                <c:pt idx="5">
                  <c:v>35</c:v>
                </c:pt>
                <c:pt idx="7">
                  <c:v>20</c:v>
                </c:pt>
                <c:pt idx="8">
                  <c:v>33</c:v>
                </c:pt>
                <c:pt idx="10">
                  <c:v>51</c:v>
                </c:pt>
                <c:pt idx="11">
                  <c:v>43</c:v>
                </c:pt>
                <c:pt idx="13">
                  <c:v>35</c:v>
                </c:pt>
                <c:pt idx="14">
                  <c:v>46</c:v>
                </c:pt>
                <c:pt idx="16">
                  <c:v>55</c:v>
                </c:pt>
                <c:pt idx="17">
                  <c:v>63</c:v>
                </c:pt>
                <c:pt idx="19">
                  <c:v>55</c:v>
                </c:pt>
                <c:pt idx="20">
                  <c:v>41</c:v>
                </c:pt>
                <c:pt idx="22">
                  <c:v>51</c:v>
                </c:pt>
                <c:pt idx="23">
                  <c:v>57</c:v>
                </c:pt>
                <c:pt idx="25">
                  <c:v>50</c:v>
                </c:pt>
                <c:pt idx="26">
                  <c:v>37</c:v>
                </c:pt>
                <c:pt idx="28">
                  <c:v>58</c:v>
                </c:pt>
                <c:pt idx="29">
                  <c:v>34</c:v>
                </c:pt>
                <c:pt idx="31">
                  <c:v>46</c:v>
                </c:pt>
                <c:pt idx="32">
                  <c:v>43</c:v>
                </c:pt>
                <c:pt idx="34">
                  <c:v>59</c:v>
                </c:pt>
                <c:pt idx="35">
                  <c:v>41</c:v>
                </c:pt>
                <c:pt idx="37">
                  <c:v>41</c:v>
                </c:pt>
                <c:pt idx="38">
                  <c:v>58</c:v>
                </c:pt>
                <c:pt idx="40">
                  <c:v>87</c:v>
                </c:pt>
                <c:pt idx="41">
                  <c:v>39</c:v>
                </c:pt>
                <c:pt idx="43">
                  <c:v>38</c:v>
                </c:pt>
                <c:pt idx="44">
                  <c:v>19</c:v>
                </c:pt>
                <c:pt idx="46">
                  <c:v>142</c:v>
                </c:pt>
                <c:pt idx="47">
                  <c:v>103</c:v>
                </c:pt>
                <c:pt idx="49">
                  <c:v>6</c:v>
                </c:pt>
                <c:pt idx="50">
                  <c:v>7</c:v>
                </c:pt>
                <c:pt idx="52">
                  <c:v>28</c:v>
                </c:pt>
                <c:pt idx="53">
                  <c:v>14</c:v>
                </c:pt>
                <c:pt idx="55">
                  <c:v>20</c:v>
                </c:pt>
                <c:pt idx="56">
                  <c:v>7</c:v>
                </c:pt>
                <c:pt idx="58">
                  <c:v>0</c:v>
                </c:pt>
                <c:pt idx="59">
                  <c:v>7</c:v>
                </c:pt>
                <c:pt idx="61">
                  <c:v>21</c:v>
                </c:pt>
                <c:pt idx="62">
                  <c:v>4</c:v>
                </c:pt>
                <c:pt idx="64">
                  <c:v>50</c:v>
                </c:pt>
                <c:pt idx="65">
                  <c:v>42</c:v>
                </c:pt>
                <c:pt idx="67">
                  <c:v>57</c:v>
                </c:pt>
                <c:pt idx="68">
                  <c:v>52</c:v>
                </c:pt>
                <c:pt idx="70">
                  <c:v>576</c:v>
                </c:pt>
                <c:pt idx="71">
                  <c:v>358</c:v>
                </c:pt>
                <c:pt idx="73">
                  <c:v>91</c:v>
                </c:pt>
                <c:pt idx="74">
                  <c:v>72</c:v>
                </c:pt>
                <c:pt idx="76">
                  <c:v>40</c:v>
                </c:pt>
                <c:pt idx="77">
                  <c:v>40</c:v>
                </c:pt>
                <c:pt idx="79">
                  <c:v>241</c:v>
                </c:pt>
                <c:pt idx="80">
                  <c:v>220</c:v>
                </c:pt>
                <c:pt idx="82">
                  <c:v>125</c:v>
                </c:pt>
                <c:pt idx="83">
                  <c:v>114</c:v>
                </c:pt>
                <c:pt idx="85">
                  <c:v>135</c:v>
                </c:pt>
                <c:pt idx="86">
                  <c:v>112</c:v>
                </c:pt>
                <c:pt idx="88">
                  <c:v>266</c:v>
                </c:pt>
                <c:pt idx="89">
                  <c:v>236</c:v>
                </c:pt>
                <c:pt idx="91">
                  <c:v>97</c:v>
                </c:pt>
                <c:pt idx="92">
                  <c:v>92</c:v>
                </c:pt>
                <c:pt idx="94">
                  <c:v>157</c:v>
                </c:pt>
                <c:pt idx="95">
                  <c:v>112</c:v>
                </c:pt>
                <c:pt idx="97">
                  <c:v>520</c:v>
                </c:pt>
                <c:pt idx="98">
                  <c:v>397</c:v>
                </c:pt>
                <c:pt idx="100">
                  <c:v>226</c:v>
                </c:pt>
                <c:pt idx="101">
                  <c:v>186</c:v>
                </c:pt>
                <c:pt idx="103">
                  <c:v>148</c:v>
                </c:pt>
                <c:pt idx="104">
                  <c:v>120</c:v>
                </c:pt>
                <c:pt idx="106">
                  <c:v>482</c:v>
                </c:pt>
                <c:pt idx="107">
                  <c:v>315</c:v>
                </c:pt>
                <c:pt idx="109">
                  <c:v>194</c:v>
                </c:pt>
                <c:pt idx="110">
                  <c:v>186</c:v>
                </c:pt>
                <c:pt idx="112">
                  <c:v>296</c:v>
                </c:pt>
                <c:pt idx="113">
                  <c:v>189</c:v>
                </c:pt>
                <c:pt idx="115">
                  <c:v>387</c:v>
                </c:pt>
                <c:pt idx="116">
                  <c:v>274</c:v>
                </c:pt>
                <c:pt idx="118">
                  <c:v>186</c:v>
                </c:pt>
                <c:pt idx="119">
                  <c:v>150</c:v>
                </c:pt>
                <c:pt idx="121">
                  <c:v>264</c:v>
                </c:pt>
                <c:pt idx="122">
                  <c:v>196</c:v>
                </c:pt>
                <c:pt idx="124">
                  <c:v>526</c:v>
                </c:pt>
                <c:pt idx="125">
                  <c:v>340</c:v>
                </c:pt>
                <c:pt idx="127">
                  <c:v>287</c:v>
                </c:pt>
                <c:pt idx="128">
                  <c:v>254</c:v>
                </c:pt>
                <c:pt idx="130">
                  <c:v>210</c:v>
                </c:pt>
                <c:pt idx="131">
                  <c:v>188</c:v>
                </c:pt>
                <c:pt idx="133">
                  <c:v>421</c:v>
                </c:pt>
                <c:pt idx="134">
                  <c:v>309</c:v>
                </c:pt>
                <c:pt idx="136">
                  <c:v>177</c:v>
                </c:pt>
                <c:pt idx="137">
                  <c:v>183</c:v>
                </c:pt>
                <c:pt idx="139">
                  <c:v>264</c:v>
                </c:pt>
                <c:pt idx="140">
                  <c:v>227</c:v>
                </c:pt>
                <c:pt idx="142">
                  <c:v>883</c:v>
                </c:pt>
                <c:pt idx="143">
                  <c:v>688</c:v>
                </c:pt>
                <c:pt idx="145">
                  <c:v>222</c:v>
                </c:pt>
                <c:pt idx="146">
                  <c:v>177</c:v>
                </c:pt>
                <c:pt idx="148">
                  <c:v>154</c:v>
                </c:pt>
                <c:pt idx="149">
                  <c:v>127</c:v>
                </c:pt>
                <c:pt idx="151">
                  <c:v>576</c:v>
                </c:pt>
                <c:pt idx="152">
                  <c:v>453</c:v>
                </c:pt>
                <c:pt idx="154">
                  <c:v>418</c:v>
                </c:pt>
                <c:pt idx="155">
                  <c:v>303</c:v>
                </c:pt>
                <c:pt idx="157">
                  <c:v>286</c:v>
                </c:pt>
                <c:pt idx="158">
                  <c:v>238</c:v>
                </c:pt>
                <c:pt idx="160">
                  <c:v>623</c:v>
                </c:pt>
                <c:pt idx="161">
                  <c:v>516</c:v>
                </c:pt>
                <c:pt idx="163">
                  <c:v>274</c:v>
                </c:pt>
                <c:pt idx="164">
                  <c:v>246</c:v>
                </c:pt>
                <c:pt idx="166">
                  <c:v>315</c:v>
                </c:pt>
                <c:pt idx="167">
                  <c:v>260</c:v>
                </c:pt>
                <c:pt idx="169">
                  <c:v>602</c:v>
                </c:pt>
                <c:pt idx="170">
                  <c:v>473</c:v>
                </c:pt>
                <c:pt idx="172">
                  <c:v>340</c:v>
                </c:pt>
                <c:pt idx="173">
                  <c:v>273</c:v>
                </c:pt>
                <c:pt idx="175">
                  <c:v>436</c:v>
                </c:pt>
                <c:pt idx="176">
                  <c:v>406</c:v>
                </c:pt>
                <c:pt idx="178">
                  <c:v>602</c:v>
                </c:pt>
                <c:pt idx="179">
                  <c:v>492</c:v>
                </c:pt>
                <c:pt idx="181">
                  <c:v>285</c:v>
                </c:pt>
                <c:pt idx="182">
                  <c:v>243</c:v>
                </c:pt>
                <c:pt idx="184">
                  <c:v>280</c:v>
                </c:pt>
                <c:pt idx="185">
                  <c:v>242</c:v>
                </c:pt>
                <c:pt idx="187">
                  <c:v>747</c:v>
                </c:pt>
                <c:pt idx="188">
                  <c:v>591</c:v>
                </c:pt>
                <c:pt idx="190">
                  <c:v>231</c:v>
                </c:pt>
                <c:pt idx="191">
                  <c:v>173</c:v>
                </c:pt>
                <c:pt idx="193">
                  <c:v>541</c:v>
                </c:pt>
                <c:pt idx="194">
                  <c:v>470</c:v>
                </c:pt>
                <c:pt idx="196">
                  <c:v>222</c:v>
                </c:pt>
                <c:pt idx="197">
                  <c:v>207</c:v>
                </c:pt>
                <c:pt idx="199">
                  <c:v>293</c:v>
                </c:pt>
                <c:pt idx="200">
                  <c:v>234</c:v>
                </c:pt>
                <c:pt idx="202">
                  <c:v>323</c:v>
                </c:pt>
                <c:pt idx="203">
                  <c:v>295</c:v>
                </c:pt>
                <c:pt idx="205">
                  <c:v>473</c:v>
                </c:pt>
                <c:pt idx="206">
                  <c:v>439</c:v>
                </c:pt>
                <c:pt idx="208">
                  <c:v>1013</c:v>
                </c:pt>
                <c:pt idx="209">
                  <c:v>712</c:v>
                </c:pt>
                <c:pt idx="211">
                  <c:v>518</c:v>
                </c:pt>
                <c:pt idx="212">
                  <c:v>448</c:v>
                </c:pt>
                <c:pt idx="214">
                  <c:v>210</c:v>
                </c:pt>
                <c:pt idx="215">
                  <c:v>199</c:v>
                </c:pt>
                <c:pt idx="217">
                  <c:v>171</c:v>
                </c:pt>
                <c:pt idx="218">
                  <c:v>180</c:v>
                </c:pt>
                <c:pt idx="220">
                  <c:v>630</c:v>
                </c:pt>
                <c:pt idx="221">
                  <c:v>549</c:v>
                </c:pt>
                <c:pt idx="223">
                  <c:v>543</c:v>
                </c:pt>
                <c:pt idx="224">
                  <c:v>476</c:v>
                </c:pt>
                <c:pt idx="226">
                  <c:v>408</c:v>
                </c:pt>
                <c:pt idx="227">
                  <c:v>326</c:v>
                </c:pt>
                <c:pt idx="228">
                  <c:v>1402</c:v>
                </c:pt>
                <c:pt idx="229">
                  <c:v>274</c:v>
                </c:pt>
                <c:pt idx="230">
                  <c:v>252</c:v>
                </c:pt>
                <c:pt idx="231">
                  <c:v>3505</c:v>
                </c:pt>
                <c:pt idx="232">
                  <c:v>723</c:v>
                </c:pt>
                <c:pt idx="233">
                  <c:v>674</c:v>
                </c:pt>
                <c:pt idx="234">
                  <c:v>1749</c:v>
                </c:pt>
                <c:pt idx="235">
                  <c:v>278</c:v>
                </c:pt>
                <c:pt idx="236">
                  <c:v>271</c:v>
                </c:pt>
                <c:pt idx="237">
                  <c:v>1722</c:v>
                </c:pt>
                <c:pt idx="238">
                  <c:v>295</c:v>
                </c:pt>
                <c:pt idx="239">
                  <c:v>299</c:v>
                </c:pt>
                <c:pt idx="240">
                  <c:v>3519</c:v>
                </c:pt>
                <c:pt idx="241">
                  <c:v>837</c:v>
                </c:pt>
                <c:pt idx="242">
                  <c:v>780</c:v>
                </c:pt>
                <c:pt idx="243">
                  <c:v>1623</c:v>
                </c:pt>
                <c:pt idx="244">
                  <c:v>326</c:v>
                </c:pt>
                <c:pt idx="245">
                  <c:v>339</c:v>
                </c:pt>
                <c:pt idx="246">
                  <c:v>1598</c:v>
                </c:pt>
                <c:pt idx="247">
                  <c:v>323</c:v>
                </c:pt>
                <c:pt idx="248">
                  <c:v>329</c:v>
                </c:pt>
                <c:pt idx="249">
                  <c:v>2997</c:v>
                </c:pt>
                <c:pt idx="250">
                  <c:v>519</c:v>
                </c:pt>
                <c:pt idx="251">
                  <c:v>484</c:v>
                </c:pt>
                <c:pt idx="252">
                  <c:v>1474</c:v>
                </c:pt>
                <c:pt idx="253">
                  <c:v>322</c:v>
                </c:pt>
                <c:pt idx="254">
                  <c:v>314</c:v>
                </c:pt>
                <c:pt idx="255">
                  <c:v>2025</c:v>
                </c:pt>
                <c:pt idx="256">
                  <c:v>439</c:v>
                </c:pt>
                <c:pt idx="257">
                  <c:v>367</c:v>
                </c:pt>
                <c:pt idx="258">
                  <c:v>274</c:v>
                </c:pt>
                <c:pt idx="259">
                  <c:v>178</c:v>
                </c:pt>
                <c:pt idx="260">
                  <c:v>99</c:v>
                </c:pt>
                <c:pt idx="261">
                  <c:v>1585</c:v>
                </c:pt>
                <c:pt idx="262">
                  <c:v>349</c:v>
                </c:pt>
                <c:pt idx="263">
                  <c:v>353</c:v>
                </c:pt>
                <c:pt idx="264">
                  <c:v>2746</c:v>
                </c:pt>
                <c:pt idx="265">
                  <c:v>506</c:v>
                </c:pt>
                <c:pt idx="266">
                  <c:v>463</c:v>
                </c:pt>
                <c:pt idx="267">
                  <c:v>252</c:v>
                </c:pt>
                <c:pt idx="268">
                  <c:v>100</c:v>
                </c:pt>
                <c:pt idx="269">
                  <c:v>80</c:v>
                </c:pt>
                <c:pt idx="270">
                  <c:v>1456</c:v>
                </c:pt>
                <c:pt idx="271">
                  <c:v>324</c:v>
                </c:pt>
                <c:pt idx="272">
                  <c:v>254</c:v>
                </c:pt>
                <c:pt idx="273">
                  <c:v>1414</c:v>
                </c:pt>
                <c:pt idx="274">
                  <c:v>266</c:v>
                </c:pt>
                <c:pt idx="275">
                  <c:v>260</c:v>
                </c:pt>
                <c:pt idx="276">
                  <c:v>2415</c:v>
                </c:pt>
                <c:pt idx="277">
                  <c:v>434</c:v>
                </c:pt>
                <c:pt idx="278">
                  <c:v>455</c:v>
                </c:pt>
                <c:pt idx="279">
                  <c:v>1474</c:v>
                </c:pt>
                <c:pt idx="280">
                  <c:v>326</c:v>
                </c:pt>
                <c:pt idx="281">
                  <c:v>259</c:v>
                </c:pt>
                <c:pt idx="282">
                  <c:v>63</c:v>
                </c:pt>
                <c:pt idx="283">
                  <c:v>63</c:v>
                </c:pt>
                <c:pt idx="284">
                  <c:v>86</c:v>
                </c:pt>
                <c:pt idx="285">
                  <c:v>1916</c:v>
                </c:pt>
                <c:pt idx="286">
                  <c:v>303</c:v>
                </c:pt>
                <c:pt idx="287">
                  <c:v>313</c:v>
                </c:pt>
                <c:pt idx="288">
                  <c:v>1966</c:v>
                </c:pt>
                <c:pt idx="289">
                  <c:v>315</c:v>
                </c:pt>
                <c:pt idx="290">
                  <c:v>297</c:v>
                </c:pt>
                <c:pt idx="291">
                  <c:v>62</c:v>
                </c:pt>
                <c:pt idx="292">
                  <c:v>125</c:v>
                </c:pt>
                <c:pt idx="293">
                  <c:v>74</c:v>
                </c:pt>
                <c:pt idx="294">
                  <c:v>1083</c:v>
                </c:pt>
                <c:pt idx="295">
                  <c:v>257</c:v>
                </c:pt>
                <c:pt idx="296">
                  <c:v>234</c:v>
                </c:pt>
                <c:pt idx="297">
                  <c:v>2004</c:v>
                </c:pt>
                <c:pt idx="298">
                  <c:v>402</c:v>
                </c:pt>
                <c:pt idx="299">
                  <c:v>350</c:v>
                </c:pt>
                <c:pt idx="300">
                  <c:v>92</c:v>
                </c:pt>
                <c:pt idx="301">
                  <c:v>120</c:v>
                </c:pt>
                <c:pt idx="302">
                  <c:v>128</c:v>
                </c:pt>
                <c:pt idx="303">
                  <c:v>1952</c:v>
                </c:pt>
                <c:pt idx="304">
                  <c:v>355</c:v>
                </c:pt>
                <c:pt idx="305">
                  <c:v>284</c:v>
                </c:pt>
                <c:pt idx="306">
                  <c:v>1682</c:v>
                </c:pt>
                <c:pt idx="307">
                  <c:v>408</c:v>
                </c:pt>
                <c:pt idx="308">
                  <c:v>276</c:v>
                </c:pt>
                <c:pt idx="309">
                  <c:v>169</c:v>
                </c:pt>
                <c:pt idx="310">
                  <c:v>91</c:v>
                </c:pt>
                <c:pt idx="311">
                  <c:v>94</c:v>
                </c:pt>
                <c:pt idx="312">
                  <c:v>1464</c:v>
                </c:pt>
                <c:pt idx="313">
                  <c:v>273</c:v>
                </c:pt>
                <c:pt idx="314">
                  <c:v>236</c:v>
                </c:pt>
                <c:pt idx="315">
                  <c:v>1273</c:v>
                </c:pt>
                <c:pt idx="316">
                  <c:v>209</c:v>
                </c:pt>
                <c:pt idx="317">
                  <c:v>193</c:v>
                </c:pt>
                <c:pt idx="318">
                  <c:v>68</c:v>
                </c:pt>
                <c:pt idx="319">
                  <c:v>90</c:v>
                </c:pt>
                <c:pt idx="320">
                  <c:v>76</c:v>
                </c:pt>
                <c:pt idx="321">
                  <c:v>535</c:v>
                </c:pt>
                <c:pt idx="322">
                  <c:v>365</c:v>
                </c:pt>
                <c:pt idx="323">
                  <c:v>325</c:v>
                </c:pt>
                <c:pt idx="324">
                  <c:v>898</c:v>
                </c:pt>
                <c:pt idx="325">
                  <c:v>673</c:v>
                </c:pt>
                <c:pt idx="326">
                  <c:v>402</c:v>
                </c:pt>
                <c:pt idx="327">
                  <c:v>469</c:v>
                </c:pt>
                <c:pt idx="328">
                  <c:v>38</c:v>
                </c:pt>
                <c:pt idx="329">
                  <c:v>16</c:v>
                </c:pt>
                <c:pt idx="330">
                  <c:v>869</c:v>
                </c:pt>
                <c:pt idx="331">
                  <c:v>237</c:v>
                </c:pt>
                <c:pt idx="332">
                  <c:v>569</c:v>
                </c:pt>
                <c:pt idx="333">
                  <c:v>1179</c:v>
                </c:pt>
                <c:pt idx="334">
                  <c:v>303</c:v>
                </c:pt>
                <c:pt idx="335">
                  <c:v>199</c:v>
                </c:pt>
                <c:pt idx="336">
                  <c:v>51</c:v>
                </c:pt>
                <c:pt idx="337">
                  <c:v>57</c:v>
                </c:pt>
                <c:pt idx="338">
                  <c:v>102</c:v>
                </c:pt>
                <c:pt idx="339">
                  <c:v>2318</c:v>
                </c:pt>
                <c:pt idx="340">
                  <c:v>639</c:v>
                </c:pt>
                <c:pt idx="341">
                  <c:v>426</c:v>
                </c:pt>
                <c:pt idx="342">
                  <c:v>34</c:v>
                </c:pt>
                <c:pt idx="343">
                  <c:v>219</c:v>
                </c:pt>
                <c:pt idx="344">
                  <c:v>778</c:v>
                </c:pt>
                <c:pt idx="345">
                  <c:v>93</c:v>
                </c:pt>
                <c:pt idx="346">
                  <c:v>78</c:v>
                </c:pt>
                <c:pt idx="347">
                  <c:v>78</c:v>
                </c:pt>
                <c:pt idx="348">
                  <c:v>2741</c:v>
                </c:pt>
                <c:pt idx="349">
                  <c:v>531</c:v>
                </c:pt>
                <c:pt idx="350">
                  <c:v>503</c:v>
                </c:pt>
                <c:pt idx="351">
                  <c:v>2168</c:v>
                </c:pt>
                <c:pt idx="352">
                  <c:v>466</c:v>
                </c:pt>
                <c:pt idx="353">
                  <c:v>382</c:v>
                </c:pt>
                <c:pt idx="354">
                  <c:v>106</c:v>
                </c:pt>
                <c:pt idx="355">
                  <c:v>74</c:v>
                </c:pt>
                <c:pt idx="356">
                  <c:v>82</c:v>
                </c:pt>
                <c:pt idx="357">
                  <c:v>2703</c:v>
                </c:pt>
                <c:pt idx="358">
                  <c:v>561</c:v>
                </c:pt>
                <c:pt idx="359">
                  <c:v>526</c:v>
                </c:pt>
                <c:pt idx="360">
                  <c:v>137</c:v>
                </c:pt>
                <c:pt idx="361">
                  <c:v>68</c:v>
                </c:pt>
                <c:pt idx="362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798-839F-D270B578455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blanks'!$BL$433:$BL$437</c:f>
              <c:numCache>
                <c:formatCode>General</c:formatCode>
                <c:ptCount val="5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blanks'!$I$437,'rolling blanks'!$I$437)</c:f>
              <c:numCache>
                <c:formatCode>#,##0</c:formatCode>
                <c:ptCount val="2"/>
                <c:pt idx="0">
                  <c:v>1611.805378954683</c:v>
                </c:pt>
                <c:pt idx="1">
                  <c:v>1611.805378954683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C-4798-839F-D270B578455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blanks'!$I$439,'rolling blanks'!$I$439)</c:f>
              <c:numCache>
                <c:formatCode>#,##0</c:formatCode>
                <c:ptCount val="2"/>
                <c:pt idx="0">
                  <c:v>2198.9031903832438</c:v>
                </c:pt>
                <c:pt idx="1">
                  <c:v>2198.9031903832438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FC-4798-839F-D270B578455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blanks'!$I$438,'rolling blanks'!$I$438)</c:f>
              <c:numCache>
                <c:formatCode>#,##0</c:formatCode>
                <c:ptCount val="2"/>
                <c:pt idx="0">
                  <c:v>-736.58586675956087</c:v>
                </c:pt>
                <c:pt idx="1">
                  <c:v>-736.58586675956087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FC-4798-839F-D270B578455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blanks'!$BL$433:$BL$434</c:f>
              <c:numCache>
                <c:formatCode>General</c:formatCode>
                <c:ptCount val="2"/>
                <c:pt idx="0">
                  <c:v>1</c:v>
                </c:pt>
                <c:pt idx="1">
                  <c:v>121</c:v>
                </c:pt>
              </c:numCache>
            </c:numRef>
          </c:xVal>
          <c:yVal>
            <c:numRef>
              <c:f>('rolling blanks'!$I$440,'rolling blanks'!$I$440)</c:f>
              <c:numCache>
                <c:formatCode>#,##0</c:formatCode>
                <c:ptCount val="2"/>
                <c:pt idx="0">
                  <c:v>-1323.683678188122</c:v>
                </c:pt>
                <c:pt idx="1">
                  <c:v>-1323.683678188122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FC-4798-839F-D270B5784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  <c:max val="1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0.6'!$BG$32:$BG$175</c:f>
              <c:numCache>
                <c:formatCode>0.00</c:formatCode>
                <c:ptCount val="144"/>
                <c:pt idx="1">
                  <c:v>3.1443413208455322</c:v>
                </c:pt>
                <c:pt idx="4">
                  <c:v>2.8805198004018626</c:v>
                </c:pt>
                <c:pt idx="7">
                  <c:v>3.1390180979303519</c:v>
                </c:pt>
                <c:pt idx="10">
                  <c:v>3.0765192400098083</c:v>
                </c:pt>
                <c:pt idx="13">
                  <c:v>3.0737635167017956</c:v>
                </c:pt>
                <c:pt idx="16">
                  <c:v>3.1397950700360506</c:v>
                </c:pt>
                <c:pt idx="22">
                  <c:v>3.0965429554000052</c:v>
                </c:pt>
                <c:pt idx="25">
                  <c:v>3.0076459054793703</c:v>
                </c:pt>
                <c:pt idx="28">
                  <c:v>3.0178408362452998</c:v>
                </c:pt>
                <c:pt idx="31">
                  <c:v>3.0184524507336743</c:v>
                </c:pt>
                <c:pt idx="34">
                  <c:v>3.0604986812206012</c:v>
                </c:pt>
                <c:pt idx="37">
                  <c:v>3.0716516293131204</c:v>
                </c:pt>
                <c:pt idx="40">
                  <c:v>3.0438824466281602</c:v>
                </c:pt>
                <c:pt idx="43">
                  <c:v>3.0755150988277347</c:v>
                </c:pt>
                <c:pt idx="46">
                  <c:v>3.0725525201268704</c:v>
                </c:pt>
                <c:pt idx="49">
                  <c:v>3.0328502838156766</c:v>
                </c:pt>
                <c:pt idx="52">
                  <c:v>3.0453622419657167</c:v>
                </c:pt>
                <c:pt idx="55">
                  <c:v>3.0310160201891918</c:v>
                </c:pt>
                <c:pt idx="58">
                  <c:v>3.1374094909149703</c:v>
                </c:pt>
                <c:pt idx="61">
                  <c:v>3.0623688188813176</c:v>
                </c:pt>
                <c:pt idx="64">
                  <c:v>3.0009001936835142</c:v>
                </c:pt>
                <c:pt idx="67">
                  <c:v>3.0901372471515058</c:v>
                </c:pt>
                <c:pt idx="70">
                  <c:v>3.3356645292768672</c:v>
                </c:pt>
                <c:pt idx="73">
                  <c:v>3.366623485100082</c:v>
                </c:pt>
                <c:pt idx="76">
                  <c:v>3.503754268580245</c:v>
                </c:pt>
                <c:pt idx="79">
                  <c:v>3.2668482715966114</c:v>
                </c:pt>
                <c:pt idx="82">
                  <c:v>3.4278308620557718</c:v>
                </c:pt>
                <c:pt idx="85">
                  <c:v>3.4706889758874797</c:v>
                </c:pt>
                <c:pt idx="88">
                  <c:v>3.1833781992810883</c:v>
                </c:pt>
                <c:pt idx="91">
                  <c:v>3.2166921811026201</c:v>
                </c:pt>
                <c:pt idx="94">
                  <c:v>3.518651637697856</c:v>
                </c:pt>
                <c:pt idx="97">
                  <c:v>3.2052745369092941</c:v>
                </c:pt>
                <c:pt idx="100">
                  <c:v>3.2259286463027581</c:v>
                </c:pt>
                <c:pt idx="103">
                  <c:v>3.2869130877051651</c:v>
                </c:pt>
                <c:pt idx="106">
                  <c:v>3.1787050502964345</c:v>
                </c:pt>
                <c:pt idx="109">
                  <c:v>3.2012309781471497</c:v>
                </c:pt>
                <c:pt idx="112">
                  <c:v>3.2174321461799669</c:v>
                </c:pt>
                <c:pt idx="115">
                  <c:v>3.1513291716223648</c:v>
                </c:pt>
                <c:pt idx="118">
                  <c:v>3.2158300056372138</c:v>
                </c:pt>
                <c:pt idx="121">
                  <c:v>3.2033959031664287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3-4EA6-8E72-1987D0D8AC5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0.6'!$BG$181,'1st run mixed std 0.6'!$BG$181)</c:f>
              <c:numCache>
                <c:formatCode>0.00</c:formatCode>
                <c:ptCount val="2"/>
                <c:pt idx="0">
                  <c:v>3.4540901378945987</c:v>
                </c:pt>
                <c:pt idx="1">
                  <c:v>3.4540901378945987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43-4EA6-8E72-1987D0D8AC5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0.6'!$BG$183,'1st run mixed std 0.6'!$BG$183)</c:f>
              <c:numCache>
                <c:formatCode>0.00</c:formatCode>
                <c:ptCount val="2"/>
                <c:pt idx="0">
                  <c:v>3.599950759303804</c:v>
                </c:pt>
                <c:pt idx="1">
                  <c:v>3.599950759303804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43-4EA6-8E72-1987D0D8AC5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0.6'!$BG$182,'1st run mixed std 0.6'!$BG$182)</c:f>
              <c:numCache>
                <c:formatCode>0.00</c:formatCode>
                <c:ptCount val="2"/>
                <c:pt idx="0">
                  <c:v>2.8706476522577784</c:v>
                </c:pt>
                <c:pt idx="1">
                  <c:v>2.8706476522577784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43-4EA6-8E72-1987D0D8AC5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0.6'!$BG$184,'1st run mixed std 0.6'!$BG$184)</c:f>
              <c:numCache>
                <c:formatCode>0.00</c:formatCode>
                <c:ptCount val="2"/>
                <c:pt idx="0">
                  <c:v>2.7247870308485731</c:v>
                </c:pt>
                <c:pt idx="1">
                  <c:v>2.7247870308485731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943-4EA6-8E72-1987D0D8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0.6'!$BH$32:$BH$175</c:f>
              <c:numCache>
                <c:formatCode>0.00</c:formatCode>
                <c:ptCount val="144"/>
                <c:pt idx="1">
                  <c:v>6.5131918181765487</c:v>
                </c:pt>
                <c:pt idx="4">
                  <c:v>6.084688648859589</c:v>
                </c:pt>
                <c:pt idx="7">
                  <c:v>6.178835619139817</c:v>
                </c:pt>
                <c:pt idx="10">
                  <c:v>6.1857537133471308</c:v>
                </c:pt>
                <c:pt idx="13">
                  <c:v>5.9175610417823412</c:v>
                </c:pt>
                <c:pt idx="16">
                  <c:v>6.37576695088765</c:v>
                </c:pt>
                <c:pt idx="22">
                  <c:v>6.2992076531262509</c:v>
                </c:pt>
                <c:pt idx="25">
                  <c:v>6.5444853189711409</c:v>
                </c:pt>
                <c:pt idx="28">
                  <c:v>6.2282808571776691</c:v>
                </c:pt>
                <c:pt idx="31">
                  <c:v>6.2207026891535548</c:v>
                </c:pt>
                <c:pt idx="34">
                  <c:v>6.1642819006242888</c:v>
                </c:pt>
                <c:pt idx="37">
                  <c:v>6.0985158130083574</c:v>
                </c:pt>
                <c:pt idx="40">
                  <c:v>6.0654492909902746</c:v>
                </c:pt>
                <c:pt idx="43">
                  <c:v>6.2490985826001042</c:v>
                </c:pt>
                <c:pt idx="46">
                  <c:v>6.2072587469277956</c:v>
                </c:pt>
                <c:pt idx="49">
                  <c:v>6.3619681521055078</c:v>
                </c:pt>
                <c:pt idx="52">
                  <c:v>6.3937155418597822</c:v>
                </c:pt>
                <c:pt idx="55">
                  <c:v>6.1817727689610962</c:v>
                </c:pt>
                <c:pt idx="58">
                  <c:v>6.2827870707505413</c:v>
                </c:pt>
                <c:pt idx="61">
                  <c:v>6.2388194892310498</c:v>
                </c:pt>
                <c:pt idx="64">
                  <c:v>6.2656769271668598</c:v>
                </c:pt>
                <c:pt idx="67">
                  <c:v>6.0890273205979533</c:v>
                </c:pt>
                <c:pt idx="70">
                  <c:v>6.9640444174536862</c:v>
                </c:pt>
                <c:pt idx="73">
                  <c:v>6.9291845633335045</c:v>
                </c:pt>
                <c:pt idx="76">
                  <c:v>6.8878894627666449</c:v>
                </c:pt>
                <c:pt idx="79">
                  <c:v>6.8905008188727646</c:v>
                </c:pt>
                <c:pt idx="82">
                  <c:v>7.1870367381643074</c:v>
                </c:pt>
                <c:pt idx="85">
                  <c:v>7.01201937894227</c:v>
                </c:pt>
                <c:pt idx="88">
                  <c:v>6.5017239664334037</c:v>
                </c:pt>
                <c:pt idx="91">
                  <c:v>6.4335144237104593</c:v>
                </c:pt>
                <c:pt idx="94">
                  <c:v>6.8859782990257292</c:v>
                </c:pt>
                <c:pt idx="97">
                  <c:v>6.6160698964409832</c:v>
                </c:pt>
                <c:pt idx="100">
                  <c:v>6.5424879130031837</c:v>
                </c:pt>
                <c:pt idx="103">
                  <c:v>6.4763242735944342</c:v>
                </c:pt>
                <c:pt idx="106">
                  <c:v>6.6071687709721019</c:v>
                </c:pt>
                <c:pt idx="109">
                  <c:v>6.5507790637691663</c:v>
                </c:pt>
                <c:pt idx="112">
                  <c:v>6.7126629632349175</c:v>
                </c:pt>
                <c:pt idx="115">
                  <c:v>6.4795085011645508</c:v>
                </c:pt>
                <c:pt idx="118">
                  <c:v>6.4775920699418919</c:v>
                </c:pt>
                <c:pt idx="121">
                  <c:v>6.4772321426732056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B-4EA8-A589-228B2A80928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0.6'!$BH$181,'1st run mixed std 0.6'!$BH$181)</c:f>
              <c:numCache>
                <c:formatCode>0.00</c:formatCode>
                <c:ptCount val="2"/>
                <c:pt idx="0">
                  <c:v>7.0477736017304569</c:v>
                </c:pt>
                <c:pt idx="1">
                  <c:v>7.0477736017304569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2B-4EA8-A589-228B2A80928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0.6'!$BH$183,'1st run mixed std 0.6'!$BH$183)</c:f>
              <c:numCache>
                <c:formatCode>0.00</c:formatCode>
                <c:ptCount val="2"/>
                <c:pt idx="0">
                  <c:v>7.3494283578589039</c:v>
                </c:pt>
                <c:pt idx="1">
                  <c:v>7.3494283578589039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2B-4EA8-A589-228B2A80928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0.6'!$BH$182,'1st run mixed std 0.6'!$BH$182)</c:f>
              <c:numCache>
                <c:formatCode>0.00</c:formatCode>
                <c:ptCount val="2"/>
                <c:pt idx="0">
                  <c:v>5.8411545772166686</c:v>
                </c:pt>
                <c:pt idx="1">
                  <c:v>5.8411545772166686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2B-4EA8-A589-228B2A80928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0.6'!$BH$184,'1st run mixed std 0.6'!$BH$184)</c:f>
              <c:numCache>
                <c:formatCode>0.00</c:formatCode>
                <c:ptCount val="2"/>
                <c:pt idx="0">
                  <c:v>5.5394998210882216</c:v>
                </c:pt>
                <c:pt idx="1">
                  <c:v>5.5394998210882216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2B-4EA8-A589-228B2A80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0.6'!$BJ$32:$BJ$175</c:f>
              <c:numCache>
                <c:formatCode>0.00</c:formatCode>
                <c:ptCount val="144"/>
                <c:pt idx="1">
                  <c:v>0.32563136686599459</c:v>
                </c:pt>
                <c:pt idx="4">
                  <c:v>0.31095732131962583</c:v>
                </c:pt>
                <c:pt idx="7">
                  <c:v>0.33917691391258531</c:v>
                </c:pt>
                <c:pt idx="10">
                  <c:v>0.31035845363317804</c:v>
                </c:pt>
                <c:pt idx="13">
                  <c:v>0.28252607495920146</c:v>
                </c:pt>
                <c:pt idx="16">
                  <c:v>0.3188566848842036</c:v>
                </c:pt>
                <c:pt idx="19">
                  <c:v>0.28493007414814797</c:v>
                </c:pt>
                <c:pt idx="22">
                  <c:v>0.31824708890803521</c:v>
                </c:pt>
                <c:pt idx="25">
                  <c:v>0.33758927248996912</c:v>
                </c:pt>
                <c:pt idx="28">
                  <c:v>0.31158191605178104</c:v>
                </c:pt>
                <c:pt idx="31">
                  <c:v>0.32516153244426116</c:v>
                </c:pt>
                <c:pt idx="34">
                  <c:v>0.30088401070858939</c:v>
                </c:pt>
                <c:pt idx="37">
                  <c:v>0.29606826786197415</c:v>
                </c:pt>
                <c:pt idx="40">
                  <c:v>0.29878635268428899</c:v>
                </c:pt>
                <c:pt idx="43">
                  <c:v>0.3074875930160556</c:v>
                </c:pt>
                <c:pt idx="46">
                  <c:v>0.31908449286204066</c:v>
                </c:pt>
                <c:pt idx="49">
                  <c:v>0.3156968000947884</c:v>
                </c:pt>
                <c:pt idx="52">
                  <c:v>0.33142846313004604</c:v>
                </c:pt>
                <c:pt idx="55">
                  <c:v>0.30424162907050767</c:v>
                </c:pt>
                <c:pt idx="58">
                  <c:v>0.27901158492473177</c:v>
                </c:pt>
                <c:pt idx="61">
                  <c:v>0.30371692972908038</c:v>
                </c:pt>
                <c:pt idx="64">
                  <c:v>0.30442777510457175</c:v>
                </c:pt>
                <c:pt idx="67">
                  <c:v>0.27371332512370411</c:v>
                </c:pt>
                <c:pt idx="70">
                  <c:v>0.33205318147458507</c:v>
                </c:pt>
                <c:pt idx="73">
                  <c:v>0.32922212228496223</c:v>
                </c:pt>
                <c:pt idx="76">
                  <c:v>0.32609893854124444</c:v>
                </c:pt>
                <c:pt idx="79">
                  <c:v>0.33007467175431859</c:v>
                </c:pt>
                <c:pt idx="82">
                  <c:v>0.32758491980844096</c:v>
                </c:pt>
                <c:pt idx="85">
                  <c:v>0.34674851875092438</c:v>
                </c:pt>
                <c:pt idx="88">
                  <c:v>0.33166490477013288</c:v>
                </c:pt>
                <c:pt idx="91">
                  <c:v>0.31009494426174633</c:v>
                </c:pt>
                <c:pt idx="94">
                  <c:v>0.33688858829672963</c:v>
                </c:pt>
                <c:pt idx="97">
                  <c:v>0.35527245276134156</c:v>
                </c:pt>
                <c:pt idx="100">
                  <c:v>0.29109701672963473</c:v>
                </c:pt>
                <c:pt idx="103">
                  <c:v>0.30438114723425808</c:v>
                </c:pt>
                <c:pt idx="106">
                  <c:v>0.31515097350978577</c:v>
                </c:pt>
                <c:pt idx="109">
                  <c:v>0.32907918526364377</c:v>
                </c:pt>
                <c:pt idx="112">
                  <c:v>0.33796184453002509</c:v>
                </c:pt>
                <c:pt idx="115">
                  <c:v>0.32203353501461923</c:v>
                </c:pt>
                <c:pt idx="118">
                  <c:v>0.31086567018230565</c:v>
                </c:pt>
                <c:pt idx="121">
                  <c:v>0.30836922450350246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92A-B405-B8116C3E7D0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0.6'!$BJ$181,'1st run mixed std 0.6'!$BJ$181)</c:f>
              <c:numCache>
                <c:formatCode>0.00</c:formatCode>
                <c:ptCount val="2"/>
                <c:pt idx="0">
                  <c:v>0.35282757211325633</c:v>
                </c:pt>
                <c:pt idx="1">
                  <c:v>0.35282757211325633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81-492A-B405-B8116C3E7D0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0.6'!$BJ$183,'1st run mixed std 0.6'!$BJ$183)</c:f>
              <c:numCache>
                <c:formatCode>0.00</c:formatCode>
                <c:ptCount val="2"/>
                <c:pt idx="0">
                  <c:v>0.37138519032110928</c:v>
                </c:pt>
                <c:pt idx="1">
                  <c:v>0.37138519032110928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81-492A-B405-B8116C3E7D0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0.6'!$BJ$182,'1st run mixed std 0.6'!$BJ$182)</c:f>
              <c:numCache>
                <c:formatCode>0.00</c:formatCode>
                <c:ptCount val="2"/>
                <c:pt idx="0">
                  <c:v>0.27859709928184428</c:v>
                </c:pt>
                <c:pt idx="1">
                  <c:v>0.27859709928184428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1-492A-B405-B8116C3E7D0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0.6'!$BJ$184,'1st run mixed std 0.6'!$BJ$184)</c:f>
              <c:numCache>
                <c:formatCode>0.00</c:formatCode>
                <c:ptCount val="2"/>
                <c:pt idx="0">
                  <c:v>0.26003948107399133</c:v>
                </c:pt>
                <c:pt idx="1">
                  <c:v>0.26003948107399133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81-492A-B405-B8116C3E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'1st run mixed std 0.6'!$BL$32:$BL$175</c:f>
              <c:numCache>
                <c:formatCode>General</c:formatCode>
                <c:ptCount val="144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</c:numCache>
            </c:numRef>
          </c:xVal>
          <c:yVal>
            <c:numRef>
              <c:f>'1st run mixed std 0.6'!$BI$32:$BI$175</c:f>
              <c:numCache>
                <c:formatCode>0.00</c:formatCode>
                <c:ptCount val="144"/>
                <c:pt idx="1">
                  <c:v>3.3688504973310165</c:v>
                </c:pt>
                <c:pt idx="4">
                  <c:v>3.2041688484577264</c:v>
                </c:pt>
                <c:pt idx="7">
                  <c:v>3.0398175212094651</c:v>
                </c:pt>
                <c:pt idx="10">
                  <c:v>3.1092344733373229</c:v>
                </c:pt>
                <c:pt idx="13">
                  <c:v>2.8437975250805456</c:v>
                </c:pt>
                <c:pt idx="16">
                  <c:v>3.2359718808515994</c:v>
                </c:pt>
                <c:pt idx="19">
                  <c:v>3.0572636932167501</c:v>
                </c:pt>
                <c:pt idx="22">
                  <c:v>3.2026646977262452</c:v>
                </c:pt>
                <c:pt idx="25">
                  <c:v>3.5368394134917711</c:v>
                </c:pt>
                <c:pt idx="28">
                  <c:v>3.2104400209323689</c:v>
                </c:pt>
                <c:pt idx="31">
                  <c:v>3.2022502384198797</c:v>
                </c:pt>
                <c:pt idx="34">
                  <c:v>3.1037832194036881</c:v>
                </c:pt>
                <c:pt idx="37">
                  <c:v>3.026864183695237</c:v>
                </c:pt>
                <c:pt idx="40">
                  <c:v>3.0215668443621144</c:v>
                </c:pt>
                <c:pt idx="43">
                  <c:v>3.1735834837723695</c:v>
                </c:pt>
                <c:pt idx="46">
                  <c:v>3.1347062268009251</c:v>
                </c:pt>
                <c:pt idx="49">
                  <c:v>3.3291178682898313</c:v>
                </c:pt>
                <c:pt idx="52">
                  <c:v>3.3483532998940655</c:v>
                </c:pt>
                <c:pt idx="55">
                  <c:v>3.1507567487719044</c:v>
                </c:pt>
                <c:pt idx="58">
                  <c:v>3.145377579835571</c:v>
                </c:pt>
                <c:pt idx="61">
                  <c:v>3.1764506703497317</c:v>
                </c:pt>
                <c:pt idx="64">
                  <c:v>3.2647767334833455</c:v>
                </c:pt>
                <c:pt idx="67">
                  <c:v>2.9988900734464479</c:v>
                </c:pt>
                <c:pt idx="70">
                  <c:v>3.628379888176819</c:v>
                </c:pt>
                <c:pt idx="73">
                  <c:v>3.5625610782334225</c:v>
                </c:pt>
                <c:pt idx="76">
                  <c:v>3.3841351941864</c:v>
                </c:pt>
                <c:pt idx="79">
                  <c:v>3.6236525472761532</c:v>
                </c:pt>
                <c:pt idx="82">
                  <c:v>3.7592058761085347</c:v>
                </c:pt>
                <c:pt idx="85">
                  <c:v>3.5413304030547903</c:v>
                </c:pt>
                <c:pt idx="88">
                  <c:v>3.3183457671523153</c:v>
                </c:pt>
                <c:pt idx="91">
                  <c:v>3.2168222426078388</c:v>
                </c:pt>
                <c:pt idx="94">
                  <c:v>3.3673266613278732</c:v>
                </c:pt>
                <c:pt idx="97">
                  <c:v>3.4107953595316891</c:v>
                </c:pt>
                <c:pt idx="100">
                  <c:v>3.3165592667004256</c:v>
                </c:pt>
                <c:pt idx="103">
                  <c:v>3.1894111858892682</c:v>
                </c:pt>
                <c:pt idx="106">
                  <c:v>3.4284637206756678</c:v>
                </c:pt>
                <c:pt idx="109">
                  <c:v>3.3495480856220161</c:v>
                </c:pt>
                <c:pt idx="112">
                  <c:v>3.4952308170549506</c:v>
                </c:pt>
                <c:pt idx="115">
                  <c:v>3.328179329542186</c:v>
                </c:pt>
                <c:pt idx="118">
                  <c:v>3.2617620643046781</c:v>
                </c:pt>
                <c:pt idx="121">
                  <c:v>3.2738362395067764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A-41B2-8AF2-ACFFDC242EB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0.6'!$BL$177:$BL$181</c:f>
              <c:numCache>
                <c:formatCode>General</c:formatCode>
                <c:ptCount val="5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0.6'!$BI$181,'1st run mixed std 0.6'!$BI$181)</c:f>
              <c:numCache>
                <c:formatCode>0.00</c:formatCode>
                <c:ptCount val="2"/>
                <c:pt idx="0">
                  <c:v>3.6632162398689121</c:v>
                </c:pt>
                <c:pt idx="1">
                  <c:v>3.6632162398689121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BA-41B2-8AF2-ACFFDC242EB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0.6'!$BI$183,'1st run mixed std 0.6'!$BI$183)</c:f>
              <c:numCache>
                <c:formatCode>0.00</c:formatCode>
                <c:ptCount val="2"/>
                <c:pt idx="0">
                  <c:v>3.8565186101800544</c:v>
                </c:pt>
                <c:pt idx="1">
                  <c:v>3.8565186101800544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BA-41B2-8AF2-ACFFDC242EB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0.6'!$BI$182,'1st run mixed std 0.6'!$BI$182)</c:f>
              <c:numCache>
                <c:formatCode>0.00</c:formatCode>
                <c:ptCount val="2"/>
                <c:pt idx="0">
                  <c:v>2.8900067586243421</c:v>
                </c:pt>
                <c:pt idx="1">
                  <c:v>2.8900067586243421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BA-41B2-8AF2-ACFFDC242EB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'1st run mixed std 0.6'!$BL$177:$BL$178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('1st run mixed std 0.6'!$BI$184,'1st run mixed std 0.6'!$BI$184)</c:f>
              <c:numCache>
                <c:formatCode>0.00</c:formatCode>
                <c:ptCount val="2"/>
                <c:pt idx="0">
                  <c:v>2.6967043883131998</c:v>
                </c:pt>
                <c:pt idx="1">
                  <c:v>2.6967043883131998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BA-41B2-8AF2-ACFFDC242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blank'!$BJ$33:$BJ$180</c:f>
              <c:numCache>
                <c:formatCode>0.00</c:formatCode>
                <c:ptCount val="148"/>
                <c:pt idx="1">
                  <c:v>0.29468577253455686</c:v>
                </c:pt>
                <c:pt idx="4">
                  <c:v>0.27662846695780641</c:v>
                </c:pt>
                <c:pt idx="7">
                  <c:v>0.28003646547510863</c:v>
                </c:pt>
                <c:pt idx="10">
                  <c:v>0.2476378389260363</c:v>
                </c:pt>
                <c:pt idx="13">
                  <c:v>0.24237266687396647</c:v>
                </c:pt>
                <c:pt idx="16">
                  <c:v>0.24201093749634334</c:v>
                </c:pt>
                <c:pt idx="19">
                  <c:v>0.28599924602184895</c:v>
                </c:pt>
                <c:pt idx="22">
                  <c:v>0.28390728414821764</c:v>
                </c:pt>
                <c:pt idx="25">
                  <c:v>0.2737264030298785</c:v>
                </c:pt>
                <c:pt idx="28">
                  <c:v>0.28835963756073901</c:v>
                </c:pt>
                <c:pt idx="31">
                  <c:v>0.29801623204465966</c:v>
                </c:pt>
                <c:pt idx="34">
                  <c:v>0.29578778716375487</c:v>
                </c:pt>
                <c:pt idx="37">
                  <c:v>0.29665440461744008</c:v>
                </c:pt>
                <c:pt idx="40">
                  <c:v>0.42658878582848048</c:v>
                </c:pt>
                <c:pt idx="43">
                  <c:v>0.31053258764367053</c:v>
                </c:pt>
                <c:pt idx="46">
                  <c:v>0.2874965660679113</c:v>
                </c:pt>
                <c:pt idx="49">
                  <c:v>0.30817844610460315</c:v>
                </c:pt>
                <c:pt idx="52">
                  <c:v>0.33507821523199155</c:v>
                </c:pt>
                <c:pt idx="55">
                  <c:v>0.30192949792256013</c:v>
                </c:pt>
                <c:pt idx="58">
                  <c:v>0.25774679093424452</c:v>
                </c:pt>
                <c:pt idx="61">
                  <c:v>0.26092793764501082</c:v>
                </c:pt>
                <c:pt idx="64">
                  <c:v>0.27895071210987488</c:v>
                </c:pt>
                <c:pt idx="67">
                  <c:v>0.29574877113848591</c:v>
                </c:pt>
                <c:pt idx="70">
                  <c:v>0.2853344459067278</c:v>
                </c:pt>
                <c:pt idx="73">
                  <c:v>0.28557053170004387</c:v>
                </c:pt>
                <c:pt idx="76">
                  <c:v>0.26416663860350209</c:v>
                </c:pt>
                <c:pt idx="79">
                  <c:v>0.33510790710877403</c:v>
                </c:pt>
                <c:pt idx="82">
                  <c:v>0.30776302898442298</c:v>
                </c:pt>
                <c:pt idx="85">
                  <c:v>0.35391153791171948</c:v>
                </c:pt>
                <c:pt idx="88">
                  <c:v>0.33421277237908459</c:v>
                </c:pt>
                <c:pt idx="91">
                  <c:v>0.37354628111667715</c:v>
                </c:pt>
                <c:pt idx="94">
                  <c:v>0.35232862884917487</c:v>
                </c:pt>
                <c:pt idx="97">
                  <c:v>0.32833237719034292</c:v>
                </c:pt>
                <c:pt idx="100">
                  <c:v>0.35701614433009143</c:v>
                </c:pt>
                <c:pt idx="103">
                  <c:v>0.3718397489492799</c:v>
                </c:pt>
                <c:pt idx="106">
                  <c:v>0.36969657064042993</c:v>
                </c:pt>
                <c:pt idx="109">
                  <c:v>0.34667972601460667</c:v>
                </c:pt>
                <c:pt idx="112">
                  <c:v>0.36209392970363474</c:v>
                </c:pt>
                <c:pt idx="115">
                  <c:v>0.32306701694891821</c:v>
                </c:pt>
                <c:pt idx="118">
                  <c:v>0.37909381395274289</c:v>
                </c:pt>
                <c:pt idx="121">
                  <c:v>0.33500875880979875</c:v>
                </c:pt>
                <c:pt idx="124">
                  <c:v>0.34014442227905728</c:v>
                </c:pt>
                <c:pt idx="127">
                  <c:v>0.33944552339297929</c:v>
                </c:pt>
                <c:pt idx="130">
                  <c:v>1.435739583482087</c:v>
                </c:pt>
                <c:pt idx="133">
                  <c:v>1.5494119962892727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ADC-B752-29363EE7211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blank'!$BJ$187,'rolling spiked blank'!$BJ$187)</c:f>
              <c:numCache>
                <c:formatCode>0.00</c:formatCode>
                <c:ptCount val="2"/>
                <c:pt idx="0">
                  <c:v>1.1921087086839814</c:v>
                </c:pt>
                <c:pt idx="1">
                  <c:v>1.1921087086839814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BD-4ADC-B752-29363EE7211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blank'!$BJ$189,'rolling spiked blank'!$BJ$189)</c:f>
              <c:numCache>
                <c:formatCode>0.00</c:formatCode>
                <c:ptCount val="2"/>
                <c:pt idx="0">
                  <c:v>1.5540988585961542</c:v>
                </c:pt>
                <c:pt idx="1">
                  <c:v>1.5540988585961542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BD-4ADC-B752-29363EE7211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blank'!$BJ$188,'rolling spiked blank'!$BJ$188)</c:f>
              <c:numCache>
                <c:formatCode>0.00</c:formatCode>
                <c:ptCount val="2"/>
                <c:pt idx="0">
                  <c:v>-0.25585189096470862</c:v>
                </c:pt>
                <c:pt idx="1">
                  <c:v>-0.25585189096470862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BD-4ADC-B752-29363EE7211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blank'!$BJ$190,'rolling spiked blank'!$BJ$190)</c:f>
              <c:numCache>
                <c:formatCode>0.00</c:formatCode>
                <c:ptCount val="2"/>
                <c:pt idx="0">
                  <c:v>-0.61784204087688122</c:v>
                </c:pt>
                <c:pt idx="1">
                  <c:v>-0.61784204087688122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6BD-4ADC-B752-29363EE72113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0.3</c:v>
              </c:pt>
              <c:pt idx="1">
                <c:v>0.3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B89-4E17-B049-1D3DBA438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blank'!$BL$33:$BL$180</c:f>
              <c:numCache>
                <c:formatCode>General</c:formatCode>
                <c:ptCount val="148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</c:numCache>
            </c:numRef>
          </c:xVal>
          <c:yVal>
            <c:numRef>
              <c:f>'rolling spiked blank'!$BI$33:$BI$180</c:f>
              <c:numCache>
                <c:formatCode>0.00</c:formatCode>
                <c:ptCount val="148"/>
                <c:pt idx="1">
                  <c:v>2.2685554651912927</c:v>
                </c:pt>
                <c:pt idx="4">
                  <c:v>2.5195653514449341</c:v>
                </c:pt>
                <c:pt idx="7">
                  <c:v>2.4762412032852499</c:v>
                </c:pt>
                <c:pt idx="10">
                  <c:v>3.1291672184526274</c:v>
                </c:pt>
                <c:pt idx="13">
                  <c:v>3.1604017602955974</c:v>
                </c:pt>
                <c:pt idx="16">
                  <c:v>3.2052520721108912</c:v>
                </c:pt>
                <c:pt idx="19">
                  <c:v>2.8271545710093511</c:v>
                </c:pt>
                <c:pt idx="22">
                  <c:v>2.8988526057800952</c:v>
                </c:pt>
                <c:pt idx="25">
                  <c:v>2.8716692742458623</c:v>
                </c:pt>
                <c:pt idx="28">
                  <c:v>2.8807549521026115</c:v>
                </c:pt>
                <c:pt idx="31">
                  <c:v>3.1042878780944383</c:v>
                </c:pt>
                <c:pt idx="34">
                  <c:v>2.7863930766091394</c:v>
                </c:pt>
                <c:pt idx="37">
                  <c:v>2.7817240603242341</c:v>
                </c:pt>
                <c:pt idx="40">
                  <c:v>3.1599610042751154</c:v>
                </c:pt>
                <c:pt idx="43">
                  <c:v>3.2872001084775864</c:v>
                </c:pt>
                <c:pt idx="46">
                  <c:v>2.9850262883374761</c:v>
                </c:pt>
                <c:pt idx="49">
                  <c:v>3.0540279887943731</c:v>
                </c:pt>
                <c:pt idx="52">
                  <c:v>3.148129200150418</c:v>
                </c:pt>
                <c:pt idx="55">
                  <c:v>3.0655689144728941</c:v>
                </c:pt>
                <c:pt idx="58">
                  <c:v>2.9318429285741514</c:v>
                </c:pt>
                <c:pt idx="61">
                  <c:v>3.0064035187950924</c:v>
                </c:pt>
                <c:pt idx="64">
                  <c:v>3.1329973899481138</c:v>
                </c:pt>
                <c:pt idx="67">
                  <c:v>3.0340103993313314</c:v>
                </c:pt>
                <c:pt idx="70">
                  <c:v>3.1583639016134417</c:v>
                </c:pt>
                <c:pt idx="73">
                  <c:v>3.2300146149719078</c:v>
                </c:pt>
                <c:pt idx="76">
                  <c:v>2.9227902537330905</c:v>
                </c:pt>
                <c:pt idx="79">
                  <c:v>3.5836836822651241</c:v>
                </c:pt>
                <c:pt idx="82">
                  <c:v>3.5444646766901613</c:v>
                </c:pt>
                <c:pt idx="85">
                  <c:v>3.6248946392928953</c:v>
                </c:pt>
                <c:pt idx="88">
                  <c:v>3.751201401906834</c:v>
                </c:pt>
                <c:pt idx="91">
                  <c:v>4.0283920241495519</c:v>
                </c:pt>
                <c:pt idx="94">
                  <c:v>4.1080855402066581</c:v>
                </c:pt>
                <c:pt idx="97">
                  <c:v>3.6437498012206615</c:v>
                </c:pt>
                <c:pt idx="100">
                  <c:v>3.3710502941378091</c:v>
                </c:pt>
                <c:pt idx="103">
                  <c:v>3.2844470195300728</c:v>
                </c:pt>
                <c:pt idx="106">
                  <c:v>3.9088431382646807</c:v>
                </c:pt>
                <c:pt idx="109">
                  <c:v>3.7323620968142075</c:v>
                </c:pt>
                <c:pt idx="112">
                  <c:v>4.2215361324134193</c:v>
                </c:pt>
                <c:pt idx="115">
                  <c:v>3.4488454944994906</c:v>
                </c:pt>
                <c:pt idx="118">
                  <c:v>4.4564101104712091</c:v>
                </c:pt>
                <c:pt idx="121">
                  <c:v>3.6159545100782382</c:v>
                </c:pt>
                <c:pt idx="124">
                  <c:v>3.4853330092806614</c:v>
                </c:pt>
                <c:pt idx="127">
                  <c:v>3.3179163402753558</c:v>
                </c:pt>
                <c:pt idx="130">
                  <c:v>4.1641379868012756</c:v>
                </c:pt>
                <c:pt idx="133">
                  <c:v>3.9409500004280344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5-4320-9274-842C6FFA8322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blank'!$BL$183:$BL$187</c:f>
              <c:numCache>
                <c:formatCode>General</c:formatCode>
                <c:ptCount val="5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blank'!$BI$187,'rolling spiked blank'!$BI$187)</c:f>
              <c:numCache>
                <c:formatCode>0.00</c:formatCode>
                <c:ptCount val="2"/>
                <c:pt idx="0">
                  <c:v>4.4129243166832719</c:v>
                </c:pt>
                <c:pt idx="1">
                  <c:v>4.4129243166832719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5-4320-9274-842C6FFA8322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blank'!$BI$189,'rolling spiked blank'!$BI$189)</c:f>
              <c:numCache>
                <c:formatCode>0.00</c:formatCode>
                <c:ptCount val="2"/>
                <c:pt idx="0">
                  <c:v>4.7448533724268458</c:v>
                </c:pt>
                <c:pt idx="1">
                  <c:v>4.7448533724268458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15-4320-9274-842C6FFA8322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blank'!$BI$188,'rolling spiked blank'!$BI$188)</c:f>
              <c:numCache>
                <c:formatCode>0.00</c:formatCode>
                <c:ptCount val="2"/>
                <c:pt idx="0">
                  <c:v>3.0852080937089741</c:v>
                </c:pt>
                <c:pt idx="1">
                  <c:v>3.0852080937089741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15-4320-9274-842C6FFA8322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Ref>
              <c:f>('rolling spiked blank'!$BI$190,'rolling spiked blank'!$BI$190)</c:f>
              <c:numCache>
                <c:formatCode>0.00</c:formatCode>
                <c:ptCount val="2"/>
                <c:pt idx="0">
                  <c:v>2.7532790379653997</c:v>
                </c:pt>
                <c:pt idx="1">
                  <c:v>2.7532790379653997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15-4320-9274-842C6FFA8322}"/>
            </c:ext>
          </c:extLst>
        </c:ser>
        <c:ser>
          <c:idx val="5"/>
          <c:order val="5"/>
          <c:tx>
            <c:v>known</c:v>
          </c:tx>
          <c:spPr>
            <a:ln w="254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'rolling spiked blank'!$BL$183:$BL$184</c:f>
              <c:numCache>
                <c:formatCode>General</c:formatCode>
                <c:ptCount val="2"/>
                <c:pt idx="0">
                  <c:v>1</c:v>
                </c:pt>
                <c:pt idx="1">
                  <c:v>46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3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B69-4CB3-98AB-7734FCCBD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tap'!$BG$37:$BG$233</c:f>
              <c:numCache>
                <c:formatCode>0.00</c:formatCode>
                <c:ptCount val="197"/>
                <c:pt idx="1">
                  <c:v>7.507769076333755</c:v>
                </c:pt>
                <c:pt idx="4">
                  <c:v>7.5085310528398761</c:v>
                </c:pt>
                <c:pt idx="7">
                  <c:v>7.7438670750706819</c:v>
                </c:pt>
                <c:pt idx="10">
                  <c:v>8.2102424234704561</c:v>
                </c:pt>
                <c:pt idx="13">
                  <c:v>7.2445407536541406</c:v>
                </c:pt>
                <c:pt idx="16">
                  <c:v>7.8891578431442868</c:v>
                </c:pt>
                <c:pt idx="19">
                  <c:v>7.4343217074986168</c:v>
                </c:pt>
                <c:pt idx="22">
                  <c:v>7.9694578787245582</c:v>
                </c:pt>
                <c:pt idx="25">
                  <c:v>7.4159770289324456</c:v>
                </c:pt>
                <c:pt idx="28">
                  <c:v>9.2046651855657853</c:v>
                </c:pt>
                <c:pt idx="31">
                  <c:v>7.5609086303326585</c:v>
                </c:pt>
                <c:pt idx="34">
                  <c:v>10.062194071708713</c:v>
                </c:pt>
                <c:pt idx="37">
                  <c:v>10.169675808733713</c:v>
                </c:pt>
                <c:pt idx="40">
                  <c:v>11.261141774472701</c:v>
                </c:pt>
                <c:pt idx="43">
                  <c:v>8.4641196632203766</c:v>
                </c:pt>
                <c:pt idx="46">
                  <c:v>8.5865892199001745</c:v>
                </c:pt>
                <c:pt idx="49">
                  <c:v>8.581182380680147</c:v>
                </c:pt>
                <c:pt idx="52">
                  <c:v>8.6236079361220135</c:v>
                </c:pt>
                <c:pt idx="55">
                  <c:v>8.9388237669428126</c:v>
                </c:pt>
                <c:pt idx="58">
                  <c:v>8.0802637218383975</c:v>
                </c:pt>
                <c:pt idx="61">
                  <c:v>8.1961734675612696</c:v>
                </c:pt>
                <c:pt idx="64">
                  <c:v>8.9346295325942897</c:v>
                </c:pt>
                <c:pt idx="67">
                  <c:v>8.1597029655326168</c:v>
                </c:pt>
                <c:pt idx="70">
                  <c:v>8.9346295325942897</c:v>
                </c:pt>
                <c:pt idx="73">
                  <c:v>8.1597029655326168</c:v>
                </c:pt>
                <c:pt idx="76">
                  <c:v>8.2021646952346252</c:v>
                </c:pt>
                <c:pt idx="79">
                  <c:v>8.0752816505568141</c:v>
                </c:pt>
                <c:pt idx="82">
                  <c:v>6.9207178907079472</c:v>
                </c:pt>
                <c:pt idx="85">
                  <c:v>7.0205455155850292</c:v>
                </c:pt>
                <c:pt idx="88">
                  <c:v>7.9370974608245302</c:v>
                </c:pt>
                <c:pt idx="91">
                  <c:v>3.5082752505821357</c:v>
                </c:pt>
                <c:pt idx="94">
                  <c:v>6.8082938610479911</c:v>
                </c:pt>
                <c:pt idx="97">
                  <c:v>8.9884372573924445</c:v>
                </c:pt>
                <c:pt idx="100">
                  <c:v>8.3124604755674536</c:v>
                </c:pt>
                <c:pt idx="103">
                  <c:v>9.3727552739431204</c:v>
                </c:pt>
                <c:pt idx="106">
                  <c:v>9.8212388294759911</c:v>
                </c:pt>
                <c:pt idx="109">
                  <c:v>8.030468512498171</c:v>
                </c:pt>
                <c:pt idx="112">
                  <c:v>8.5089007816459663</c:v>
                </c:pt>
                <c:pt idx="115">
                  <c:v>8.3008761580946171</c:v>
                </c:pt>
                <c:pt idx="118">
                  <c:v>8.808136201677522</c:v>
                </c:pt>
                <c:pt idx="121">
                  <c:v>8.3564518863857487</c:v>
                </c:pt>
                <c:pt idx="124">
                  <c:v>7.6081196290445092</c:v>
                </c:pt>
                <c:pt idx="127">
                  <c:v>7.2512722770507851</c:v>
                </c:pt>
                <c:pt idx="130">
                  <c:v>9.1684670968146982</c:v>
                </c:pt>
                <c:pt idx="133">
                  <c:v>8.4279023415925796</c:v>
                </c:pt>
                <c:pt idx="136">
                  <c:v>8.3254751635925945</c:v>
                </c:pt>
                <c:pt idx="139">
                  <c:v>9.3323911602590055</c:v>
                </c:pt>
                <c:pt idx="142">
                  <c:v>7.598283824729867</c:v>
                </c:pt>
                <c:pt idx="145">
                  <c:v>7.6935189458310367</c:v>
                </c:pt>
                <c:pt idx="148">
                  <c:v>8.8786403632083299</c:v>
                </c:pt>
                <c:pt idx="151">
                  <c:v>7.8400539739072297</c:v>
                </c:pt>
                <c:pt idx="154">
                  <c:v>8.0222491714621817</c:v>
                </c:pt>
                <c:pt idx="157">
                  <c:v>7.9748011702205117</c:v>
                </c:pt>
                <c:pt idx="160">
                  <c:v>7.4754954976165617</c:v>
                </c:pt>
                <c:pt idx="163">
                  <c:v>7.2261967788128878</c:v>
                </c:pt>
                <c:pt idx="166">
                  <c:v>11.227364567995028</c:v>
                </c:pt>
                <c:pt idx="169">
                  <c:v>10.753064117330354</c:v>
                </c:pt>
                <c:pt idx="172">
                  <c:v>10.539069974606225</c:v>
                </c:pt>
                <c:pt idx="175">
                  <c:v>11.283082070762969</c:v>
                </c:pt>
                <c:pt idx="178">
                  <c:v>10.650369503182446</c:v>
                </c:pt>
                <c:pt idx="181">
                  <c:v>10.662730188263385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6-4BF2-A9A2-516977C30C9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tap'!$BG$240,'rolling ref spiked tap'!$BG$240)</c:f>
              <c:numCache>
                <c:formatCode>0.00</c:formatCode>
                <c:ptCount val="2"/>
                <c:pt idx="0">
                  <c:v>11.050419098783333</c:v>
                </c:pt>
                <c:pt idx="1">
                  <c:v>11.050419098783333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6-4BF2-A9A2-516977C30C9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tap'!$BG$242,'rolling ref spiked tap'!$BG$242)</c:f>
              <c:numCache>
                <c:formatCode>0.00</c:formatCode>
                <c:ptCount val="2"/>
                <c:pt idx="0">
                  <c:v>12.348148935220044</c:v>
                </c:pt>
                <c:pt idx="1">
                  <c:v>12.348148935220044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46-4BF2-A9A2-516977C30C9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tap'!$BG$241,'rolling ref spiked tap'!$BG$241)</c:f>
              <c:numCache>
                <c:formatCode>0.00</c:formatCode>
                <c:ptCount val="2"/>
                <c:pt idx="0">
                  <c:v>5.8594997530364976</c:v>
                </c:pt>
                <c:pt idx="1">
                  <c:v>5.8594997530364976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46-4BF2-A9A2-516977C30C9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tap'!$BG$243,'rolling ref spiked tap'!$BG$243)</c:f>
              <c:numCache>
                <c:formatCode>0.00</c:formatCode>
                <c:ptCount val="2"/>
                <c:pt idx="0">
                  <c:v>4.561769916599788</c:v>
                </c:pt>
                <c:pt idx="1">
                  <c:v>4.561769916599788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046-4BF2-A9A2-516977C3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 CONCENTRATION</a:t>
            </a:r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tap'!$BH$37:$BH$233</c:f>
              <c:numCache>
                <c:formatCode>0.00</c:formatCode>
                <c:ptCount val="197"/>
                <c:pt idx="1">
                  <c:v>18.769813636157167</c:v>
                </c:pt>
                <c:pt idx="4">
                  <c:v>19.221639076295105</c:v>
                </c:pt>
                <c:pt idx="7">
                  <c:v>20.030598204014993</c:v>
                </c:pt>
                <c:pt idx="10">
                  <c:v>19.594834404592206</c:v>
                </c:pt>
                <c:pt idx="13">
                  <c:v>17.35279456346386</c:v>
                </c:pt>
                <c:pt idx="16">
                  <c:v>19.487455972061376</c:v>
                </c:pt>
                <c:pt idx="19">
                  <c:v>17.250686803564758</c:v>
                </c:pt>
                <c:pt idx="22">
                  <c:v>18.1392836324938</c:v>
                </c:pt>
                <c:pt idx="25">
                  <c:v>17.135389680336285</c:v>
                </c:pt>
                <c:pt idx="28">
                  <c:v>18.517393971731607</c:v>
                </c:pt>
                <c:pt idx="31">
                  <c:v>16.840282066383502</c:v>
                </c:pt>
                <c:pt idx="34">
                  <c:v>19.901414093752379</c:v>
                </c:pt>
                <c:pt idx="37">
                  <c:v>20.091823415181089</c:v>
                </c:pt>
                <c:pt idx="40">
                  <c:v>19.953396872369993</c:v>
                </c:pt>
                <c:pt idx="43">
                  <c:v>17.590069741508444</c:v>
                </c:pt>
                <c:pt idx="46">
                  <c:v>17.804779229557077</c:v>
                </c:pt>
                <c:pt idx="49">
                  <c:v>16.62945590469586</c:v>
                </c:pt>
                <c:pt idx="52">
                  <c:v>15.553001719111698</c:v>
                </c:pt>
                <c:pt idx="55">
                  <c:v>20.519405420464352</c:v>
                </c:pt>
                <c:pt idx="58">
                  <c:v>18.473772259800576</c:v>
                </c:pt>
                <c:pt idx="61">
                  <c:v>19.047621190379679</c:v>
                </c:pt>
                <c:pt idx="64">
                  <c:v>20.154792477010062</c:v>
                </c:pt>
                <c:pt idx="67">
                  <c:v>18.936605861823267</c:v>
                </c:pt>
                <c:pt idx="70">
                  <c:v>20.154792477010062</c:v>
                </c:pt>
                <c:pt idx="73">
                  <c:v>18.936605861823267</c:v>
                </c:pt>
                <c:pt idx="76">
                  <c:v>18.446568150710775</c:v>
                </c:pt>
                <c:pt idx="79">
                  <c:v>19.224116180282344</c:v>
                </c:pt>
                <c:pt idx="82">
                  <c:v>17.034028320077482</c:v>
                </c:pt>
                <c:pt idx="85">
                  <c:v>17.232159633038073</c:v>
                </c:pt>
                <c:pt idx="88">
                  <c:v>17.987825941960292</c:v>
                </c:pt>
                <c:pt idx="91">
                  <c:v>14.473553426099937</c:v>
                </c:pt>
                <c:pt idx="94">
                  <c:v>16.109562830875745</c:v>
                </c:pt>
                <c:pt idx="97">
                  <c:v>18.313118835922147</c:v>
                </c:pt>
                <c:pt idx="100">
                  <c:v>16.001345206307935</c:v>
                </c:pt>
                <c:pt idx="103">
                  <c:v>13.788725421470421</c:v>
                </c:pt>
                <c:pt idx="106">
                  <c:v>10.723087117975293</c:v>
                </c:pt>
                <c:pt idx="109">
                  <c:v>10.907812506972903</c:v>
                </c:pt>
                <c:pt idx="112">
                  <c:v>17.292212760475692</c:v>
                </c:pt>
                <c:pt idx="115">
                  <c:v>14.912170435207848</c:v>
                </c:pt>
                <c:pt idx="118">
                  <c:v>13.507015823539172</c:v>
                </c:pt>
                <c:pt idx="121">
                  <c:v>19.191216936163549</c:v>
                </c:pt>
                <c:pt idx="124">
                  <c:v>17.041708842852824</c:v>
                </c:pt>
                <c:pt idx="127">
                  <c:v>15.580483569495478</c:v>
                </c:pt>
                <c:pt idx="130">
                  <c:v>20.863242686249354</c:v>
                </c:pt>
                <c:pt idx="133">
                  <c:v>19.834560626305858</c:v>
                </c:pt>
                <c:pt idx="136">
                  <c:v>20.138966542003423</c:v>
                </c:pt>
                <c:pt idx="139">
                  <c:v>20.127138896470484</c:v>
                </c:pt>
                <c:pt idx="142">
                  <c:v>18.018807608903401</c:v>
                </c:pt>
                <c:pt idx="145">
                  <c:v>17.663175568577515</c:v>
                </c:pt>
                <c:pt idx="148">
                  <c:v>18.442557894971412</c:v>
                </c:pt>
                <c:pt idx="151">
                  <c:v>17.547098023315467</c:v>
                </c:pt>
                <c:pt idx="154">
                  <c:v>17.951852136332725</c:v>
                </c:pt>
                <c:pt idx="157">
                  <c:v>18.58261628144033</c:v>
                </c:pt>
                <c:pt idx="160">
                  <c:v>17.668488909024468</c:v>
                </c:pt>
                <c:pt idx="163">
                  <c:v>17.95161880338194</c:v>
                </c:pt>
                <c:pt idx="166">
                  <c:v>14.988752980597761</c:v>
                </c:pt>
                <c:pt idx="169">
                  <c:v>13.153834058023362</c:v>
                </c:pt>
                <c:pt idx="172">
                  <c:v>14.253987620732101</c:v>
                </c:pt>
                <c:pt idx="175">
                  <c:v>13.962159545085544</c:v>
                </c:pt>
                <c:pt idx="178">
                  <c:v>12.995401905273312</c:v>
                </c:pt>
                <c:pt idx="181">
                  <c:v>13.049722977868626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0-4C97-B689-7CC11747CF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tap'!$BH$240,'rolling ref spiked tap'!$BH$240)</c:f>
              <c:numCache>
                <c:formatCode>0.00</c:formatCode>
                <c:ptCount val="2"/>
                <c:pt idx="0">
                  <c:v>22.206216801419252</c:v>
                </c:pt>
                <c:pt idx="1">
                  <c:v>22.206216801419252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0-4C97-B689-7CC11747CF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tap'!$BH$242,'rolling ref spiked tap'!$BH$242)</c:f>
              <c:numCache>
                <c:formatCode>0.00</c:formatCode>
                <c:ptCount val="2"/>
                <c:pt idx="0">
                  <c:v>24.612207140329147</c:v>
                </c:pt>
                <c:pt idx="1">
                  <c:v>24.612207140329147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10-4C97-B689-7CC11747CF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tap'!$BH$241,'rolling ref spiked tap'!$BH$241)</c:f>
              <c:numCache>
                <c:formatCode>0.00</c:formatCode>
                <c:ptCount val="2"/>
                <c:pt idx="0">
                  <c:v>12.58225544577968</c:v>
                </c:pt>
                <c:pt idx="1">
                  <c:v>12.58225544577968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10-4C97-B689-7CC11747CF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tap'!$BH$243,'rolling ref spiked tap'!$BH$243)</c:f>
              <c:numCache>
                <c:formatCode>0.00</c:formatCode>
                <c:ptCount val="2"/>
                <c:pt idx="0">
                  <c:v>10.176265106869785</c:v>
                </c:pt>
                <c:pt idx="1">
                  <c:v>10.176265106869785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10-4C97-B689-7CC11747C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TNb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tap'!$BJ$37:$BJ$233</c:f>
              <c:numCache>
                <c:formatCode>0.00</c:formatCode>
                <c:ptCount val="197"/>
                <c:pt idx="1">
                  <c:v>0.90339323673897376</c:v>
                </c:pt>
                <c:pt idx="4">
                  <c:v>0.93286418717538466</c:v>
                </c:pt>
                <c:pt idx="7">
                  <c:v>1.1275701849213218</c:v>
                </c:pt>
                <c:pt idx="10">
                  <c:v>0.94418500525904903</c:v>
                </c:pt>
                <c:pt idx="13">
                  <c:v>0.8374429392778342</c:v>
                </c:pt>
                <c:pt idx="16">
                  <c:v>1.3892819828093721</c:v>
                </c:pt>
                <c:pt idx="19">
                  <c:v>0.92091582189571364</c:v>
                </c:pt>
                <c:pt idx="22">
                  <c:v>0.87996075763950987</c:v>
                </c:pt>
                <c:pt idx="25">
                  <c:v>0.87210256736326175</c:v>
                </c:pt>
                <c:pt idx="28">
                  <c:v>1.1159029365351243</c:v>
                </c:pt>
                <c:pt idx="31">
                  <c:v>1.1180651379188029</c:v>
                </c:pt>
                <c:pt idx="34">
                  <c:v>1.1592838324534889</c:v>
                </c:pt>
                <c:pt idx="37">
                  <c:v>1.2204575882332693</c:v>
                </c:pt>
                <c:pt idx="40">
                  <c:v>1.1308008951053863</c:v>
                </c:pt>
                <c:pt idx="43">
                  <c:v>1.0921785432420876</c:v>
                </c:pt>
                <c:pt idx="46">
                  <c:v>1.0824850902254166</c:v>
                </c:pt>
                <c:pt idx="49">
                  <c:v>0.97271765846607261</c:v>
                </c:pt>
                <c:pt idx="52">
                  <c:v>0.9285353724332106</c:v>
                </c:pt>
                <c:pt idx="55">
                  <c:v>1.0664738849766793</c:v>
                </c:pt>
                <c:pt idx="58">
                  <c:v>1.0814068275159108</c:v>
                </c:pt>
                <c:pt idx="61">
                  <c:v>1.1552465157623875</c:v>
                </c:pt>
                <c:pt idx="64">
                  <c:v>1.0914412766944517</c:v>
                </c:pt>
                <c:pt idx="67">
                  <c:v>1.0533530667067663</c:v>
                </c:pt>
                <c:pt idx="70">
                  <c:v>1.0914412766944517</c:v>
                </c:pt>
                <c:pt idx="73">
                  <c:v>1.0533530667067663</c:v>
                </c:pt>
                <c:pt idx="76">
                  <c:v>0.98415661281511202</c:v>
                </c:pt>
                <c:pt idx="79">
                  <c:v>0.93441470329017418</c:v>
                </c:pt>
                <c:pt idx="82">
                  <c:v>0.82060789204021256</c:v>
                </c:pt>
                <c:pt idx="85">
                  <c:v>0.86513745266519748</c:v>
                </c:pt>
                <c:pt idx="88">
                  <c:v>0.92254183393367484</c:v>
                </c:pt>
                <c:pt idx="91">
                  <c:v>0.70265758003437329</c:v>
                </c:pt>
                <c:pt idx="94">
                  <c:v>0.8114900771197765</c:v>
                </c:pt>
                <c:pt idx="97">
                  <c:v>0.84278056368265353</c:v>
                </c:pt>
                <c:pt idx="100">
                  <c:v>0.72031947062954105</c:v>
                </c:pt>
                <c:pt idx="103">
                  <c:v>0.57718521068312856</c:v>
                </c:pt>
                <c:pt idx="106">
                  <c:v>0.45607533472044648</c:v>
                </c:pt>
                <c:pt idx="109">
                  <c:v>0.5151194617069732</c:v>
                </c:pt>
                <c:pt idx="112">
                  <c:v>0.86640160188340887</c:v>
                </c:pt>
                <c:pt idx="115">
                  <c:v>0.70842005279983811</c:v>
                </c:pt>
                <c:pt idx="118">
                  <c:v>0.6772837116590672</c:v>
                </c:pt>
                <c:pt idx="121">
                  <c:v>0.87055459878827146</c:v>
                </c:pt>
                <c:pt idx="124">
                  <c:v>0.80315452318177971</c:v>
                </c:pt>
                <c:pt idx="127">
                  <c:v>0.72229238187492351</c:v>
                </c:pt>
                <c:pt idx="130">
                  <c:v>0.82961061397920233</c:v>
                </c:pt>
                <c:pt idx="133">
                  <c:v>0.81696821662842112</c:v>
                </c:pt>
                <c:pt idx="136">
                  <c:v>0.8237560809778337</c:v>
                </c:pt>
                <c:pt idx="139">
                  <c:v>0.80866005801896024</c:v>
                </c:pt>
                <c:pt idx="142">
                  <c:v>0.95494769826086623</c:v>
                </c:pt>
                <c:pt idx="145">
                  <c:v>0.95013164426113272</c:v>
                </c:pt>
                <c:pt idx="148">
                  <c:v>0.80365782090341398</c:v>
                </c:pt>
                <c:pt idx="151">
                  <c:v>0.79427293345328387</c:v>
                </c:pt>
                <c:pt idx="154">
                  <c:v>0.79036948469084034</c:v>
                </c:pt>
                <c:pt idx="157">
                  <c:v>0.79961040776568382</c:v>
                </c:pt>
                <c:pt idx="160">
                  <c:v>0.77471374213216526</c:v>
                </c:pt>
                <c:pt idx="163">
                  <c:v>0.78233682542060423</c:v>
                </c:pt>
                <c:pt idx="166">
                  <c:v>0.55597673472188991</c:v>
                </c:pt>
                <c:pt idx="169">
                  <c:v>0.55016983448331191</c:v>
                </c:pt>
                <c:pt idx="172">
                  <c:v>0.56127126141000516</c:v>
                </c:pt>
                <c:pt idx="175">
                  <c:v>0.58276886073721546</c:v>
                </c:pt>
                <c:pt idx="178">
                  <c:v>0.58559273849069426</c:v>
                </c:pt>
                <c:pt idx="181">
                  <c:v>0.59921379588982737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4-4338-A8A4-74844EB9F729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tap'!$BJ$240,'rolling ref spiked tap'!$BJ$240)</c:f>
              <c:numCache>
                <c:formatCode>0.00</c:formatCode>
                <c:ptCount val="2"/>
                <c:pt idx="0">
                  <c:v>1.2691535575863699</c:v>
                </c:pt>
                <c:pt idx="1">
                  <c:v>1.2691535575863699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4-4338-A8A4-74844EB9F729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tap'!$BJ$242,'rolling ref spiked tap'!$BJ$242)</c:f>
              <c:numCache>
                <c:formatCode>0.00</c:formatCode>
                <c:ptCount val="2"/>
                <c:pt idx="0">
                  <c:v>1.4661444227034517</c:v>
                </c:pt>
                <c:pt idx="1">
                  <c:v>1.4661444227034517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4-4338-A8A4-74844EB9F729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tap'!$BJ$241,'rolling ref spiked tap'!$BJ$241)</c:f>
              <c:numCache>
                <c:formatCode>0.00</c:formatCode>
                <c:ptCount val="2"/>
                <c:pt idx="0">
                  <c:v>0.48119009711804317</c:v>
                </c:pt>
                <c:pt idx="1">
                  <c:v>0.48119009711804317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A4-4338-A8A4-74844EB9F729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tap'!$BJ$243,'rolling ref spiked tap'!$BJ$243)</c:f>
              <c:numCache>
                <c:formatCode>0.00</c:formatCode>
                <c:ptCount val="2"/>
                <c:pt idx="0">
                  <c:v>0.28419923200096153</c:v>
                </c:pt>
                <c:pt idx="1">
                  <c:v>0.28419923200096153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4-4338-A8A4-74844EB9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31840"/>
        <c:axId val="205816960"/>
      </c:scatterChart>
      <c:valAx>
        <c:axId val="21253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16960"/>
        <c:crosses val="autoZero"/>
        <c:crossBetween val="midCat"/>
      </c:valAx>
      <c:valAx>
        <c:axId val="2058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3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</a:t>
            </a:r>
            <a:r>
              <a:rPr lang="en-US" baseline="0"/>
              <a:t>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spiked tap'!$BL$37:$BL$233</c:f>
              <c:numCache>
                <c:formatCode>General</c:formatCode>
                <c:ptCount val="197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  <c:pt idx="91">
                  <c:v>31</c:v>
                </c:pt>
                <c:pt idx="94">
                  <c:v>32</c:v>
                </c:pt>
                <c:pt idx="97">
                  <c:v>33</c:v>
                </c:pt>
                <c:pt idx="100">
                  <c:v>34</c:v>
                </c:pt>
                <c:pt idx="103">
                  <c:v>35</c:v>
                </c:pt>
                <c:pt idx="106">
                  <c:v>36</c:v>
                </c:pt>
                <c:pt idx="109">
                  <c:v>37</c:v>
                </c:pt>
                <c:pt idx="112">
                  <c:v>38</c:v>
                </c:pt>
                <c:pt idx="115">
                  <c:v>39</c:v>
                </c:pt>
                <c:pt idx="118">
                  <c:v>40</c:v>
                </c:pt>
                <c:pt idx="121">
                  <c:v>41</c:v>
                </c:pt>
                <c:pt idx="124">
                  <c:v>42</c:v>
                </c:pt>
                <c:pt idx="127">
                  <c:v>43</c:v>
                </c:pt>
                <c:pt idx="130">
                  <c:v>44</c:v>
                </c:pt>
                <c:pt idx="133">
                  <c:v>45</c:v>
                </c:pt>
                <c:pt idx="136">
                  <c:v>46</c:v>
                </c:pt>
                <c:pt idx="139">
                  <c:v>47</c:v>
                </c:pt>
                <c:pt idx="142">
                  <c:v>48</c:v>
                </c:pt>
                <c:pt idx="145">
                  <c:v>49</c:v>
                </c:pt>
                <c:pt idx="148">
                  <c:v>50</c:v>
                </c:pt>
                <c:pt idx="151">
                  <c:v>51</c:v>
                </c:pt>
                <c:pt idx="154">
                  <c:v>52</c:v>
                </c:pt>
                <c:pt idx="157">
                  <c:v>53</c:v>
                </c:pt>
                <c:pt idx="160">
                  <c:v>54</c:v>
                </c:pt>
                <c:pt idx="163">
                  <c:v>55</c:v>
                </c:pt>
                <c:pt idx="166">
                  <c:v>56</c:v>
                </c:pt>
                <c:pt idx="169">
                  <c:v>57</c:v>
                </c:pt>
                <c:pt idx="172">
                  <c:v>58</c:v>
                </c:pt>
                <c:pt idx="175">
                  <c:v>59</c:v>
                </c:pt>
                <c:pt idx="178">
                  <c:v>60</c:v>
                </c:pt>
                <c:pt idx="181">
                  <c:v>61</c:v>
                </c:pt>
              </c:numCache>
            </c:numRef>
          </c:xVal>
          <c:yVal>
            <c:numRef>
              <c:f>'rolling ref spiked tap'!$BI$37:$BI$233</c:f>
              <c:numCache>
                <c:formatCode>0.00</c:formatCode>
                <c:ptCount val="197"/>
                <c:pt idx="1">
                  <c:v>11.262044559823412</c:v>
                </c:pt>
                <c:pt idx="4">
                  <c:v>11.713108023455231</c:v>
                </c:pt>
                <c:pt idx="7">
                  <c:v>12.286731128944311</c:v>
                </c:pt>
                <c:pt idx="10">
                  <c:v>11.384591981121751</c:v>
                </c:pt>
                <c:pt idx="13">
                  <c:v>10.108253809809717</c:v>
                </c:pt>
                <c:pt idx="16">
                  <c:v>11.59829812891709</c:v>
                </c:pt>
                <c:pt idx="19">
                  <c:v>9.8163650960661428</c:v>
                </c:pt>
                <c:pt idx="22">
                  <c:v>10.16982575376924</c:v>
                </c:pt>
                <c:pt idx="25">
                  <c:v>9.7194126514038395</c:v>
                </c:pt>
                <c:pt idx="28">
                  <c:v>9.3127287861658239</c:v>
                </c:pt>
                <c:pt idx="31">
                  <c:v>9.2793734360508431</c:v>
                </c:pt>
                <c:pt idx="34">
                  <c:v>9.8392200220436656</c:v>
                </c:pt>
                <c:pt idx="37">
                  <c:v>9.9221476064473766</c:v>
                </c:pt>
                <c:pt idx="40">
                  <c:v>8.6922550978972914</c:v>
                </c:pt>
                <c:pt idx="43">
                  <c:v>9.1259500782880707</c:v>
                </c:pt>
                <c:pt idx="46">
                  <c:v>9.2181900096569045</c:v>
                </c:pt>
                <c:pt idx="49">
                  <c:v>8.0482735240157108</c:v>
                </c:pt>
                <c:pt idx="52">
                  <c:v>6.9293937829896848</c:v>
                </c:pt>
                <c:pt idx="55">
                  <c:v>11.580581653521538</c:v>
                </c:pt>
                <c:pt idx="58">
                  <c:v>10.393508537962177</c:v>
                </c:pt>
                <c:pt idx="61">
                  <c:v>10.85144772281841</c:v>
                </c:pt>
                <c:pt idx="64">
                  <c:v>11.220162944415769</c:v>
                </c:pt>
                <c:pt idx="67">
                  <c:v>10.77690289629065</c:v>
                </c:pt>
                <c:pt idx="70">
                  <c:v>11.220162944415769</c:v>
                </c:pt>
                <c:pt idx="73">
                  <c:v>10.77690289629065</c:v>
                </c:pt>
                <c:pt idx="76">
                  <c:v>10.244403455476146</c:v>
                </c:pt>
                <c:pt idx="79">
                  <c:v>11.148834529725534</c:v>
                </c:pt>
                <c:pt idx="82">
                  <c:v>10.113310429369534</c:v>
                </c:pt>
                <c:pt idx="85">
                  <c:v>10.211614117453042</c:v>
                </c:pt>
                <c:pt idx="88">
                  <c:v>10.050728481135764</c:v>
                </c:pt>
                <c:pt idx="91">
                  <c:v>10.965278175517803</c:v>
                </c:pt>
                <c:pt idx="94">
                  <c:v>9.3012689698277544</c:v>
                </c:pt>
                <c:pt idx="97">
                  <c:v>9.3246815785297024</c:v>
                </c:pt>
                <c:pt idx="100">
                  <c:v>7.6888847307404804</c:v>
                </c:pt>
                <c:pt idx="103">
                  <c:v>4.4159701475273012</c:v>
                </c:pt>
                <c:pt idx="106">
                  <c:v>0.9018482884993011</c:v>
                </c:pt>
                <c:pt idx="109">
                  <c:v>2.8773439944747321</c:v>
                </c:pt>
                <c:pt idx="112">
                  <c:v>8.783311978829726</c:v>
                </c:pt>
                <c:pt idx="115">
                  <c:v>6.6112942771132293</c:v>
                </c:pt>
                <c:pt idx="118">
                  <c:v>4.69887962186165</c:v>
                </c:pt>
                <c:pt idx="121">
                  <c:v>10.834765049777799</c:v>
                </c:pt>
                <c:pt idx="124">
                  <c:v>9.4335892138083146</c:v>
                </c:pt>
                <c:pt idx="127">
                  <c:v>8.3292112924446933</c:v>
                </c:pt>
                <c:pt idx="130">
                  <c:v>11.694775589434656</c:v>
                </c:pt>
                <c:pt idx="133">
                  <c:v>11.406658284713279</c:v>
                </c:pt>
                <c:pt idx="136">
                  <c:v>11.813491378410827</c:v>
                </c:pt>
                <c:pt idx="139">
                  <c:v>10.794747736211479</c:v>
                </c:pt>
                <c:pt idx="142">
                  <c:v>10.420523784173533</c:v>
                </c:pt>
                <c:pt idx="145">
                  <c:v>9.9696566227464807</c:v>
                </c:pt>
                <c:pt idx="148">
                  <c:v>9.5639175317630816</c:v>
                </c:pt>
                <c:pt idx="151">
                  <c:v>9.7070440494082373</c:v>
                </c:pt>
                <c:pt idx="154">
                  <c:v>9.9296029648705435</c:v>
                </c:pt>
                <c:pt idx="157">
                  <c:v>10.607815111219818</c:v>
                </c:pt>
                <c:pt idx="160">
                  <c:v>10.192993411407905</c:v>
                </c:pt>
                <c:pt idx="163">
                  <c:v>10.725422024569054</c:v>
                </c:pt>
                <c:pt idx="166">
                  <c:v>3.7613884126027317</c:v>
                </c:pt>
                <c:pt idx="169">
                  <c:v>2.4007699406930074</c:v>
                </c:pt>
                <c:pt idx="172">
                  <c:v>3.7149176461258753</c:v>
                </c:pt>
                <c:pt idx="175">
                  <c:v>2.6790774743225754</c:v>
                </c:pt>
                <c:pt idx="178">
                  <c:v>2.3450324020908662</c:v>
                </c:pt>
                <c:pt idx="181">
                  <c:v>2.3869927896052401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B-4BAF-B312-D2F4D1CE881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tap'!$BL$236:$BL$240</c:f>
              <c:numCache>
                <c:formatCode>General</c:formatCode>
                <c:ptCount val="5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tap'!$BI$240,'rolling ref spiked tap'!$BI$240)</c:f>
              <c:numCache>
                <c:formatCode>0.00</c:formatCode>
                <c:ptCount val="2"/>
                <c:pt idx="0">
                  <c:v>14.743674930728401</c:v>
                </c:pt>
                <c:pt idx="1">
                  <c:v>14.743674930728401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EB-4BAF-B312-D2F4D1CE881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tap'!$BI$242,'rolling ref spiked tap'!$BI$242)</c:f>
              <c:numCache>
                <c:formatCode>0.00</c:formatCode>
                <c:ptCount val="2"/>
                <c:pt idx="0">
                  <c:v>17.645874047247826</c:v>
                </c:pt>
                <c:pt idx="1">
                  <c:v>17.645874047247826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EB-4BAF-B312-D2F4D1CE881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tap'!$BI$241,'rolling ref spiked tap'!$BI$241)</c:f>
              <c:numCache>
                <c:formatCode>0.00</c:formatCode>
                <c:ptCount val="2"/>
                <c:pt idx="0">
                  <c:v>3.1348784646506989</c:v>
                </c:pt>
                <c:pt idx="1">
                  <c:v>3.1348784646506989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B-4BAF-B312-D2F4D1CE881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spiked tap'!$BL$236:$BL$237</c:f>
              <c:numCache>
                <c:formatCode>General</c:formatCode>
                <c:ptCount val="2"/>
                <c:pt idx="0">
                  <c:v>1</c:v>
                </c:pt>
                <c:pt idx="1">
                  <c:v>61</c:v>
                </c:pt>
              </c:numCache>
            </c:numRef>
          </c:xVal>
          <c:yVal>
            <c:numRef>
              <c:f>('rolling ref spiked tap'!$BI$243,'rolling ref spiked tap'!$BI$243)</c:f>
              <c:numCache>
                <c:formatCode>0.00</c:formatCode>
                <c:ptCount val="2"/>
                <c:pt idx="0">
                  <c:v>0.23267934813127411</c:v>
                </c:pt>
                <c:pt idx="1">
                  <c:v>0.23267934813127411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EB-4BAF-B312-D2F4D1CE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15936"/>
        <c:axId val="205436416"/>
      </c:scatterChart>
      <c:valAx>
        <c:axId val="20541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36416"/>
        <c:crosses val="autoZero"/>
        <c:crossBetween val="midCat"/>
      </c:valAx>
      <c:valAx>
        <c:axId val="2054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1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TIC CONCENTRATION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ref plain tap'!$BL$32:$BL$154</c:f>
              <c:numCache>
                <c:formatCode>General</c:formatCode>
                <c:ptCount val="123"/>
                <c:pt idx="1">
                  <c:v>1</c:v>
                </c:pt>
                <c:pt idx="4">
                  <c:v>2</c:v>
                </c:pt>
                <c:pt idx="7">
                  <c:v>3</c:v>
                </c:pt>
                <c:pt idx="10">
                  <c:v>4</c:v>
                </c:pt>
                <c:pt idx="13">
                  <c:v>5</c:v>
                </c:pt>
                <c:pt idx="16">
                  <c:v>6</c:v>
                </c:pt>
                <c:pt idx="19">
                  <c:v>7</c:v>
                </c:pt>
                <c:pt idx="22">
                  <c:v>8</c:v>
                </c:pt>
                <c:pt idx="25">
                  <c:v>9</c:v>
                </c:pt>
                <c:pt idx="28">
                  <c:v>10</c:v>
                </c:pt>
                <c:pt idx="31">
                  <c:v>11</c:v>
                </c:pt>
                <c:pt idx="34">
                  <c:v>12</c:v>
                </c:pt>
                <c:pt idx="37">
                  <c:v>13</c:v>
                </c:pt>
                <c:pt idx="40">
                  <c:v>14</c:v>
                </c:pt>
                <c:pt idx="43">
                  <c:v>15</c:v>
                </c:pt>
                <c:pt idx="46">
                  <c:v>16</c:v>
                </c:pt>
                <c:pt idx="49">
                  <c:v>17</c:v>
                </c:pt>
                <c:pt idx="52">
                  <c:v>18</c:v>
                </c:pt>
                <c:pt idx="55">
                  <c:v>19</c:v>
                </c:pt>
                <c:pt idx="58">
                  <c:v>20</c:v>
                </c:pt>
                <c:pt idx="61">
                  <c:v>21</c:v>
                </c:pt>
                <c:pt idx="64">
                  <c:v>22</c:v>
                </c:pt>
                <c:pt idx="67">
                  <c:v>23</c:v>
                </c:pt>
                <c:pt idx="70">
                  <c:v>24</c:v>
                </c:pt>
                <c:pt idx="73">
                  <c:v>25</c:v>
                </c:pt>
                <c:pt idx="76">
                  <c:v>26</c:v>
                </c:pt>
                <c:pt idx="79">
                  <c:v>27</c:v>
                </c:pt>
                <c:pt idx="82">
                  <c:v>28</c:v>
                </c:pt>
                <c:pt idx="85">
                  <c:v>29</c:v>
                </c:pt>
                <c:pt idx="88">
                  <c:v>30</c:v>
                </c:pt>
              </c:numCache>
            </c:numRef>
          </c:xVal>
          <c:yVal>
            <c:numRef>
              <c:f>'rolling ref plain tap'!$BG$32:$BG$154</c:f>
              <c:numCache>
                <c:formatCode>0.00</c:formatCode>
                <c:ptCount val="123"/>
                <c:pt idx="1">
                  <c:v>12.477014048403216</c:v>
                </c:pt>
                <c:pt idx="4">
                  <c:v>12.233596613001103</c:v>
                </c:pt>
                <c:pt idx="7">
                  <c:v>12.423311645128935</c:v>
                </c:pt>
                <c:pt idx="10">
                  <c:v>10.845747608038939</c:v>
                </c:pt>
                <c:pt idx="13">
                  <c:v>10.754291937215497</c:v>
                </c:pt>
                <c:pt idx="16">
                  <c:v>10.608951573852837</c:v>
                </c:pt>
                <c:pt idx="19">
                  <c:v>10.455237953302952</c:v>
                </c:pt>
                <c:pt idx="22">
                  <c:v>10.103604848792857</c:v>
                </c:pt>
                <c:pt idx="25">
                  <c:v>10.181909699797206</c:v>
                </c:pt>
                <c:pt idx="28">
                  <c:v>10.121254444285793</c:v>
                </c:pt>
                <c:pt idx="31">
                  <c:v>9.8197228678190847</c:v>
                </c:pt>
                <c:pt idx="34">
                  <c:v>9.8921877144215671</c:v>
                </c:pt>
                <c:pt idx="37">
                  <c:v>10.105921082228843</c:v>
                </c:pt>
                <c:pt idx="40">
                  <c:v>9.9206442361848577</c:v>
                </c:pt>
                <c:pt idx="43">
                  <c:v>9.817766829565695</c:v>
                </c:pt>
                <c:pt idx="46">
                  <c:v>11.205386051375346</c:v>
                </c:pt>
                <c:pt idx="49">
                  <c:v>11.130530318581886</c:v>
                </c:pt>
                <c:pt idx="52">
                  <c:v>11.117073108192052</c:v>
                </c:pt>
                <c:pt idx="55">
                  <c:v>10.563224793085393</c:v>
                </c:pt>
                <c:pt idx="58">
                  <c:v>10.490471749415347</c:v>
                </c:pt>
                <c:pt idx="61">
                  <c:v>10.540515750552547</c:v>
                </c:pt>
                <c:pt idx="64">
                  <c:v>10.341827621514099</c:v>
                </c:pt>
                <c:pt idx="67">
                  <c:v>10.083646174554286</c:v>
                </c:pt>
                <c:pt idx="70">
                  <c:v>9.9776507782506343</c:v>
                </c:pt>
                <c:pt idx="73">
                  <c:v>10.256577405607938</c:v>
                </c:pt>
                <c:pt idx="76">
                  <c:v>10.010604413552223</c:v>
                </c:pt>
                <c:pt idx="79">
                  <c:v>9.9735206991010763</c:v>
                </c:pt>
                <c:pt idx="82">
                  <c:v>10.353443946533448</c:v>
                </c:pt>
                <c:pt idx="85">
                  <c:v>9.9424507418767458</c:v>
                </c:pt>
                <c:pt idx="88">
                  <c:v>10.001431543456182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7-4678-9090-037860E24C26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tap'!$BL$156:$BL$160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tap'!$BG$160,'rolling ref plain tap'!$BG$160)</c:f>
              <c:numCache>
                <c:formatCode>0.00</c:formatCode>
                <c:ptCount val="2"/>
                <c:pt idx="0">
                  <c:v>12.005547966359728</c:v>
                </c:pt>
                <c:pt idx="1">
                  <c:v>12.005547966359728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7-4678-9090-037860E24C26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tap'!$BG$162,'rolling ref plain tap'!$BG$162)</c:f>
              <c:numCache>
                <c:formatCode>0.00</c:formatCode>
                <c:ptCount val="2"/>
                <c:pt idx="0">
                  <c:v>12.745829979578117</c:v>
                </c:pt>
                <c:pt idx="1">
                  <c:v>12.745829979578117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7-4678-9090-037860E24C26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tap'!$BG$161,'rolling ref plain tap'!$BG$161)</c:f>
              <c:numCache>
                <c:formatCode>0.00</c:formatCode>
                <c:ptCount val="2"/>
                <c:pt idx="0">
                  <c:v>9.0444199134861805</c:v>
                </c:pt>
                <c:pt idx="1">
                  <c:v>9.0444199134861805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7-4678-9090-037860E24C26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ref plain tap'!$BL$156:$BL$157</c:f>
              <c:numCache>
                <c:formatCode>General</c:formatCode>
                <c:ptCount val="2"/>
                <c:pt idx="0">
                  <c:v>1</c:v>
                </c:pt>
                <c:pt idx="1">
                  <c:v>30</c:v>
                </c:pt>
              </c:numCache>
            </c:numRef>
          </c:xVal>
          <c:yVal>
            <c:numRef>
              <c:f>('rolling ref plain tap'!$BG$163,'rolling ref plain tap'!$BG$163)</c:f>
              <c:numCache>
                <c:formatCode>0.00</c:formatCode>
                <c:ptCount val="2"/>
                <c:pt idx="0">
                  <c:v>8.3041379002677917</c:v>
                </c:pt>
                <c:pt idx="1">
                  <c:v>8.3041379002677917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7-4678-9090-037860E24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EC053-1BD2-4C35-BC9C-E1FC37251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227854</xdr:colOff>
      <xdr:row>0</xdr:row>
      <xdr:rowOff>89648</xdr:rowOff>
    </xdr:from>
    <xdr:to>
      <xdr:col>21</xdr:col>
      <xdr:colOff>313765</xdr:colOff>
      <xdr:row>14</xdr:row>
      <xdr:rowOff>165848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ABEED-813D-4203-955D-0CCB9A065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194232</xdr:colOff>
      <xdr:row>15</xdr:row>
      <xdr:rowOff>63499</xdr:rowOff>
    </xdr:from>
    <xdr:to>
      <xdr:col>21</xdr:col>
      <xdr:colOff>332436</xdr:colOff>
      <xdr:row>29</xdr:row>
      <xdr:rowOff>143433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51B223-CA90-41EC-9CB8-02CFAC140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59766</xdr:rowOff>
    </xdr:from>
    <xdr:to>
      <xdr:col>10</xdr:col>
      <xdr:colOff>14942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1423A-0640-413C-BC05-A13FF2BA4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537882</xdr:colOff>
      <xdr:row>1</xdr:row>
      <xdr:rowOff>38474</xdr:rowOff>
    </xdr:from>
    <xdr:to>
      <xdr:col>12</xdr:col>
      <xdr:colOff>425824</xdr:colOff>
      <xdr:row>15</xdr:row>
      <xdr:rowOff>118409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E9D9F-6F4A-452E-93F8-21C0BB02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56031</xdr:colOff>
      <xdr:row>1</xdr:row>
      <xdr:rowOff>29883</xdr:rowOff>
    </xdr:from>
    <xdr:to>
      <xdr:col>23</xdr:col>
      <xdr:colOff>153147</xdr:colOff>
      <xdr:row>15</xdr:row>
      <xdr:rowOff>106083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C25F7-59C1-44AE-B8FB-0FD5E90F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164349</xdr:colOff>
      <xdr:row>16</xdr:row>
      <xdr:rowOff>108322</xdr:rowOff>
    </xdr:from>
    <xdr:to>
      <xdr:col>23</xdr:col>
      <xdr:colOff>254000</xdr:colOff>
      <xdr:row>30</xdr:row>
      <xdr:rowOff>188257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98A155-420D-430E-AAAA-F0C607E26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657411</xdr:colOff>
      <xdr:row>16</xdr:row>
      <xdr:rowOff>186764</xdr:rowOff>
    </xdr:from>
    <xdr:to>
      <xdr:col>13</xdr:col>
      <xdr:colOff>29880</xdr:colOff>
      <xdr:row>31</xdr:row>
      <xdr:rowOff>68729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971F4-0355-48D7-883F-313853C2A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10</xdr:col>
      <xdr:colOff>52294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220383</xdr:colOff>
      <xdr:row>0</xdr:row>
      <xdr:rowOff>164353</xdr:rowOff>
    </xdr:from>
    <xdr:to>
      <xdr:col>20</xdr:col>
      <xdr:colOff>354852</xdr:colOff>
      <xdr:row>15</xdr:row>
      <xdr:rowOff>46318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612585</xdr:colOff>
      <xdr:row>1</xdr:row>
      <xdr:rowOff>18675</xdr:rowOff>
    </xdr:from>
    <xdr:to>
      <xdr:col>29</xdr:col>
      <xdr:colOff>197966</xdr:colOff>
      <xdr:row>15</xdr:row>
      <xdr:rowOff>98610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567764</xdr:colOff>
      <xdr:row>16</xdr:row>
      <xdr:rowOff>0</xdr:rowOff>
    </xdr:from>
    <xdr:to>
      <xdr:col>7</xdr:col>
      <xdr:colOff>306292</xdr:colOff>
      <xdr:row>30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1</xdr:row>
      <xdr:rowOff>89646</xdr:rowOff>
    </xdr:from>
    <xdr:to>
      <xdr:col>10</xdr:col>
      <xdr:colOff>179294</xdr:colOff>
      <xdr:row>15</xdr:row>
      <xdr:rowOff>169582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5EF99-F48F-4E10-A1B3-68B770DDA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384737</xdr:colOff>
      <xdr:row>15</xdr:row>
      <xdr:rowOff>134472</xdr:rowOff>
    </xdr:from>
    <xdr:to>
      <xdr:col>23</xdr:col>
      <xdr:colOff>433295</xdr:colOff>
      <xdr:row>30</xdr:row>
      <xdr:rowOff>20172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EE128-25B1-4003-A245-A385E7B6F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231586</xdr:colOff>
      <xdr:row>0</xdr:row>
      <xdr:rowOff>44824</xdr:rowOff>
    </xdr:from>
    <xdr:to>
      <xdr:col>23</xdr:col>
      <xdr:colOff>470644</xdr:colOff>
      <xdr:row>14</xdr:row>
      <xdr:rowOff>124760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7E11D3-D36B-4907-874B-4517CF426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306295</xdr:colOff>
      <xdr:row>16</xdr:row>
      <xdr:rowOff>29882</xdr:rowOff>
    </xdr:from>
    <xdr:to>
      <xdr:col>10</xdr:col>
      <xdr:colOff>351118</xdr:colOff>
      <xdr:row>30</xdr:row>
      <xdr:rowOff>109818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9E761-4903-4823-88E1-52D817FFD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1337235</xdr:colOff>
      <xdr:row>1</xdr:row>
      <xdr:rowOff>75827</xdr:rowOff>
    </xdr:from>
    <xdr:to>
      <xdr:col>15</xdr:col>
      <xdr:colOff>515470</xdr:colOff>
      <xdr:row>15</xdr:row>
      <xdr:rowOff>155762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58CF31-933D-4C33-A76D-274862809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56030</xdr:colOff>
      <xdr:row>1</xdr:row>
      <xdr:rowOff>104589</xdr:rowOff>
    </xdr:from>
    <xdr:to>
      <xdr:col>24</xdr:col>
      <xdr:colOff>676087</xdr:colOff>
      <xdr:row>15</xdr:row>
      <xdr:rowOff>180789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919B6-3BF3-4499-BDCD-3B649CD08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112055</xdr:colOff>
      <xdr:row>16</xdr:row>
      <xdr:rowOff>190498</xdr:rowOff>
    </xdr:from>
    <xdr:to>
      <xdr:col>25</xdr:col>
      <xdr:colOff>459435</xdr:colOff>
      <xdr:row>31</xdr:row>
      <xdr:rowOff>76198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3E909C-4B62-4D1C-BC37-691DE9AB6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1411941</xdr:colOff>
      <xdr:row>16</xdr:row>
      <xdr:rowOff>179293</xdr:rowOff>
    </xdr:from>
    <xdr:to>
      <xdr:col>15</xdr:col>
      <xdr:colOff>545351</xdr:colOff>
      <xdr:row>31</xdr:row>
      <xdr:rowOff>61258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2F001-30FF-4CF7-9A4E-2B523F29D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52294</xdr:colOff>
      <xdr:row>2</xdr:row>
      <xdr:rowOff>44825</xdr:rowOff>
    </xdr:from>
    <xdr:to>
      <xdr:col>34</xdr:col>
      <xdr:colOff>261471</xdr:colOff>
      <xdr:row>16</xdr:row>
      <xdr:rowOff>124760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6CC0F3-BB36-4593-8400-57E821450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7471</xdr:colOff>
      <xdr:row>0</xdr:row>
      <xdr:rowOff>135591</xdr:rowOff>
    </xdr:from>
    <xdr:to>
      <xdr:col>6</xdr:col>
      <xdr:colOff>433294</xdr:colOff>
      <xdr:row>15</xdr:row>
      <xdr:rowOff>21291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4CC95-5F93-47E0-B325-5C1A5D64A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571501</xdr:colOff>
      <xdr:row>0</xdr:row>
      <xdr:rowOff>89647</xdr:rowOff>
    </xdr:from>
    <xdr:to>
      <xdr:col>17</xdr:col>
      <xdr:colOff>481852</xdr:colOff>
      <xdr:row>14</xdr:row>
      <xdr:rowOff>165847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B3E1F3-827D-4A50-9CC2-1B117465E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14938</xdr:colOff>
      <xdr:row>15</xdr:row>
      <xdr:rowOff>33616</xdr:rowOff>
    </xdr:from>
    <xdr:to>
      <xdr:col>18</xdr:col>
      <xdr:colOff>534142</xdr:colOff>
      <xdr:row>29</xdr:row>
      <xdr:rowOff>113550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82359-E94B-4181-AA70-0E3C04BF7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119528</xdr:colOff>
      <xdr:row>15</xdr:row>
      <xdr:rowOff>59766</xdr:rowOff>
    </xdr:from>
    <xdr:to>
      <xdr:col>6</xdr:col>
      <xdr:colOff>433291</xdr:colOff>
      <xdr:row>29</xdr:row>
      <xdr:rowOff>135965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0D1F7B-8776-42E5-B906-ACC7218C6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7"/>
  <sheetViews>
    <sheetView workbookViewId="0">
      <selection activeCell="E44" sqref="E44"/>
    </sheetView>
  </sheetViews>
  <sheetFormatPr baseColWidth="10" defaultColWidth="8.83203125" defaultRowHeight="15"/>
  <sheetData>
    <row r="3" spans="1:2">
      <c r="A3" s="28"/>
    </row>
    <row r="4" spans="1:2">
      <c r="A4" t="s">
        <v>76</v>
      </c>
    </row>
    <row r="5" spans="1:2">
      <c r="A5" t="s">
        <v>87</v>
      </c>
    </row>
    <row r="6" spans="1:2">
      <c r="A6" s="28"/>
    </row>
    <row r="7" spans="1:2">
      <c r="A7" s="28"/>
    </row>
    <row r="9" spans="1:2">
      <c r="A9" t="s">
        <v>153</v>
      </c>
    </row>
    <row r="10" spans="1:2">
      <c r="B10" t="s">
        <v>126</v>
      </c>
    </row>
    <row r="12" spans="1:2">
      <c r="A12" t="s">
        <v>127</v>
      </c>
    </row>
    <row r="13" spans="1:2">
      <c r="A13" t="s">
        <v>154</v>
      </c>
    </row>
    <row r="14" spans="1:2">
      <c r="A14" t="s">
        <v>125</v>
      </c>
    </row>
    <row r="15" spans="1:2">
      <c r="B15" t="s">
        <v>128</v>
      </c>
    </row>
    <row r="20" spans="1:2">
      <c r="A20" t="s">
        <v>100</v>
      </c>
    </row>
    <row r="21" spans="1:2">
      <c r="B21" t="s">
        <v>101</v>
      </c>
    </row>
    <row r="22" spans="1:2">
      <c r="B22" t="s">
        <v>155</v>
      </c>
    </row>
    <row r="23" spans="1:2">
      <c r="B23" t="s">
        <v>156</v>
      </c>
    </row>
    <row r="25" spans="1:2">
      <c r="A25" t="s">
        <v>157</v>
      </c>
    </row>
    <row r="27" spans="1:2">
      <c r="A2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3E5E-4745-4CB3-A8F5-13D6FCC171BE}">
  <sheetPr>
    <pageSetUpPr fitToPage="1"/>
  </sheetPr>
  <dimension ref="A32:CC212"/>
  <sheetViews>
    <sheetView tabSelected="1" topLeftCell="AW190" zoomScale="131" zoomScaleNormal="85" workbookViewId="0">
      <selection activeCell="BE211" sqref="BE211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58" width="8.6640625" style="5"/>
    <col min="59" max="60" width="12.1640625" style="5" bestFit="1" customWidth="1"/>
    <col min="61" max="61" width="8.6640625" style="5"/>
    <col min="62" max="62" width="12.1640625" style="5" bestFit="1" customWidth="1"/>
    <col min="6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2" spans="1:64" s="1" customFormat="1" ht="176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11</v>
      </c>
      <c r="H32" t="s">
        <v>12</v>
      </c>
      <c r="I32" t="s">
        <v>13</v>
      </c>
      <c r="J32" t="s">
        <v>14</v>
      </c>
      <c r="K32" t="s">
        <v>6</v>
      </c>
      <c r="L32" t="s">
        <v>15</v>
      </c>
      <c r="M32" t="s">
        <v>16</v>
      </c>
      <c r="N32" t="s">
        <v>17</v>
      </c>
      <c r="O32" t="s">
        <v>18</v>
      </c>
      <c r="P32" t="s">
        <v>7</v>
      </c>
      <c r="Q32" t="s">
        <v>19</v>
      </c>
      <c r="R32" t="s">
        <v>8</v>
      </c>
      <c r="S32" t="s">
        <v>20</v>
      </c>
      <c r="T32" t="s">
        <v>21</v>
      </c>
      <c r="U32" t="s">
        <v>9</v>
      </c>
      <c r="V32" t="s">
        <v>22</v>
      </c>
      <c r="W32" t="s">
        <v>23</v>
      </c>
      <c r="X32" t="s">
        <v>24</v>
      </c>
      <c r="Y32" t="s">
        <v>37</v>
      </c>
      <c r="Z32" t="s">
        <v>38</v>
      </c>
      <c r="AA32" s="1" t="s">
        <v>46</v>
      </c>
      <c r="AB32" s="1" t="s">
        <v>47</v>
      </c>
      <c r="AC32" s="1" t="s">
        <v>48</v>
      </c>
      <c r="AD32" s="1" t="s">
        <v>72</v>
      </c>
      <c r="AE32" s="1" t="s">
        <v>73</v>
      </c>
      <c r="AF32" s="1" t="s">
        <v>74</v>
      </c>
      <c r="AG32" s="1" t="s">
        <v>75</v>
      </c>
      <c r="AI32" s="1" t="s">
        <v>146</v>
      </c>
      <c r="AJ32" s="1" t="s">
        <v>147</v>
      </c>
      <c r="AK32" s="1" t="s">
        <v>50</v>
      </c>
      <c r="AL32" s="1" t="s">
        <v>51</v>
      </c>
      <c r="AM32" s="1" t="s">
        <v>52</v>
      </c>
      <c r="AO32" s="1" t="s">
        <v>148</v>
      </c>
      <c r="AP32" s="1" t="s">
        <v>149</v>
      </c>
      <c r="AQ32" s="1" t="s">
        <v>69</v>
      </c>
      <c r="AR32" s="1" t="s">
        <v>70</v>
      </c>
      <c r="AS32" s="1" t="s">
        <v>71</v>
      </c>
      <c r="AU32" s="1" t="s">
        <v>150</v>
      </c>
      <c r="AV32" s="1" t="s">
        <v>53</v>
      </c>
      <c r="AW32" s="1" t="s">
        <v>54</v>
      </c>
      <c r="AX32" s="1" t="s">
        <v>55</v>
      </c>
      <c r="AY32" s="1" t="s">
        <v>56</v>
      </c>
      <c r="BA32" s="1" t="s">
        <v>151</v>
      </c>
      <c r="BB32" s="1" t="s">
        <v>57</v>
      </c>
      <c r="BC32" s="1" t="s">
        <v>58</v>
      </c>
      <c r="BD32" s="1" t="s">
        <v>59</v>
      </c>
      <c r="BE32" s="1" t="s">
        <v>60</v>
      </c>
      <c r="BG32" s="1" t="s">
        <v>61</v>
      </c>
      <c r="BH32" s="1" t="s">
        <v>62</v>
      </c>
      <c r="BI32" s="1" t="s">
        <v>63</v>
      </c>
      <c r="BJ32" s="1" t="s">
        <v>64</v>
      </c>
      <c r="BL32" s="1" t="s">
        <v>78</v>
      </c>
    </row>
    <row r="33" spans="1:64" customFormat="1" ht="15">
      <c r="Y33" s="27"/>
      <c r="Z33" s="23"/>
      <c r="AD33" s="30"/>
      <c r="AE33" s="30"/>
      <c r="AF33" s="30"/>
      <c r="AG33" s="30"/>
      <c r="AH33" s="30"/>
      <c r="BG33" s="30"/>
      <c r="BH33" s="30"/>
      <c r="BI33" s="30"/>
      <c r="BJ33" s="30"/>
      <c r="BL33" s="1"/>
    </row>
    <row r="34" spans="1:64" customFormat="1" ht="15">
      <c r="A34">
        <v>20</v>
      </c>
      <c r="B34">
        <v>9</v>
      </c>
      <c r="C34" t="s">
        <v>90</v>
      </c>
      <c r="D34" t="s">
        <v>25</v>
      </c>
      <c r="G34">
        <v>0.5</v>
      </c>
      <c r="H34">
        <v>0.5</v>
      </c>
      <c r="I34">
        <v>1933</v>
      </c>
      <c r="J34">
        <v>5883</v>
      </c>
      <c r="L34">
        <v>3010</v>
      </c>
      <c r="M34">
        <v>1.8979999999999999</v>
      </c>
      <c r="N34">
        <v>5.2629999999999999</v>
      </c>
      <c r="O34">
        <v>3.3650000000000002</v>
      </c>
      <c r="Q34">
        <v>0.19900000000000001</v>
      </c>
      <c r="R34">
        <v>1</v>
      </c>
      <c r="S34">
        <v>0</v>
      </c>
      <c r="T34">
        <v>0</v>
      </c>
      <c r="V34">
        <v>0</v>
      </c>
      <c r="Y34" s="27">
        <v>44113</v>
      </c>
      <c r="Z34" s="23">
        <v>0.6663310185185185</v>
      </c>
      <c r="AB34">
        <v>1</v>
      </c>
      <c r="AD34" s="30">
        <v>3.2853804803298106</v>
      </c>
      <c r="AE34" s="30">
        <v>5.5470834799525637</v>
      </c>
      <c r="AF34" s="30">
        <v>2.2617029996227531</v>
      </c>
      <c r="AG34" s="30">
        <v>0.29432971298797306</v>
      </c>
      <c r="AH34" s="30"/>
      <c r="AK34">
        <v>0.50766751771315621</v>
      </c>
      <c r="AQ34">
        <v>5.2864249213798439E-2</v>
      </c>
      <c r="AW34">
        <v>0.60412590070500893</v>
      </c>
      <c r="BC34">
        <v>0.24165370694443278</v>
      </c>
      <c r="BG34" s="30">
        <v>3.2770621901923773</v>
      </c>
      <c r="BH34" s="30">
        <v>5.5456176553836709</v>
      </c>
      <c r="BI34" s="30">
        <v>2.2685554651912927</v>
      </c>
      <c r="BJ34" s="30">
        <v>0.29468577253455686</v>
      </c>
      <c r="BL34" s="1">
        <v>1</v>
      </c>
    </row>
    <row r="35" spans="1:64" customFormat="1" ht="15">
      <c r="A35">
        <v>21</v>
      </c>
      <c r="B35">
        <v>9</v>
      </c>
      <c r="C35" t="s">
        <v>90</v>
      </c>
      <c r="D35" t="s">
        <v>25</v>
      </c>
      <c r="G35">
        <v>0.5</v>
      </c>
      <c r="H35">
        <v>0.5</v>
      </c>
      <c r="I35">
        <v>1923</v>
      </c>
      <c r="J35">
        <v>5880</v>
      </c>
      <c r="L35">
        <v>3017</v>
      </c>
      <c r="M35">
        <v>1.89</v>
      </c>
      <c r="N35">
        <v>5.26</v>
      </c>
      <c r="O35">
        <v>3.37</v>
      </c>
      <c r="Q35">
        <v>0.2</v>
      </c>
      <c r="R35">
        <v>1</v>
      </c>
      <c r="S35">
        <v>0</v>
      </c>
      <c r="T35">
        <v>0</v>
      </c>
      <c r="V35">
        <v>0</v>
      </c>
      <c r="Y35" s="27">
        <v>44113</v>
      </c>
      <c r="Z35" s="23">
        <v>0.67221064814814813</v>
      </c>
      <c r="AB35">
        <v>1</v>
      </c>
      <c r="AD35" s="30">
        <v>3.2687439000549445</v>
      </c>
      <c r="AE35" s="30">
        <v>5.5441518308147772</v>
      </c>
      <c r="AF35" s="30">
        <v>2.2754079307598327</v>
      </c>
      <c r="AG35" s="30">
        <v>0.29504183208114065</v>
      </c>
      <c r="AH35" s="30"/>
      <c r="BL35" s="1"/>
    </row>
    <row r="36" spans="1:64" customFormat="1" ht="15">
      <c r="Y36" s="27"/>
      <c r="Z36" s="23"/>
      <c r="AD36" s="30"/>
      <c r="AE36" s="30"/>
      <c r="AF36" s="30"/>
      <c r="AG36" s="30"/>
      <c r="AH36" s="30"/>
      <c r="BL36" s="1"/>
    </row>
    <row r="37" spans="1:64" customFormat="1" ht="15">
      <c r="A37">
        <v>23</v>
      </c>
      <c r="B37">
        <v>10</v>
      </c>
      <c r="C37" t="s">
        <v>90</v>
      </c>
      <c r="D37" t="s">
        <v>25</v>
      </c>
      <c r="G37">
        <v>0.5</v>
      </c>
      <c r="H37">
        <v>0.5</v>
      </c>
      <c r="I37">
        <v>1756</v>
      </c>
      <c r="J37">
        <v>5822</v>
      </c>
      <c r="L37">
        <v>2801</v>
      </c>
      <c r="M37">
        <v>1.762</v>
      </c>
      <c r="N37">
        <v>5.2110000000000003</v>
      </c>
      <c r="O37">
        <v>3.4489999999999998</v>
      </c>
      <c r="Q37">
        <v>0.17699999999999999</v>
      </c>
      <c r="R37">
        <v>1</v>
      </c>
      <c r="S37">
        <v>0</v>
      </c>
      <c r="T37">
        <v>0</v>
      </c>
      <c r="V37">
        <v>0</v>
      </c>
      <c r="Y37" s="27">
        <v>44113</v>
      </c>
      <c r="Z37" s="23">
        <v>0.68785879629629632</v>
      </c>
      <c r="AB37">
        <v>1</v>
      </c>
      <c r="AD37" s="30">
        <v>2.9909130094646734</v>
      </c>
      <c r="AE37" s="30">
        <v>5.4874732808175812</v>
      </c>
      <c r="AF37" s="30">
        <v>2.4965602713529078</v>
      </c>
      <c r="AG37" s="30">
        <v>0.27306787149196832</v>
      </c>
      <c r="AH37" s="30"/>
      <c r="AK37">
        <v>0.38860970471916118</v>
      </c>
      <c r="AQ37">
        <v>1.0451888804162111</v>
      </c>
      <c r="AW37">
        <v>1.8261149748573267</v>
      </c>
      <c r="BC37">
        <v>2.5742798671412284</v>
      </c>
      <c r="BG37" s="30">
        <v>2.9967358125608765</v>
      </c>
      <c r="BH37" s="30">
        <v>5.5163011640058102</v>
      </c>
      <c r="BI37" s="30">
        <v>2.5195653514449341</v>
      </c>
      <c r="BJ37" s="30">
        <v>0.27662846695780641</v>
      </c>
      <c r="BL37" s="1">
        <v>2</v>
      </c>
    </row>
    <row r="38" spans="1:64" customFormat="1" ht="15">
      <c r="A38">
        <v>24</v>
      </c>
      <c r="B38">
        <v>10</v>
      </c>
      <c r="C38" t="s">
        <v>90</v>
      </c>
      <c r="D38" t="s">
        <v>25</v>
      </c>
      <c r="G38">
        <v>0.5</v>
      </c>
      <c r="H38">
        <v>0.5</v>
      </c>
      <c r="I38">
        <v>1763</v>
      </c>
      <c r="J38">
        <v>5881</v>
      </c>
      <c r="L38">
        <v>2871</v>
      </c>
      <c r="M38">
        <v>1.7669999999999999</v>
      </c>
      <c r="N38">
        <v>5.2610000000000001</v>
      </c>
      <c r="O38">
        <v>3.4940000000000002</v>
      </c>
      <c r="Q38">
        <v>0.184</v>
      </c>
      <c r="R38">
        <v>1</v>
      </c>
      <c r="S38">
        <v>0</v>
      </c>
      <c r="T38">
        <v>0</v>
      </c>
      <c r="V38">
        <v>0</v>
      </c>
      <c r="Y38" s="27">
        <v>44113</v>
      </c>
      <c r="Z38" s="23">
        <v>0.69378472222222232</v>
      </c>
      <c r="AB38">
        <v>1</v>
      </c>
      <c r="AD38" s="30">
        <v>3.0025586156570796</v>
      </c>
      <c r="AE38" s="30">
        <v>5.54512904719404</v>
      </c>
      <c r="AF38" s="30">
        <v>2.5425704315369604</v>
      </c>
      <c r="AG38" s="30">
        <v>0.28018906242364455</v>
      </c>
      <c r="AH38" s="30"/>
      <c r="BG38" s="30"/>
      <c r="BH38" s="30"/>
      <c r="BI38" s="30"/>
      <c r="BJ38" s="30"/>
      <c r="BL38" s="1"/>
    </row>
    <row r="39" spans="1:64" customFormat="1" ht="15">
      <c r="Y39" s="27"/>
      <c r="Z39" s="23"/>
      <c r="AD39" s="30"/>
      <c r="AE39" s="30"/>
      <c r="AF39" s="30"/>
      <c r="AG39" s="30"/>
      <c r="AH39" s="30"/>
      <c r="BL39" s="1"/>
    </row>
    <row r="40" spans="1:64" customFormat="1" ht="15">
      <c r="A40">
        <v>26</v>
      </c>
      <c r="B40">
        <v>11</v>
      </c>
      <c r="C40" t="s">
        <v>90</v>
      </c>
      <c r="D40" t="s">
        <v>25</v>
      </c>
      <c r="G40">
        <v>0.5</v>
      </c>
      <c r="H40">
        <v>0.5</v>
      </c>
      <c r="I40">
        <v>1748</v>
      </c>
      <c r="J40">
        <v>5839</v>
      </c>
      <c r="L40">
        <v>2844</v>
      </c>
      <c r="M40">
        <v>1.756</v>
      </c>
      <c r="N40">
        <v>5.2249999999999996</v>
      </c>
      <c r="O40">
        <v>3.4689999999999999</v>
      </c>
      <c r="Q40">
        <v>0.18099999999999999</v>
      </c>
      <c r="R40">
        <v>1</v>
      </c>
      <c r="S40">
        <v>0</v>
      </c>
      <c r="T40">
        <v>0</v>
      </c>
      <c r="V40">
        <v>0</v>
      </c>
      <c r="Y40" s="27">
        <v>44113</v>
      </c>
      <c r="Z40" s="23">
        <v>0.70961805555555557</v>
      </c>
      <c r="AB40">
        <v>1</v>
      </c>
      <c r="AD40" s="30">
        <v>2.9776037452447799</v>
      </c>
      <c r="AE40" s="30">
        <v>5.5040859592650353</v>
      </c>
      <c r="AF40" s="30">
        <v>2.5264822140202554</v>
      </c>
      <c r="AG40" s="30">
        <v>0.27744231734999797</v>
      </c>
      <c r="AH40" s="30"/>
      <c r="AK40">
        <v>2.8094635809871642</v>
      </c>
      <c r="AQ40">
        <v>0.28447414534615501</v>
      </c>
      <c r="AW40">
        <v>4.0578446613642152</v>
      </c>
      <c r="BC40">
        <v>1.852721659452059</v>
      </c>
      <c r="BG40" s="30">
        <v>3.0200270249456898</v>
      </c>
      <c r="BH40" s="30">
        <v>5.4962682282309387</v>
      </c>
      <c r="BI40" s="30">
        <v>2.4762412032852499</v>
      </c>
      <c r="BJ40" s="30">
        <v>0.28003646547510863</v>
      </c>
      <c r="BL40" s="1">
        <v>3</v>
      </c>
    </row>
    <row r="41" spans="1:64" customFormat="1" ht="15">
      <c r="A41">
        <v>27</v>
      </c>
      <c r="B41">
        <v>11</v>
      </c>
      <c r="C41" t="s">
        <v>90</v>
      </c>
      <c r="D41" t="s">
        <v>25</v>
      </c>
      <c r="G41">
        <v>0.5</v>
      </c>
      <c r="H41">
        <v>0.5</v>
      </c>
      <c r="I41">
        <v>1799</v>
      </c>
      <c r="J41">
        <v>5823</v>
      </c>
      <c r="L41">
        <v>2895</v>
      </c>
      <c r="M41">
        <v>1.7949999999999999</v>
      </c>
      <c r="N41">
        <v>5.2119999999999997</v>
      </c>
      <c r="O41">
        <v>3.4169999999999998</v>
      </c>
      <c r="Q41">
        <v>0.187</v>
      </c>
      <c r="R41">
        <v>1</v>
      </c>
      <c r="S41">
        <v>0</v>
      </c>
      <c r="T41">
        <v>0</v>
      </c>
      <c r="V41">
        <v>0</v>
      </c>
      <c r="Y41" s="27">
        <v>44113</v>
      </c>
      <c r="Z41" s="23">
        <v>0.7155555555555555</v>
      </c>
      <c r="AB41">
        <v>1</v>
      </c>
      <c r="AD41" s="30">
        <v>3.0624503046465992</v>
      </c>
      <c r="AE41" s="30">
        <v>5.4884504971968431</v>
      </c>
      <c r="AF41" s="30">
        <v>2.4260001925502439</v>
      </c>
      <c r="AG41" s="30">
        <v>0.28263061360021929</v>
      </c>
      <c r="AH41" s="30"/>
      <c r="BG41" s="30"/>
      <c r="BH41" s="30"/>
      <c r="BI41" s="30"/>
      <c r="BJ41" s="30"/>
      <c r="BL41" s="1"/>
    </row>
    <row r="42" spans="1:64" customFormat="1" ht="15">
      <c r="A42">
        <v>113</v>
      </c>
      <c r="B42">
        <v>4</v>
      </c>
      <c r="C42" t="s">
        <v>93</v>
      </c>
      <c r="D42" t="s">
        <v>25</v>
      </c>
      <c r="G42">
        <v>0.5</v>
      </c>
      <c r="H42">
        <v>0.5</v>
      </c>
      <c r="I42">
        <v>1140</v>
      </c>
      <c r="J42">
        <v>6840</v>
      </c>
      <c r="L42">
        <v>3222</v>
      </c>
      <c r="M42">
        <v>1.2889999999999999</v>
      </c>
      <c r="N42">
        <v>6.0739999999999998</v>
      </c>
      <c r="O42">
        <v>4.7839999999999998</v>
      </c>
      <c r="Q42">
        <v>0.221</v>
      </c>
      <c r="R42">
        <v>1</v>
      </c>
      <c r="S42">
        <v>0</v>
      </c>
      <c r="T42">
        <v>0</v>
      </c>
      <c r="V42">
        <v>0</v>
      </c>
      <c r="Y42" s="27">
        <v>44121</v>
      </c>
      <c r="Z42" s="23">
        <v>0.26993055555555556</v>
      </c>
      <c r="AB42">
        <v>1</v>
      </c>
      <c r="AD42" s="30">
        <v>2.3361062451263508</v>
      </c>
      <c r="AE42" s="30">
        <v>5.4712884615141419</v>
      </c>
      <c r="AF42" s="30">
        <v>3.1351822163877912</v>
      </c>
      <c r="AG42" s="30">
        <v>0.26009740637749929</v>
      </c>
      <c r="AH42" s="30"/>
      <c r="BG42" s="30"/>
      <c r="BH42" s="30"/>
      <c r="BI42" s="30"/>
      <c r="BJ42" s="30"/>
      <c r="BL42" s="1"/>
    </row>
    <row r="43" spans="1:64" customFormat="1" ht="15">
      <c r="A43">
        <v>114</v>
      </c>
      <c r="B43">
        <v>4</v>
      </c>
      <c r="C43" t="s">
        <v>93</v>
      </c>
      <c r="D43" t="s">
        <v>25</v>
      </c>
      <c r="G43">
        <v>0.5</v>
      </c>
      <c r="H43">
        <v>0.5</v>
      </c>
      <c r="I43">
        <v>1139</v>
      </c>
      <c r="J43">
        <v>6832</v>
      </c>
      <c r="L43">
        <v>3156</v>
      </c>
      <c r="M43">
        <v>1.288</v>
      </c>
      <c r="N43">
        <v>6.0670000000000002</v>
      </c>
      <c r="O43">
        <v>4.7779999999999996</v>
      </c>
      <c r="Q43">
        <v>0.214</v>
      </c>
      <c r="R43">
        <v>1</v>
      </c>
      <c r="S43">
        <v>0</v>
      </c>
      <c r="T43">
        <v>0</v>
      </c>
      <c r="V43">
        <v>0</v>
      </c>
      <c r="Y43" s="27">
        <v>44121</v>
      </c>
      <c r="Z43" s="23">
        <v>0.27611111111111114</v>
      </c>
      <c r="AB43">
        <v>1</v>
      </c>
      <c r="AD43" s="30">
        <v>2.3339025867565599</v>
      </c>
      <c r="AE43" s="30">
        <v>5.4650713061583476</v>
      </c>
      <c r="AF43" s="30">
        <v>3.1311687194017876</v>
      </c>
      <c r="AG43" s="30">
        <v>0.25479204217236023</v>
      </c>
      <c r="AH43" s="30"/>
      <c r="BG43" s="30">
        <v>2.3261897824622917</v>
      </c>
      <c r="BH43" s="30">
        <v>5.455357000914919</v>
      </c>
      <c r="BI43" s="30">
        <v>3.1291672184526274</v>
      </c>
      <c r="BJ43" s="30">
        <v>0.2476378389260363</v>
      </c>
      <c r="BL43" s="1">
        <v>4</v>
      </c>
    </row>
    <row r="44" spans="1:64" customFormat="1" ht="15">
      <c r="Y44" s="27"/>
      <c r="Z44" s="23"/>
      <c r="AD44" s="30"/>
      <c r="AE44" s="30"/>
      <c r="AF44" s="30"/>
      <c r="AG44" s="30"/>
      <c r="AH44" s="30"/>
      <c r="BL44" s="1"/>
    </row>
    <row r="45" spans="1:64" customFormat="1" ht="15">
      <c r="A45">
        <v>116</v>
      </c>
      <c r="B45">
        <v>5</v>
      </c>
      <c r="C45" t="s">
        <v>93</v>
      </c>
      <c r="D45" t="s">
        <v>25</v>
      </c>
      <c r="G45">
        <v>0.5</v>
      </c>
      <c r="H45">
        <v>0.5</v>
      </c>
      <c r="I45">
        <v>1132</v>
      </c>
      <c r="J45">
        <v>6787</v>
      </c>
      <c r="L45">
        <v>3000</v>
      </c>
      <c r="M45">
        <v>1.2829999999999999</v>
      </c>
      <c r="N45">
        <v>6.0279999999999996</v>
      </c>
      <c r="O45">
        <v>4.7450000000000001</v>
      </c>
      <c r="Q45">
        <v>0.19800000000000001</v>
      </c>
      <c r="R45">
        <v>1</v>
      </c>
      <c r="S45">
        <v>0</v>
      </c>
      <c r="T45">
        <v>0</v>
      </c>
      <c r="V45">
        <v>0</v>
      </c>
      <c r="Y45" s="27">
        <v>44121</v>
      </c>
      <c r="Z45" s="23">
        <v>0.29267361111111112</v>
      </c>
      <c r="AB45">
        <v>1</v>
      </c>
      <c r="AD45" s="30">
        <v>2.318476978168023</v>
      </c>
      <c r="AE45" s="30">
        <v>5.4300998072820033</v>
      </c>
      <c r="AF45" s="30">
        <v>3.1116228291139802</v>
      </c>
      <c r="AG45" s="30">
        <v>0.24225209041475876</v>
      </c>
      <c r="AH45" s="30"/>
      <c r="BL45" s="1"/>
    </row>
    <row r="46" spans="1:64" customFormat="1" ht="15">
      <c r="A46">
        <v>117</v>
      </c>
      <c r="B46">
        <v>5</v>
      </c>
      <c r="C46" t="s">
        <v>93</v>
      </c>
      <c r="D46" t="s">
        <v>25</v>
      </c>
      <c r="G46">
        <v>0.5</v>
      </c>
      <c r="H46">
        <v>0.5</v>
      </c>
      <c r="I46">
        <v>1117</v>
      </c>
      <c r="J46">
        <v>6870</v>
      </c>
      <c r="L46">
        <v>3003</v>
      </c>
      <c r="M46">
        <v>1.272</v>
      </c>
      <c r="N46">
        <v>6.0979999999999999</v>
      </c>
      <c r="O46">
        <v>4.827</v>
      </c>
      <c r="Q46">
        <v>0.19800000000000001</v>
      </c>
      <c r="R46">
        <v>1</v>
      </c>
      <c r="S46">
        <v>0</v>
      </c>
      <c r="T46">
        <v>0</v>
      </c>
      <c r="V46">
        <v>0</v>
      </c>
      <c r="Y46" s="27">
        <v>44121</v>
      </c>
      <c r="Z46" s="23">
        <v>0.29887731481481483</v>
      </c>
      <c r="AB46">
        <v>1</v>
      </c>
      <c r="AD46" s="30">
        <v>2.2854221026211583</v>
      </c>
      <c r="AE46" s="30">
        <v>5.4946027940983724</v>
      </c>
      <c r="AF46" s="30">
        <v>3.2091806914772141</v>
      </c>
      <c r="AG46" s="30">
        <v>0.24249324333317415</v>
      </c>
      <c r="AH46" s="30"/>
      <c r="BG46" s="30">
        <v>2.3019495403945909</v>
      </c>
      <c r="BH46" s="30">
        <v>5.4623513006901874</v>
      </c>
      <c r="BI46" s="30">
        <v>3.1604017602955974</v>
      </c>
      <c r="BJ46" s="30">
        <v>0.24237266687396647</v>
      </c>
      <c r="BL46" s="1">
        <v>5</v>
      </c>
    </row>
    <row r="47" spans="1:64" customFormat="1" ht="15">
      <c r="Y47" s="27"/>
      <c r="Z47" s="23"/>
      <c r="AD47" s="30"/>
      <c r="AE47" s="30"/>
      <c r="AF47" s="30"/>
      <c r="AG47" s="30"/>
      <c r="AH47" s="30"/>
      <c r="BG47" s="30"/>
      <c r="BH47" s="30"/>
      <c r="BI47" s="30"/>
      <c r="BJ47" s="30"/>
      <c r="BL47" s="1"/>
    </row>
    <row r="48" spans="1:64" customFormat="1" ht="15">
      <c r="A48">
        <v>119</v>
      </c>
      <c r="B48">
        <v>6</v>
      </c>
      <c r="C48" t="s">
        <v>93</v>
      </c>
      <c r="D48" t="s">
        <v>25</v>
      </c>
      <c r="G48">
        <v>0.5</v>
      </c>
      <c r="H48">
        <v>0.5</v>
      </c>
      <c r="I48">
        <v>1108</v>
      </c>
      <c r="J48">
        <v>6818</v>
      </c>
      <c r="L48">
        <v>3015</v>
      </c>
      <c r="M48">
        <v>1.2649999999999999</v>
      </c>
      <c r="N48">
        <v>6.0549999999999997</v>
      </c>
      <c r="O48">
        <v>4.7889999999999997</v>
      </c>
      <c r="Q48">
        <v>0.19900000000000001</v>
      </c>
      <c r="R48">
        <v>1</v>
      </c>
      <c r="S48">
        <v>0</v>
      </c>
      <c r="T48">
        <v>0</v>
      </c>
      <c r="V48">
        <v>0</v>
      </c>
      <c r="Y48" s="27">
        <v>44121</v>
      </c>
      <c r="Z48" s="23">
        <v>0.31560185185185186</v>
      </c>
      <c r="AB48">
        <v>1</v>
      </c>
      <c r="AD48" s="30">
        <v>2.2655891772930392</v>
      </c>
      <c r="AE48" s="30">
        <v>5.4541912842857077</v>
      </c>
      <c r="AF48" s="30">
        <v>3.1886021069926684</v>
      </c>
      <c r="AG48" s="30">
        <v>0.24345785500683581</v>
      </c>
      <c r="AH48" s="30"/>
      <c r="BL48" s="1"/>
    </row>
    <row r="49" spans="1:64" customFormat="1" ht="15">
      <c r="A49">
        <v>120</v>
      </c>
      <c r="B49">
        <v>6</v>
      </c>
      <c r="C49" t="s">
        <v>93</v>
      </c>
      <c r="D49" t="s">
        <v>25</v>
      </c>
      <c r="G49">
        <v>0.5</v>
      </c>
      <c r="H49">
        <v>0.5</v>
      </c>
      <c r="I49">
        <v>1101</v>
      </c>
      <c r="J49">
        <v>6841</v>
      </c>
      <c r="L49">
        <v>2979</v>
      </c>
      <c r="M49">
        <v>1.2589999999999999</v>
      </c>
      <c r="N49">
        <v>6.0739999999999998</v>
      </c>
      <c r="O49">
        <v>4.8150000000000004</v>
      </c>
      <c r="Q49">
        <v>0.19600000000000001</v>
      </c>
      <c r="R49">
        <v>1</v>
      </c>
      <c r="S49">
        <v>0</v>
      </c>
      <c r="T49">
        <v>0</v>
      </c>
      <c r="V49">
        <v>0</v>
      </c>
      <c r="Y49" s="27">
        <v>44121</v>
      </c>
      <c r="Z49" s="23">
        <v>0.32185185185185183</v>
      </c>
      <c r="AB49">
        <v>1</v>
      </c>
      <c r="AD49" s="30">
        <v>2.2501635687045027</v>
      </c>
      <c r="AE49" s="30">
        <v>5.4720656059336168</v>
      </c>
      <c r="AF49" s="30">
        <v>3.2219020372291141</v>
      </c>
      <c r="AG49" s="30">
        <v>0.24056401998585086</v>
      </c>
      <c r="AH49" s="30"/>
      <c r="BG49" s="30">
        <v>2.257876372998771</v>
      </c>
      <c r="BH49" s="30">
        <v>5.4631284451096622</v>
      </c>
      <c r="BI49" s="30">
        <v>3.2052520721108912</v>
      </c>
      <c r="BJ49" s="30">
        <v>0.24201093749634334</v>
      </c>
      <c r="BL49" s="1">
        <v>6</v>
      </c>
    </row>
    <row r="50" spans="1:64" customFormat="1" ht="15">
      <c r="Y50" s="27"/>
      <c r="Z50" s="23"/>
      <c r="AD50" s="30"/>
      <c r="AE50" s="30"/>
      <c r="AF50" s="30"/>
      <c r="AG50" s="30"/>
      <c r="AH50" s="30"/>
      <c r="BG50" s="30"/>
      <c r="BH50" s="30"/>
      <c r="BI50" s="30"/>
      <c r="BJ50" s="30"/>
      <c r="BL50" s="1"/>
    </row>
    <row r="51" spans="1:64" customFormat="1" ht="15">
      <c r="Y51" s="27"/>
      <c r="Z51" s="23"/>
      <c r="AD51" s="30"/>
      <c r="AE51" s="30"/>
      <c r="AF51" s="30"/>
      <c r="AG51" s="30"/>
      <c r="AH51" s="30"/>
      <c r="BG51" s="30"/>
      <c r="BH51" s="30"/>
      <c r="BI51" s="30"/>
      <c r="BJ51" s="30"/>
      <c r="BL51" s="1"/>
    </row>
    <row r="52" spans="1:64" customFormat="1" ht="15">
      <c r="A52">
        <v>21</v>
      </c>
      <c r="B52">
        <v>9</v>
      </c>
      <c r="C52" t="s">
        <v>94</v>
      </c>
      <c r="D52" t="s">
        <v>25</v>
      </c>
      <c r="G52">
        <v>0.5</v>
      </c>
      <c r="H52">
        <v>0.5</v>
      </c>
      <c r="I52">
        <v>1000</v>
      </c>
      <c r="J52">
        <v>7140</v>
      </c>
      <c r="L52">
        <v>3455</v>
      </c>
      <c r="M52">
        <v>1.1819999999999999</v>
      </c>
      <c r="N52">
        <v>6.327</v>
      </c>
      <c r="O52">
        <v>5.1449999999999996</v>
      </c>
      <c r="Q52">
        <v>0.245</v>
      </c>
      <c r="R52">
        <v>1</v>
      </c>
      <c r="S52">
        <v>0</v>
      </c>
      <c r="T52">
        <v>0</v>
      </c>
      <c r="V52">
        <v>0</v>
      </c>
      <c r="Y52" s="27">
        <v>44139</v>
      </c>
      <c r="Z52" s="23">
        <v>0.66450231481481481</v>
      </c>
      <c r="AB52">
        <v>1</v>
      </c>
      <c r="AD52" s="30">
        <v>2.7333609789711595</v>
      </c>
      <c r="AE52" s="30">
        <v>5.5492900614404466</v>
      </c>
      <c r="AF52" s="30">
        <v>2.8159290824692871</v>
      </c>
      <c r="AG52" s="30">
        <v>0.29194971535128922</v>
      </c>
      <c r="AH52" s="30"/>
      <c r="AK52">
        <v>0.52007261053396747</v>
      </c>
      <c r="AQ52">
        <v>0.14896001839158673</v>
      </c>
      <c r="AW52">
        <v>0.79411919356475058</v>
      </c>
      <c r="BC52">
        <v>4.1611783333062915</v>
      </c>
      <c r="BG52" s="30">
        <v>2.7262716828156259</v>
      </c>
      <c r="BH52" s="30">
        <v>5.553426253824977</v>
      </c>
      <c r="BI52" s="30">
        <v>2.8271545710093511</v>
      </c>
      <c r="BJ52" s="30">
        <v>0.28599924602184895</v>
      </c>
      <c r="BL52" s="1">
        <v>7</v>
      </c>
    </row>
    <row r="53" spans="1:64" customFormat="1" ht="15">
      <c r="A53">
        <v>22</v>
      </c>
      <c r="B53">
        <v>9</v>
      </c>
      <c r="C53" t="s">
        <v>94</v>
      </c>
      <c r="D53" t="s">
        <v>25</v>
      </c>
      <c r="G53">
        <v>0.5</v>
      </c>
      <c r="H53">
        <v>0.5</v>
      </c>
      <c r="I53">
        <v>995</v>
      </c>
      <c r="J53">
        <v>7150</v>
      </c>
      <c r="L53">
        <v>3327</v>
      </c>
      <c r="M53">
        <v>1.1779999999999999</v>
      </c>
      <c r="N53">
        <v>6.3360000000000003</v>
      </c>
      <c r="O53">
        <v>5.1580000000000004</v>
      </c>
      <c r="Q53">
        <v>0.23200000000000001</v>
      </c>
      <c r="R53">
        <v>1</v>
      </c>
      <c r="S53">
        <v>0</v>
      </c>
      <c r="T53">
        <v>0</v>
      </c>
      <c r="V53">
        <v>0</v>
      </c>
      <c r="Y53" s="27">
        <v>44139</v>
      </c>
      <c r="Z53" s="23">
        <v>0.67101851851851846</v>
      </c>
      <c r="AB53">
        <v>1</v>
      </c>
      <c r="AD53" s="30">
        <v>2.7191823866600919</v>
      </c>
      <c r="AE53" s="30">
        <v>5.5575624462095075</v>
      </c>
      <c r="AF53" s="30">
        <v>2.8383800595494155</v>
      </c>
      <c r="AG53" s="30">
        <v>0.28004877669240869</v>
      </c>
      <c r="AH53" s="30"/>
      <c r="BL53" s="1"/>
    </row>
    <row r="54" spans="1:64" customFormat="1" ht="15">
      <c r="Y54" s="27"/>
      <c r="Z54" s="23"/>
      <c r="AD54" s="30"/>
      <c r="AE54" s="30"/>
      <c r="AF54" s="30"/>
      <c r="AG54" s="30"/>
      <c r="AH54" s="30"/>
      <c r="BL54" s="1"/>
    </row>
    <row r="55" spans="1:64" customFormat="1" ht="15">
      <c r="A55">
        <v>24</v>
      </c>
      <c r="B55">
        <v>10</v>
      </c>
      <c r="C55" t="s">
        <v>95</v>
      </c>
      <c r="D55" t="s">
        <v>25</v>
      </c>
      <c r="G55">
        <v>0.5</v>
      </c>
      <c r="H55">
        <v>0.5</v>
      </c>
      <c r="I55">
        <v>937</v>
      </c>
      <c r="J55">
        <v>6985</v>
      </c>
      <c r="L55">
        <v>3370</v>
      </c>
      <c r="M55">
        <v>1.1339999999999999</v>
      </c>
      <c r="N55">
        <v>6.1970000000000001</v>
      </c>
      <c r="O55">
        <v>5.0629999999999997</v>
      </c>
      <c r="Q55">
        <v>0.23599999999999999</v>
      </c>
      <c r="R55">
        <v>1</v>
      </c>
      <c r="S55">
        <v>0</v>
      </c>
      <c r="T55">
        <v>0</v>
      </c>
      <c r="V55">
        <v>0</v>
      </c>
      <c r="Y55" s="27">
        <v>44139</v>
      </c>
      <c r="Z55" s="23">
        <v>0.68785879629629632</v>
      </c>
      <c r="AB55">
        <v>1</v>
      </c>
      <c r="AD55" s="30">
        <v>2.5547107158517131</v>
      </c>
      <c r="AE55" s="30">
        <v>5.4210680975200187</v>
      </c>
      <c r="AF55" s="30">
        <v>2.8663573816683057</v>
      </c>
      <c r="AG55" s="30">
        <v>0.28404674827312637</v>
      </c>
      <c r="AH55" s="30"/>
      <c r="AK55">
        <v>1.4534815219382458</v>
      </c>
      <c r="AQ55">
        <v>0.5174872037150744</v>
      </c>
      <c r="AW55">
        <v>2.2419369682333103</v>
      </c>
      <c r="BC55">
        <v>9.8246246359722789E-2</v>
      </c>
      <c r="BG55" s="30">
        <v>2.5362785458473258</v>
      </c>
      <c r="BH55" s="30">
        <v>5.4351311516274201</v>
      </c>
      <c r="BI55" s="30">
        <v>2.8988526057800952</v>
      </c>
      <c r="BJ55" s="30">
        <v>0.28390728414821764</v>
      </c>
      <c r="BL55" s="1">
        <v>8</v>
      </c>
    </row>
    <row r="56" spans="1:64" customFormat="1" ht="15">
      <c r="A56">
        <v>25</v>
      </c>
      <c r="B56">
        <v>10</v>
      </c>
      <c r="C56" t="s">
        <v>95</v>
      </c>
      <c r="D56" t="s">
        <v>25</v>
      </c>
      <c r="G56">
        <v>0.5</v>
      </c>
      <c r="H56">
        <v>0.5</v>
      </c>
      <c r="I56">
        <v>924</v>
      </c>
      <c r="J56">
        <v>7019</v>
      </c>
      <c r="L56">
        <v>3367</v>
      </c>
      <c r="M56">
        <v>1.1240000000000001</v>
      </c>
      <c r="N56">
        <v>6.2249999999999996</v>
      </c>
      <c r="O56">
        <v>5.101</v>
      </c>
      <c r="Q56">
        <v>0.23599999999999999</v>
      </c>
      <c r="R56">
        <v>1</v>
      </c>
      <c r="S56">
        <v>0</v>
      </c>
      <c r="T56">
        <v>0</v>
      </c>
      <c r="V56">
        <v>0</v>
      </c>
      <c r="Y56" s="27">
        <v>44139</v>
      </c>
      <c r="Z56" s="23">
        <v>0.69434027777777774</v>
      </c>
      <c r="AB56">
        <v>1</v>
      </c>
      <c r="AD56" s="30">
        <v>2.5178463758429381</v>
      </c>
      <c r="AE56" s="30">
        <v>5.4491942057348224</v>
      </c>
      <c r="AF56" s="30">
        <v>2.9313478298918842</v>
      </c>
      <c r="AG56" s="30">
        <v>0.28376782002330891</v>
      </c>
      <c r="AH56" s="30"/>
      <c r="BG56" s="30"/>
      <c r="BH56" s="30"/>
      <c r="BI56" s="30"/>
      <c r="BJ56" s="30"/>
      <c r="BL56" s="1"/>
    </row>
    <row r="57" spans="1:64" customFormat="1" ht="15">
      <c r="Y57" s="27"/>
      <c r="Z57" s="23"/>
      <c r="AD57" s="30"/>
      <c r="AE57" s="30"/>
      <c r="AF57" s="30"/>
      <c r="AG57" s="30"/>
      <c r="AH57" s="30"/>
      <c r="BL57" s="1"/>
    </row>
    <row r="58" spans="1:64" customFormat="1" ht="15">
      <c r="A58">
        <v>27</v>
      </c>
      <c r="B58">
        <v>11</v>
      </c>
      <c r="C58" t="s">
        <v>96</v>
      </c>
      <c r="D58" t="s">
        <v>25</v>
      </c>
      <c r="G58">
        <v>0.5</v>
      </c>
      <c r="H58">
        <v>0.5</v>
      </c>
      <c r="I58">
        <v>930</v>
      </c>
      <c r="J58">
        <v>6877</v>
      </c>
      <c r="L58">
        <v>3169</v>
      </c>
      <c r="M58">
        <v>1.129</v>
      </c>
      <c r="N58">
        <v>6.1050000000000004</v>
      </c>
      <c r="O58">
        <v>4.976</v>
      </c>
      <c r="Q58">
        <v>0.215</v>
      </c>
      <c r="R58">
        <v>1</v>
      </c>
      <c r="S58">
        <v>0</v>
      </c>
      <c r="T58">
        <v>0</v>
      </c>
      <c r="V58">
        <v>0</v>
      </c>
      <c r="Y58" s="27">
        <v>44139</v>
      </c>
      <c r="Z58" s="23">
        <v>0.711400462962963</v>
      </c>
      <c r="AB58">
        <v>1</v>
      </c>
      <c r="AD58" s="30">
        <v>2.5348606866162191</v>
      </c>
      <c r="AE58" s="30">
        <v>5.3317263420141714</v>
      </c>
      <c r="AF58" s="30">
        <v>2.7968656553979523</v>
      </c>
      <c r="AG58" s="30">
        <v>0.26535855553535309</v>
      </c>
      <c r="AH58" s="30"/>
      <c r="AK58">
        <v>1.0119133511793361</v>
      </c>
      <c r="AQ58">
        <v>2.3005391275689107</v>
      </c>
      <c r="AW58">
        <v>5.2097655895666888</v>
      </c>
      <c r="BC58">
        <v>6.1140229089350857</v>
      </c>
      <c r="BG58" s="30">
        <v>2.5220999535362587</v>
      </c>
      <c r="BH58" s="30">
        <v>5.393769227782121</v>
      </c>
      <c r="BI58" s="30">
        <v>2.8716692742458623</v>
      </c>
      <c r="BJ58" s="30">
        <v>0.2737264030298785</v>
      </c>
      <c r="BL58" s="1">
        <v>9</v>
      </c>
    </row>
    <row r="59" spans="1:64" customFormat="1" ht="15">
      <c r="A59">
        <v>28</v>
      </c>
      <c r="B59">
        <v>11</v>
      </c>
      <c r="C59" t="s">
        <v>96</v>
      </c>
      <c r="D59" t="s">
        <v>25</v>
      </c>
      <c r="G59">
        <v>0.5</v>
      </c>
      <c r="H59">
        <v>0.5</v>
      </c>
      <c r="I59">
        <v>921</v>
      </c>
      <c r="J59">
        <v>7027</v>
      </c>
      <c r="L59">
        <v>3349</v>
      </c>
      <c r="M59">
        <v>1.121</v>
      </c>
      <c r="N59">
        <v>6.2320000000000002</v>
      </c>
      <c r="O59">
        <v>5.1100000000000003</v>
      </c>
      <c r="Q59">
        <v>0.23400000000000001</v>
      </c>
      <c r="R59">
        <v>1</v>
      </c>
      <c r="S59">
        <v>0</v>
      </c>
      <c r="T59">
        <v>0</v>
      </c>
      <c r="V59">
        <v>0</v>
      </c>
      <c r="Y59" s="27">
        <v>44139</v>
      </c>
      <c r="Z59" s="23">
        <v>0.71771990740740732</v>
      </c>
      <c r="AB59">
        <v>1</v>
      </c>
      <c r="AD59" s="30">
        <v>2.5093392204562979</v>
      </c>
      <c r="AE59" s="30">
        <v>5.4558121135500706</v>
      </c>
      <c r="AF59" s="30">
        <v>2.9464728930937727</v>
      </c>
      <c r="AG59" s="30">
        <v>0.28209425052440384</v>
      </c>
      <c r="AH59" s="30"/>
      <c r="BG59" s="30"/>
      <c r="BH59" s="30"/>
      <c r="BI59" s="30"/>
      <c r="BJ59" s="30"/>
      <c r="BL59" s="1"/>
    </row>
    <row r="60" spans="1:64" customFormat="1" ht="15">
      <c r="Y60" s="27"/>
      <c r="Z60" s="23"/>
      <c r="AD60" s="30"/>
      <c r="AE60" s="30"/>
      <c r="AF60" s="30"/>
      <c r="AG60" s="30"/>
      <c r="AH60" s="30"/>
      <c r="BG60" s="30"/>
      <c r="BH60" s="30"/>
      <c r="BI60" s="30"/>
      <c r="BJ60" s="30"/>
      <c r="BL60" s="1"/>
    </row>
    <row r="61" spans="1:64" customFormat="1" ht="15">
      <c r="A61">
        <v>58</v>
      </c>
      <c r="B61">
        <v>19</v>
      </c>
      <c r="C61" t="s">
        <v>97</v>
      </c>
      <c r="D61" t="s">
        <v>25</v>
      </c>
      <c r="G61">
        <v>0.5</v>
      </c>
      <c r="H61">
        <v>0.5</v>
      </c>
      <c r="I61">
        <v>902</v>
      </c>
      <c r="J61">
        <v>7007</v>
      </c>
      <c r="L61">
        <v>3333</v>
      </c>
      <c r="M61">
        <v>1.107</v>
      </c>
      <c r="N61">
        <v>6.2149999999999999</v>
      </c>
      <c r="O61">
        <v>5.1079999999999997</v>
      </c>
      <c r="Q61">
        <v>0.23300000000000001</v>
      </c>
      <c r="R61">
        <v>1</v>
      </c>
      <c r="S61">
        <v>0</v>
      </c>
      <c r="T61">
        <v>0</v>
      </c>
      <c r="V61">
        <v>0</v>
      </c>
      <c r="Y61" s="27">
        <v>44243</v>
      </c>
      <c r="Z61" s="23">
        <v>0.92988425925925933</v>
      </c>
      <c r="AB61">
        <v>1</v>
      </c>
      <c r="AD61" s="30">
        <v>3.0294952036113649</v>
      </c>
      <c r="AE61" s="30">
        <v>5.9482604966261503</v>
      </c>
      <c r="AF61" s="30">
        <v>2.9187652930147854</v>
      </c>
      <c r="AG61" s="30">
        <v>0.29141343239753442</v>
      </c>
      <c r="AH61" s="30"/>
      <c r="AK61">
        <v>0.11639417042357726</v>
      </c>
      <c r="AQ61">
        <v>1.2261890703866456</v>
      </c>
      <c r="AW61">
        <v>2.6389152527139204</v>
      </c>
      <c r="BC61">
        <v>2.118045966923626</v>
      </c>
      <c r="BG61" s="30">
        <v>3.031259308173933</v>
      </c>
      <c r="BH61" s="30">
        <v>5.9120142602765444</v>
      </c>
      <c r="BI61" s="30">
        <v>2.8807549521026115</v>
      </c>
      <c r="BJ61" s="30">
        <v>0.28835963756073901</v>
      </c>
      <c r="BL61" s="1">
        <v>10</v>
      </c>
    </row>
    <row r="62" spans="1:64" customFormat="1" ht="15">
      <c r="A62">
        <v>59</v>
      </c>
      <c r="B62">
        <v>19</v>
      </c>
      <c r="C62" t="s">
        <v>97</v>
      </c>
      <c r="D62" t="s">
        <v>25</v>
      </c>
      <c r="G62">
        <v>0.5</v>
      </c>
      <c r="H62">
        <v>0.5</v>
      </c>
      <c r="I62">
        <v>903</v>
      </c>
      <c r="J62">
        <v>6923</v>
      </c>
      <c r="L62">
        <v>3259</v>
      </c>
      <c r="M62">
        <v>1.1080000000000001</v>
      </c>
      <c r="N62">
        <v>6.1440000000000001</v>
      </c>
      <c r="O62">
        <v>5.0359999999999996</v>
      </c>
      <c r="Q62">
        <v>0.22500000000000001</v>
      </c>
      <c r="R62">
        <v>1</v>
      </c>
      <c r="S62">
        <v>0</v>
      </c>
      <c r="T62">
        <v>0</v>
      </c>
      <c r="V62">
        <v>0</v>
      </c>
      <c r="Y62" s="27">
        <v>44243</v>
      </c>
      <c r="Z62" s="23">
        <v>0.93601851851851858</v>
      </c>
      <c r="AB62">
        <v>1</v>
      </c>
      <c r="AD62" s="30">
        <v>3.0330234127365014</v>
      </c>
      <c r="AE62" s="30">
        <v>5.8757680239269394</v>
      </c>
      <c r="AF62" s="30">
        <v>2.842744611190438</v>
      </c>
      <c r="AG62" s="30">
        <v>0.2853058427239436</v>
      </c>
      <c r="AH62" s="30"/>
      <c r="BL62" s="1"/>
    </row>
    <row r="63" spans="1:64" customFormat="1" ht="15">
      <c r="Y63" s="27"/>
      <c r="Z63" s="23"/>
      <c r="AD63" s="30"/>
      <c r="AE63" s="30"/>
      <c r="AF63" s="30"/>
      <c r="AG63" s="30"/>
      <c r="AH63" s="30"/>
      <c r="BL63" s="1"/>
    </row>
    <row r="64" spans="1:64" customFormat="1" ht="15">
      <c r="A64">
        <v>61</v>
      </c>
      <c r="B64">
        <v>20</v>
      </c>
      <c r="C64" t="s">
        <v>97</v>
      </c>
      <c r="D64" t="s">
        <v>25</v>
      </c>
      <c r="G64">
        <v>0.5</v>
      </c>
      <c r="H64">
        <v>0.5</v>
      </c>
      <c r="I64">
        <v>863</v>
      </c>
      <c r="J64">
        <v>7065</v>
      </c>
      <c r="L64">
        <v>3421</v>
      </c>
      <c r="M64">
        <v>1.077</v>
      </c>
      <c r="N64">
        <v>6.2640000000000002</v>
      </c>
      <c r="O64">
        <v>5.1870000000000003</v>
      </c>
      <c r="Q64">
        <v>0.24199999999999999</v>
      </c>
      <c r="R64">
        <v>1</v>
      </c>
      <c r="S64">
        <v>0</v>
      </c>
      <c r="T64">
        <v>0</v>
      </c>
      <c r="V64">
        <v>0</v>
      </c>
      <c r="Y64" s="27">
        <v>44243</v>
      </c>
      <c r="Z64" s="23">
        <v>0.95243055555555556</v>
      </c>
      <c r="AB64">
        <v>1</v>
      </c>
      <c r="AD64" s="30">
        <v>2.8918950477310483</v>
      </c>
      <c r="AE64" s="30">
        <v>5.9983148230137004</v>
      </c>
      <c r="AF64" s="30">
        <v>3.1064197752826521</v>
      </c>
      <c r="AG64" s="30">
        <v>0.29867651200937217</v>
      </c>
      <c r="AH64" s="30"/>
      <c r="AK64">
        <v>1.474836419596957</v>
      </c>
      <c r="AQ64">
        <v>0.77995309205179053</v>
      </c>
      <c r="AW64">
        <v>0.13735177096543705</v>
      </c>
      <c r="BC64">
        <v>0.44311677936626148</v>
      </c>
      <c r="BG64" s="30">
        <v>2.8707257929802301</v>
      </c>
      <c r="BH64" s="30">
        <v>5.9750136710746684</v>
      </c>
      <c r="BI64" s="30">
        <v>3.1042878780944383</v>
      </c>
      <c r="BJ64" s="30">
        <v>0.29801623204465966</v>
      </c>
      <c r="BL64" s="1">
        <v>11</v>
      </c>
    </row>
    <row r="65" spans="1:64" customFormat="1" ht="15">
      <c r="A65">
        <v>62</v>
      </c>
      <c r="B65">
        <v>20</v>
      </c>
      <c r="C65" t="s">
        <v>97</v>
      </c>
      <c r="D65" t="s">
        <v>25</v>
      </c>
      <c r="G65">
        <v>0.5</v>
      </c>
      <c r="H65">
        <v>0.5</v>
      </c>
      <c r="I65">
        <v>851</v>
      </c>
      <c r="J65">
        <v>7011</v>
      </c>
      <c r="L65">
        <v>3405</v>
      </c>
      <c r="M65">
        <v>1.0669999999999999</v>
      </c>
      <c r="N65">
        <v>6.218</v>
      </c>
      <c r="O65">
        <v>5.1509999999999998</v>
      </c>
      <c r="Q65">
        <v>0.24</v>
      </c>
      <c r="R65">
        <v>1</v>
      </c>
      <c r="S65">
        <v>0</v>
      </c>
      <c r="T65">
        <v>0</v>
      </c>
      <c r="V65">
        <v>0</v>
      </c>
      <c r="Y65" s="27">
        <v>44243</v>
      </c>
      <c r="Z65" s="23">
        <v>0.95854166666666663</v>
      </c>
      <c r="AB65">
        <v>1</v>
      </c>
      <c r="AD65" s="30">
        <v>2.8495565382294124</v>
      </c>
      <c r="AE65" s="30">
        <v>5.9517125191356364</v>
      </c>
      <c r="AF65" s="30">
        <v>3.102155980906224</v>
      </c>
      <c r="AG65" s="30">
        <v>0.29735595207994719</v>
      </c>
      <c r="AH65" s="30"/>
      <c r="BG65" s="30"/>
      <c r="BH65" s="30"/>
      <c r="BI65" s="30"/>
      <c r="BJ65" s="30"/>
      <c r="BL65" s="1"/>
    </row>
    <row r="66" spans="1:64" customFormat="1" ht="15">
      <c r="Y66" s="27"/>
      <c r="Z66" s="23"/>
      <c r="AD66" s="30"/>
      <c r="AE66" s="30"/>
      <c r="AF66" s="30"/>
      <c r="AG66" s="30"/>
      <c r="AH66" s="30"/>
      <c r="BL66" s="1"/>
    </row>
    <row r="67" spans="1:64" customFormat="1" ht="15">
      <c r="A67">
        <v>96</v>
      </c>
      <c r="B67">
        <v>28</v>
      </c>
      <c r="C67" t="s">
        <v>97</v>
      </c>
      <c r="D67" t="s">
        <v>25</v>
      </c>
      <c r="G67">
        <v>0.5</v>
      </c>
      <c r="H67">
        <v>0.5</v>
      </c>
      <c r="I67">
        <v>976</v>
      </c>
      <c r="J67">
        <v>7106</v>
      </c>
      <c r="L67">
        <v>3375</v>
      </c>
      <c r="M67">
        <v>1.1639999999999999</v>
      </c>
      <c r="N67">
        <v>6.298</v>
      </c>
      <c r="O67">
        <v>5.1340000000000003</v>
      </c>
      <c r="Q67">
        <v>0.23699999999999999</v>
      </c>
      <c r="R67">
        <v>1</v>
      </c>
      <c r="S67">
        <v>0</v>
      </c>
      <c r="T67">
        <v>0</v>
      </c>
      <c r="V67">
        <v>0</v>
      </c>
      <c r="Y67" s="27">
        <v>44244</v>
      </c>
      <c r="Z67" s="23">
        <v>0.20394675925925929</v>
      </c>
      <c r="AB67">
        <v>1</v>
      </c>
      <c r="AD67" s="30">
        <v>3.2905826788714529</v>
      </c>
      <c r="AE67" s="30">
        <v>6.033698053735935</v>
      </c>
      <c r="AF67" s="30">
        <v>2.7431153748644821</v>
      </c>
      <c r="AG67" s="30">
        <v>0.29487990221227517</v>
      </c>
      <c r="AH67" s="30"/>
      <c r="AK67">
        <v>2.8271638681934883</v>
      </c>
      <c r="AQ67">
        <v>8.5855416186134695E-2</v>
      </c>
      <c r="AW67">
        <v>3.1063601261400962</v>
      </c>
      <c r="BC67">
        <v>0.61387588729422438</v>
      </c>
      <c r="BG67" s="30">
        <v>3.2447159602446805</v>
      </c>
      <c r="BH67" s="30">
        <v>6.0311090368538203</v>
      </c>
      <c r="BI67" s="30">
        <v>2.7863930766091394</v>
      </c>
      <c r="BJ67" s="30">
        <v>0.29578778716375487</v>
      </c>
      <c r="BL67" s="1">
        <v>12</v>
      </c>
    </row>
    <row r="68" spans="1:64" customFormat="1" ht="15">
      <c r="A68">
        <v>97</v>
      </c>
      <c r="B68">
        <v>28</v>
      </c>
      <c r="C68" t="s">
        <v>97</v>
      </c>
      <c r="D68" t="s">
        <v>25</v>
      </c>
      <c r="G68">
        <v>0.5</v>
      </c>
      <c r="H68">
        <v>0.5</v>
      </c>
      <c r="I68">
        <v>950</v>
      </c>
      <c r="J68">
        <v>7100</v>
      </c>
      <c r="L68">
        <v>3397</v>
      </c>
      <c r="M68">
        <v>1.143</v>
      </c>
      <c r="N68">
        <v>6.2939999999999996</v>
      </c>
      <c r="O68">
        <v>5.15</v>
      </c>
      <c r="Q68">
        <v>0.23899999999999999</v>
      </c>
      <c r="R68">
        <v>1</v>
      </c>
      <c r="S68">
        <v>0</v>
      </c>
      <c r="T68">
        <v>0</v>
      </c>
      <c r="V68">
        <v>0</v>
      </c>
      <c r="Y68" s="27">
        <v>44244</v>
      </c>
      <c r="Z68" s="23">
        <v>0.21016203703703704</v>
      </c>
      <c r="AB68">
        <v>1</v>
      </c>
      <c r="AD68" s="30">
        <v>3.198849241617908</v>
      </c>
      <c r="AE68" s="30">
        <v>6.0285200199717046</v>
      </c>
      <c r="AF68" s="30">
        <v>2.8296707783537967</v>
      </c>
      <c r="AG68" s="30">
        <v>0.29669567211523462</v>
      </c>
      <c r="AH68" s="30"/>
      <c r="BG68" s="30"/>
      <c r="BH68" s="30"/>
      <c r="BI68" s="30"/>
      <c r="BJ68" s="30"/>
      <c r="BL68" s="1"/>
    </row>
    <row r="69" spans="1:64" customFormat="1" ht="15">
      <c r="Y69" s="27"/>
      <c r="Z69" s="23"/>
      <c r="AD69" s="30"/>
      <c r="AE69" s="30"/>
      <c r="AF69" s="30"/>
      <c r="AG69" s="30"/>
      <c r="AH69" s="30"/>
      <c r="BG69" s="30"/>
      <c r="BH69" s="30"/>
      <c r="BI69" s="30"/>
      <c r="BJ69" s="30"/>
      <c r="BL69" s="1"/>
    </row>
    <row r="70" spans="1:64" customFormat="1" ht="15">
      <c r="A70">
        <v>99</v>
      </c>
      <c r="B70">
        <v>29</v>
      </c>
      <c r="C70" t="s">
        <v>97</v>
      </c>
      <c r="D70" t="s">
        <v>25</v>
      </c>
      <c r="G70">
        <v>0.5</v>
      </c>
      <c r="H70">
        <v>0.5</v>
      </c>
      <c r="I70">
        <v>927</v>
      </c>
      <c r="J70">
        <v>6988</v>
      </c>
      <c r="L70">
        <v>3406</v>
      </c>
      <c r="M70">
        <v>1.1259999999999999</v>
      </c>
      <c r="N70">
        <v>6.1989999999999998</v>
      </c>
      <c r="O70">
        <v>5.0720000000000001</v>
      </c>
      <c r="Q70">
        <v>0.24</v>
      </c>
      <c r="R70">
        <v>1</v>
      </c>
      <c r="S70">
        <v>0</v>
      </c>
      <c r="T70">
        <v>0</v>
      </c>
      <c r="V70">
        <v>0</v>
      </c>
      <c r="Y70" s="27">
        <v>44244</v>
      </c>
      <c r="Z70" s="23">
        <v>0.22649305555555554</v>
      </c>
      <c r="AB70">
        <v>1</v>
      </c>
      <c r="AD70" s="30">
        <v>3.117700431739773</v>
      </c>
      <c r="AE70" s="30">
        <v>5.9318633897060904</v>
      </c>
      <c r="AF70" s="30">
        <v>2.8141629579663174</v>
      </c>
      <c r="AG70" s="30">
        <v>0.29743848707553622</v>
      </c>
      <c r="AH70" s="30"/>
      <c r="AK70">
        <v>0.22607822310374603</v>
      </c>
      <c r="AQ70">
        <v>0.97953312453691854</v>
      </c>
      <c r="AW70">
        <v>2.3322872390371088</v>
      </c>
      <c r="BC70">
        <v>0.52861676475511887</v>
      </c>
      <c r="BG70" s="30">
        <v>3.121228640864909</v>
      </c>
      <c r="BH70" s="30">
        <v>5.9029527011891432</v>
      </c>
      <c r="BI70" s="30">
        <v>2.7817240603242341</v>
      </c>
      <c r="BJ70" s="30">
        <v>0.29665440461744008</v>
      </c>
      <c r="BL70" s="1">
        <v>13</v>
      </c>
    </row>
    <row r="71" spans="1:64" customFormat="1" ht="15">
      <c r="A71">
        <v>100</v>
      </c>
      <c r="B71">
        <v>29</v>
      </c>
      <c r="C71" t="s">
        <v>97</v>
      </c>
      <c r="D71" t="s">
        <v>25</v>
      </c>
      <c r="G71">
        <v>0.5</v>
      </c>
      <c r="H71">
        <v>0.5</v>
      </c>
      <c r="I71">
        <v>929</v>
      </c>
      <c r="J71">
        <v>6921</v>
      </c>
      <c r="L71">
        <v>3387</v>
      </c>
      <c r="M71">
        <v>1.1279999999999999</v>
      </c>
      <c r="N71">
        <v>6.1420000000000003</v>
      </c>
      <c r="O71">
        <v>5.0149999999999997</v>
      </c>
      <c r="Q71">
        <v>0.23799999999999999</v>
      </c>
      <c r="R71">
        <v>1</v>
      </c>
      <c r="S71">
        <v>0</v>
      </c>
      <c r="T71">
        <v>0</v>
      </c>
      <c r="V71">
        <v>0</v>
      </c>
      <c r="Y71" s="27">
        <v>44244</v>
      </c>
      <c r="Z71" s="23">
        <v>0.23265046296296296</v>
      </c>
      <c r="AB71">
        <v>1</v>
      </c>
      <c r="AD71" s="30">
        <v>3.1247568499900455</v>
      </c>
      <c r="AE71" s="30">
        <v>5.8740420126721959</v>
      </c>
      <c r="AF71" s="30">
        <v>2.7492851626821504</v>
      </c>
      <c r="AG71" s="30">
        <v>0.29587032215934395</v>
      </c>
      <c r="AH71" s="30"/>
      <c r="BL71" s="1"/>
    </row>
    <row r="72" spans="1:64" customFormat="1" ht="15">
      <c r="A72">
        <v>27</v>
      </c>
      <c r="B72">
        <v>9</v>
      </c>
      <c r="C72" t="s">
        <v>98</v>
      </c>
      <c r="D72" t="s">
        <v>25</v>
      </c>
      <c r="G72">
        <v>0.5</v>
      </c>
      <c r="H72">
        <v>0.5</v>
      </c>
      <c r="I72">
        <v>2547</v>
      </c>
      <c r="J72">
        <v>6134</v>
      </c>
      <c r="L72">
        <v>4188</v>
      </c>
      <c r="M72">
        <v>2.3690000000000002</v>
      </c>
      <c r="N72">
        <v>5.4749999999999996</v>
      </c>
      <c r="O72">
        <v>3.1059999999999999</v>
      </c>
      <c r="Q72">
        <v>0.32200000000000001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0.68068287037037034</v>
      </c>
      <c r="AB72">
        <v>1</v>
      </c>
      <c r="AD72" s="30">
        <v>2.466176606799332</v>
      </c>
      <c r="AE72" s="30">
        <v>5.9818301927304489</v>
      </c>
      <c r="AF72" s="30">
        <v>3.5156535859311169</v>
      </c>
      <c r="AG72" s="30">
        <v>0.42406358435820712</v>
      </c>
      <c r="AH72" s="30"/>
      <c r="BL72" s="1"/>
    </row>
    <row r="73" spans="1:64" customFormat="1" ht="15">
      <c r="A73">
        <v>28</v>
      </c>
      <c r="B73">
        <v>9</v>
      </c>
      <c r="C73" t="s">
        <v>98</v>
      </c>
      <c r="D73" t="s">
        <v>25</v>
      </c>
      <c r="G73">
        <v>0.5</v>
      </c>
      <c r="H73">
        <v>0.5</v>
      </c>
      <c r="I73">
        <v>2923</v>
      </c>
      <c r="J73">
        <v>6169</v>
      </c>
      <c r="L73">
        <v>4244</v>
      </c>
      <c r="M73">
        <v>2.6579999999999999</v>
      </c>
      <c r="N73">
        <v>5.5039999999999996</v>
      </c>
      <c r="O73">
        <v>2.847</v>
      </c>
      <c r="Q73">
        <v>0.32800000000000001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0.68650462962962966</v>
      </c>
      <c r="AB73">
        <v>1</v>
      </c>
      <c r="AD73" s="30">
        <v>2.8328297337074306</v>
      </c>
      <c r="AE73" s="30">
        <v>6.0170581666596687</v>
      </c>
      <c r="AF73" s="30">
        <v>3.1842284329522381</v>
      </c>
      <c r="AG73" s="30">
        <v>0.42983547343311773</v>
      </c>
      <c r="AH73" s="30"/>
      <c r="AK73">
        <v>0.85688469479860918</v>
      </c>
      <c r="AQ73">
        <v>0.40227153068391502</v>
      </c>
      <c r="AW73">
        <v>1.5359321614596553</v>
      </c>
      <c r="BC73">
        <v>1.5221626599170051</v>
      </c>
      <c r="BG73" s="30">
        <v>2.8450189998945348</v>
      </c>
      <c r="BH73" s="30">
        <v>6.0049800041696511</v>
      </c>
      <c r="BI73" s="30">
        <v>3.1599610042751154</v>
      </c>
      <c r="BJ73" s="30">
        <v>0.42658878582848048</v>
      </c>
      <c r="BL73" s="1">
        <v>14</v>
      </c>
    </row>
    <row r="74" spans="1:64" customFormat="1" ht="15">
      <c r="A74">
        <v>29</v>
      </c>
      <c r="B74">
        <v>9</v>
      </c>
      <c r="C74" t="s">
        <v>98</v>
      </c>
      <c r="D74" t="s">
        <v>25</v>
      </c>
      <c r="G74">
        <v>0.5</v>
      </c>
      <c r="H74">
        <v>0.5</v>
      </c>
      <c r="I74">
        <v>2948</v>
      </c>
      <c r="J74">
        <v>6145</v>
      </c>
      <c r="L74">
        <v>4181</v>
      </c>
      <c r="M74">
        <v>2.6760000000000002</v>
      </c>
      <c r="N74">
        <v>5.484</v>
      </c>
      <c r="O74">
        <v>2.8079999999999998</v>
      </c>
      <c r="Q74">
        <v>0.32100000000000001</v>
      </c>
      <c r="R74">
        <v>1</v>
      </c>
      <c r="S74">
        <v>0</v>
      </c>
      <c r="T74">
        <v>0</v>
      </c>
      <c r="V74">
        <v>0</v>
      </c>
      <c r="Y74" s="27">
        <v>44369</v>
      </c>
      <c r="Z74" s="23">
        <v>0.69274305555555549</v>
      </c>
      <c r="AB74">
        <v>1</v>
      </c>
      <c r="AD74" s="30">
        <v>2.8572082660816394</v>
      </c>
      <c r="AE74" s="30">
        <v>5.9929018416796325</v>
      </c>
      <c r="AF74" s="30">
        <v>3.1356935755979931</v>
      </c>
      <c r="AG74" s="30">
        <v>0.42334209822384328</v>
      </c>
      <c r="AH74" s="30"/>
      <c r="BG74" s="30"/>
      <c r="BH74" s="30"/>
      <c r="BI74" s="30"/>
      <c r="BJ74" s="30"/>
      <c r="BL74" s="1"/>
    </row>
    <row r="75" spans="1:64" customFormat="1" ht="15">
      <c r="A75">
        <v>30</v>
      </c>
      <c r="B75">
        <v>10</v>
      </c>
      <c r="C75" t="s">
        <v>98</v>
      </c>
      <c r="D75" t="s">
        <v>25</v>
      </c>
      <c r="G75">
        <v>0.5</v>
      </c>
      <c r="H75">
        <v>0.5</v>
      </c>
      <c r="I75">
        <v>3134</v>
      </c>
      <c r="J75">
        <v>6507</v>
      </c>
      <c r="L75">
        <v>3152</v>
      </c>
      <c r="M75">
        <v>2.819</v>
      </c>
      <c r="N75">
        <v>5.7910000000000004</v>
      </c>
      <c r="O75">
        <v>2.972</v>
      </c>
      <c r="Q75">
        <v>0.214</v>
      </c>
      <c r="R75">
        <v>1</v>
      </c>
      <c r="S75">
        <v>0</v>
      </c>
      <c r="T75">
        <v>0</v>
      </c>
      <c r="V75">
        <v>0</v>
      </c>
      <c r="Y75" s="27">
        <v>44369</v>
      </c>
      <c r="Z75" s="23">
        <v>0.70320601851851849</v>
      </c>
      <c r="AB75">
        <v>1</v>
      </c>
      <c r="AD75" s="30">
        <v>3.0385845469457515</v>
      </c>
      <c r="AE75" s="30">
        <v>6.3572597434618503</v>
      </c>
      <c r="AF75" s="30">
        <v>3.3186751965160988</v>
      </c>
      <c r="AG75" s="30">
        <v>0.31728363647236069</v>
      </c>
      <c r="AH75" s="30"/>
      <c r="BL75" s="1"/>
    </row>
    <row r="76" spans="1:64" customFormat="1" ht="15">
      <c r="A76">
        <v>31</v>
      </c>
      <c r="B76">
        <v>10</v>
      </c>
      <c r="C76" t="s">
        <v>98</v>
      </c>
      <c r="D76" t="s">
        <v>25</v>
      </c>
      <c r="G76">
        <v>0.5</v>
      </c>
      <c r="H76">
        <v>0.5</v>
      </c>
      <c r="I76">
        <v>3230</v>
      </c>
      <c r="J76">
        <v>6506</v>
      </c>
      <c r="L76">
        <v>3085</v>
      </c>
      <c r="M76">
        <v>2.8929999999999998</v>
      </c>
      <c r="N76">
        <v>5.79</v>
      </c>
      <c r="O76">
        <v>2.8969999999999998</v>
      </c>
      <c r="Q76">
        <v>0.20699999999999999</v>
      </c>
      <c r="R76">
        <v>1</v>
      </c>
      <c r="S76">
        <v>0</v>
      </c>
      <c r="T76">
        <v>0</v>
      </c>
      <c r="V76">
        <v>0</v>
      </c>
      <c r="Y76" s="27">
        <v>44369</v>
      </c>
      <c r="Z76" s="23">
        <v>0.7090277777777777</v>
      </c>
      <c r="AB76">
        <v>1</v>
      </c>
      <c r="AD76" s="30">
        <v>3.1321981112627126</v>
      </c>
      <c r="AE76" s="30">
        <v>6.3562532299210153</v>
      </c>
      <c r="AF76" s="30">
        <v>3.2240551186583026</v>
      </c>
      <c r="AG76" s="30">
        <v>0.31037798347202117</v>
      </c>
      <c r="AH76" s="30"/>
      <c r="AK76">
        <v>1.5372330067375046</v>
      </c>
      <c r="AQ76">
        <v>1.2275501069402801</v>
      </c>
      <c r="AW76">
        <v>3.8418707553844991</v>
      </c>
      <c r="BC76">
        <v>9.9573557044387709E-2</v>
      </c>
      <c r="BG76" s="30">
        <v>3.108307149535988</v>
      </c>
      <c r="BH76" s="30">
        <v>6.3955072580135752</v>
      </c>
      <c r="BI76" s="30">
        <v>3.2872001084775864</v>
      </c>
      <c r="BJ76" s="30">
        <v>0.31053258764367053</v>
      </c>
      <c r="BL76" s="1">
        <v>15</v>
      </c>
    </row>
    <row r="77" spans="1:64" customFormat="1" ht="15">
      <c r="A77">
        <v>32</v>
      </c>
      <c r="B77">
        <v>10</v>
      </c>
      <c r="C77" t="s">
        <v>98</v>
      </c>
      <c r="D77" t="s">
        <v>25</v>
      </c>
      <c r="G77">
        <v>0.5</v>
      </c>
      <c r="H77">
        <v>0.5</v>
      </c>
      <c r="I77">
        <v>3181</v>
      </c>
      <c r="J77">
        <v>6584</v>
      </c>
      <c r="L77">
        <v>3088</v>
      </c>
      <c r="M77">
        <v>2.855</v>
      </c>
      <c r="N77">
        <v>5.8559999999999999</v>
      </c>
      <c r="O77">
        <v>3.0009999999999999</v>
      </c>
      <c r="Q77">
        <v>0.20699999999999999</v>
      </c>
      <c r="R77">
        <v>1</v>
      </c>
      <c r="S77">
        <v>0</v>
      </c>
      <c r="T77">
        <v>0</v>
      </c>
      <c r="V77">
        <v>0</v>
      </c>
      <c r="Y77" s="27">
        <v>44369</v>
      </c>
      <c r="Z77" s="23">
        <v>0.71532407407407417</v>
      </c>
      <c r="AB77">
        <v>1</v>
      </c>
      <c r="AD77" s="30">
        <v>3.0844161878092637</v>
      </c>
      <c r="AE77" s="30">
        <v>6.4347612861061343</v>
      </c>
      <c r="AF77" s="30">
        <v>3.3503450982968705</v>
      </c>
      <c r="AG77" s="30">
        <v>0.31068719181531995</v>
      </c>
      <c r="AH77" s="30"/>
      <c r="BG77" s="30"/>
      <c r="BH77" s="30"/>
      <c r="BI77" s="30"/>
      <c r="BJ77" s="30"/>
      <c r="BL77" s="1"/>
    </row>
    <row r="78" spans="1:64" customFormat="1" ht="15">
      <c r="A78">
        <v>33</v>
      </c>
      <c r="B78">
        <v>11</v>
      </c>
      <c r="C78" t="s">
        <v>98</v>
      </c>
      <c r="D78" t="s">
        <v>25</v>
      </c>
      <c r="G78">
        <v>0.5</v>
      </c>
      <c r="H78">
        <v>0.5</v>
      </c>
      <c r="I78">
        <v>2915</v>
      </c>
      <c r="J78">
        <v>6044</v>
      </c>
      <c r="L78">
        <v>3046</v>
      </c>
      <c r="M78">
        <v>2.6509999999999998</v>
      </c>
      <c r="N78">
        <v>5.399</v>
      </c>
      <c r="O78">
        <v>2.7480000000000002</v>
      </c>
      <c r="Q78">
        <v>0.20300000000000001</v>
      </c>
      <c r="R78">
        <v>1</v>
      </c>
      <c r="S78">
        <v>0</v>
      </c>
      <c r="T78">
        <v>0</v>
      </c>
      <c r="V78">
        <v>0</v>
      </c>
      <c r="Y78" s="27">
        <v>44369</v>
      </c>
      <c r="Z78" s="23">
        <v>0.72585648148148152</v>
      </c>
      <c r="AB78">
        <v>1</v>
      </c>
      <c r="AD78" s="30">
        <v>2.8250286033476839</v>
      </c>
      <c r="AE78" s="30">
        <v>5.8912439740553122</v>
      </c>
      <c r="AF78" s="30">
        <v>3.0662153707076283</v>
      </c>
      <c r="AG78" s="30">
        <v>0.30635827500913698</v>
      </c>
      <c r="AH78" s="30"/>
      <c r="BG78" s="30"/>
      <c r="BH78" s="30"/>
      <c r="BI78" s="30"/>
      <c r="BJ78" s="30"/>
      <c r="BL78" s="1"/>
    </row>
    <row r="79" spans="1:64" customFormat="1" ht="15">
      <c r="A79">
        <v>34</v>
      </c>
      <c r="B79">
        <v>11</v>
      </c>
      <c r="C79" t="s">
        <v>98</v>
      </c>
      <c r="D79" t="s">
        <v>25</v>
      </c>
      <c r="G79">
        <v>0.5</v>
      </c>
      <c r="H79">
        <v>0.5</v>
      </c>
      <c r="I79">
        <v>2825</v>
      </c>
      <c r="J79">
        <v>5678</v>
      </c>
      <c r="L79">
        <v>2731</v>
      </c>
      <c r="M79">
        <v>2.5819999999999999</v>
      </c>
      <c r="N79">
        <v>5.0890000000000004</v>
      </c>
      <c r="O79">
        <v>2.5059999999999998</v>
      </c>
      <c r="Q79">
        <v>0.17</v>
      </c>
      <c r="R79">
        <v>1</v>
      </c>
      <c r="S79">
        <v>0</v>
      </c>
      <c r="T79">
        <v>0</v>
      </c>
      <c r="V79">
        <v>0</v>
      </c>
      <c r="Y79" s="27">
        <v>44369</v>
      </c>
      <c r="Z79" s="23">
        <v>0.73163194444444446</v>
      </c>
      <c r="AB79">
        <v>1</v>
      </c>
      <c r="AD79" s="30">
        <v>2.7372658868005324</v>
      </c>
      <c r="AE79" s="30">
        <v>5.5228600181097542</v>
      </c>
      <c r="AF79" s="30">
        <v>2.7855941313092218</v>
      </c>
      <c r="AG79" s="30">
        <v>0.27389139896276482</v>
      </c>
      <c r="AH79" s="30"/>
      <c r="AK79">
        <v>0.82273748788140966</v>
      </c>
      <c r="AQ79">
        <v>6.5913311105252745</v>
      </c>
      <c r="AW79">
        <v>13.362170899964092</v>
      </c>
      <c r="BC79">
        <v>9.4645771191108352</v>
      </c>
      <c r="BG79" s="30">
        <v>2.7260517619083964</v>
      </c>
      <c r="BH79" s="30">
        <v>5.711078050245872</v>
      </c>
      <c r="BI79" s="30">
        <v>2.9850262883374761</v>
      </c>
      <c r="BJ79" s="30">
        <v>0.2874965660679113</v>
      </c>
      <c r="BL79" s="1">
        <v>16</v>
      </c>
    </row>
    <row r="80" spans="1:64" customFormat="1" ht="15">
      <c r="A80">
        <v>35</v>
      </c>
      <c r="B80">
        <v>11</v>
      </c>
      <c r="C80" t="s">
        <v>98</v>
      </c>
      <c r="D80" t="s">
        <v>25</v>
      </c>
      <c r="G80">
        <v>0.5</v>
      </c>
      <c r="H80">
        <v>0.5</v>
      </c>
      <c r="I80">
        <v>2802</v>
      </c>
      <c r="J80">
        <v>6052</v>
      </c>
      <c r="L80">
        <v>2995</v>
      </c>
      <c r="M80">
        <v>2.5649999999999999</v>
      </c>
      <c r="N80">
        <v>5.4059999999999997</v>
      </c>
      <c r="O80">
        <v>2.8410000000000002</v>
      </c>
      <c r="Q80">
        <v>0.19700000000000001</v>
      </c>
      <c r="R80">
        <v>1</v>
      </c>
      <c r="S80">
        <v>0</v>
      </c>
      <c r="T80">
        <v>0</v>
      </c>
      <c r="V80">
        <v>0</v>
      </c>
      <c r="Y80" s="27">
        <v>44369</v>
      </c>
      <c r="Z80" s="23">
        <v>0.73802083333333324</v>
      </c>
      <c r="AB80">
        <v>1</v>
      </c>
      <c r="AD80" s="30">
        <v>2.7148376370162604</v>
      </c>
      <c r="AE80" s="30">
        <v>5.8992960823819907</v>
      </c>
      <c r="AF80" s="30">
        <v>3.1844584453657303</v>
      </c>
      <c r="AG80" s="30">
        <v>0.30110173317305772</v>
      </c>
      <c r="AH80" s="30"/>
      <c r="BG80" s="30"/>
      <c r="BH80" s="30"/>
      <c r="BI80" s="30"/>
      <c r="BJ80" s="30"/>
      <c r="BL80" s="1"/>
    </row>
    <row r="81" spans="1:64" customFormat="1" ht="15">
      <c r="A81">
        <v>27</v>
      </c>
      <c r="B81">
        <v>9</v>
      </c>
      <c r="C81" t="s">
        <v>99</v>
      </c>
      <c r="D81" t="s">
        <v>25</v>
      </c>
      <c r="G81">
        <v>0.5</v>
      </c>
      <c r="H81">
        <v>0.5</v>
      </c>
      <c r="I81">
        <v>2995</v>
      </c>
      <c r="J81">
        <v>6848</v>
      </c>
      <c r="L81">
        <v>3199</v>
      </c>
      <c r="M81">
        <v>2.7130000000000001</v>
      </c>
      <c r="N81">
        <v>6.08</v>
      </c>
      <c r="O81">
        <v>3.367</v>
      </c>
      <c r="Q81">
        <v>0.219</v>
      </c>
      <c r="R81">
        <v>1</v>
      </c>
      <c r="S81">
        <v>0</v>
      </c>
      <c r="T81">
        <v>0</v>
      </c>
      <c r="V81">
        <v>0</v>
      </c>
      <c r="Y81" s="27">
        <v>44403</v>
      </c>
      <c r="Z81" s="23">
        <v>0.69554398148148155</v>
      </c>
      <c r="AB81">
        <v>1</v>
      </c>
      <c r="AD81" s="30">
        <v>3.0242283159071994</v>
      </c>
      <c r="AE81" s="30">
        <v>6.5174830743660843</v>
      </c>
      <c r="AF81" s="30">
        <v>3.4932547584588849</v>
      </c>
      <c r="AG81" s="30">
        <v>0.31242577807208555</v>
      </c>
      <c r="AH81" s="30"/>
      <c r="BG81" s="30"/>
      <c r="BH81" s="30"/>
      <c r="BI81" s="30"/>
      <c r="BJ81" s="30"/>
      <c r="BL81" s="1"/>
    </row>
    <row r="82" spans="1:64" customFormat="1" ht="15">
      <c r="A82">
        <v>28</v>
      </c>
      <c r="B82">
        <v>9</v>
      </c>
      <c r="C82" t="s">
        <v>99</v>
      </c>
      <c r="D82" t="s">
        <v>25</v>
      </c>
      <c r="G82">
        <v>0.5</v>
      </c>
      <c r="H82">
        <v>0.5</v>
      </c>
      <c r="I82">
        <v>3408</v>
      </c>
      <c r="J82">
        <v>6813</v>
      </c>
      <c r="L82">
        <v>3183</v>
      </c>
      <c r="M82">
        <v>3.0289999999999999</v>
      </c>
      <c r="N82">
        <v>6.05</v>
      </c>
      <c r="O82">
        <v>3.0209999999999999</v>
      </c>
      <c r="Q82">
        <v>0.217</v>
      </c>
      <c r="R82">
        <v>1</v>
      </c>
      <c r="S82">
        <v>0</v>
      </c>
      <c r="T82">
        <v>0</v>
      </c>
      <c r="V82">
        <v>0</v>
      </c>
      <c r="Y82" s="27">
        <v>44403</v>
      </c>
      <c r="Z82" s="23">
        <v>0.70150462962962967</v>
      </c>
      <c r="AB82">
        <v>1</v>
      </c>
      <c r="AD82" s="30">
        <v>3.4331623090733685</v>
      </c>
      <c r="AE82" s="30">
        <v>6.4831403387763631</v>
      </c>
      <c r="AF82" s="30">
        <v>3.0499780297029946</v>
      </c>
      <c r="AG82" s="30">
        <v>0.31086354102657476</v>
      </c>
      <c r="AH82" s="30"/>
      <c r="AK82">
        <v>0.81081909706974453</v>
      </c>
      <c r="AQ82">
        <v>0.30315812742839682</v>
      </c>
      <c r="AW82">
        <v>0.26522082353130594</v>
      </c>
      <c r="BC82">
        <v>1.7425585441885338</v>
      </c>
      <c r="BG82" s="30">
        <v>3.4193001398134983</v>
      </c>
      <c r="BH82" s="30">
        <v>6.4733281286078714</v>
      </c>
      <c r="BI82" s="30">
        <v>3.0540279887943731</v>
      </c>
      <c r="BJ82" s="30">
        <v>0.30817844610460315</v>
      </c>
      <c r="BL82" s="1">
        <v>17</v>
      </c>
    </row>
    <row r="83" spans="1:64" customFormat="1" ht="15">
      <c r="A83">
        <v>29</v>
      </c>
      <c r="B83">
        <v>9</v>
      </c>
      <c r="C83" t="s">
        <v>99</v>
      </c>
      <c r="D83" t="s">
        <v>25</v>
      </c>
      <c r="G83">
        <v>0.5</v>
      </c>
      <c r="H83">
        <v>0.5</v>
      </c>
      <c r="I83">
        <v>3380</v>
      </c>
      <c r="J83">
        <v>6793</v>
      </c>
      <c r="L83">
        <v>3128</v>
      </c>
      <c r="M83">
        <v>3.008</v>
      </c>
      <c r="N83">
        <v>6.0339999999999998</v>
      </c>
      <c r="O83">
        <v>3.0259999999999998</v>
      </c>
      <c r="Q83">
        <v>0.21099999999999999</v>
      </c>
      <c r="R83">
        <v>1</v>
      </c>
      <c r="S83">
        <v>0</v>
      </c>
      <c r="T83">
        <v>0</v>
      </c>
      <c r="V83">
        <v>0</v>
      </c>
      <c r="Y83" s="27">
        <v>44403</v>
      </c>
      <c r="Z83" s="23">
        <v>0.70789351851851856</v>
      </c>
      <c r="AB83">
        <v>1</v>
      </c>
      <c r="AD83" s="30">
        <v>3.4054379705536282</v>
      </c>
      <c r="AE83" s="30">
        <v>6.4635159184393798</v>
      </c>
      <c r="AF83" s="30">
        <v>3.0580779478857516</v>
      </c>
      <c r="AG83" s="30">
        <v>0.30549335118263155</v>
      </c>
      <c r="AH83" s="30"/>
      <c r="BG83" s="30"/>
      <c r="BH83" s="30"/>
      <c r="BI83" s="30"/>
      <c r="BJ83" s="30"/>
      <c r="BL83" s="1"/>
    </row>
    <row r="84" spans="1:64" customFormat="1" ht="15">
      <c r="A84">
        <v>30</v>
      </c>
      <c r="B84">
        <v>10</v>
      </c>
      <c r="C84" t="s">
        <v>99</v>
      </c>
      <c r="D84" t="s">
        <v>25</v>
      </c>
      <c r="G84">
        <v>0.5</v>
      </c>
      <c r="H84">
        <v>0.5</v>
      </c>
      <c r="I84">
        <v>3335</v>
      </c>
      <c r="J84">
        <v>6850</v>
      </c>
      <c r="L84">
        <v>3451</v>
      </c>
      <c r="M84">
        <v>2.9740000000000002</v>
      </c>
      <c r="N84">
        <v>6.0819999999999999</v>
      </c>
      <c r="O84">
        <v>3.1080000000000001</v>
      </c>
      <c r="Q84">
        <v>0.245</v>
      </c>
      <c r="R84">
        <v>1</v>
      </c>
      <c r="S84">
        <v>0</v>
      </c>
      <c r="T84">
        <v>0</v>
      </c>
      <c r="V84">
        <v>0</v>
      </c>
      <c r="Y84" s="27">
        <v>44403</v>
      </c>
      <c r="Z84" s="23">
        <v>0.71863425925925928</v>
      </c>
      <c r="AB84">
        <v>1</v>
      </c>
      <c r="AD84" s="30">
        <v>3.3608809979326169</v>
      </c>
      <c r="AE84" s="30">
        <v>6.5194455163997835</v>
      </c>
      <c r="AF84" s="30">
        <v>3.1585645184671667</v>
      </c>
      <c r="AG84" s="30">
        <v>0.33703101153888004</v>
      </c>
      <c r="AH84" s="30"/>
      <c r="BG84" s="30"/>
      <c r="BH84" s="30"/>
      <c r="BI84" s="30"/>
      <c r="BJ84" s="30"/>
      <c r="BL84" s="1"/>
    </row>
    <row r="85" spans="1:64" customFormat="1" ht="15">
      <c r="A85">
        <v>31</v>
      </c>
      <c r="B85">
        <v>10</v>
      </c>
      <c r="C85" t="s">
        <v>99</v>
      </c>
      <c r="D85" t="s">
        <v>25</v>
      </c>
      <c r="G85">
        <v>0.5</v>
      </c>
      <c r="H85">
        <v>0.5</v>
      </c>
      <c r="I85">
        <v>3264</v>
      </c>
      <c r="J85">
        <v>6716</v>
      </c>
      <c r="L85">
        <v>3425</v>
      </c>
      <c r="M85">
        <v>2.919</v>
      </c>
      <c r="N85">
        <v>5.968</v>
      </c>
      <c r="O85">
        <v>3.0489999999999999</v>
      </c>
      <c r="Q85">
        <v>0.24199999999999999</v>
      </c>
      <c r="R85">
        <v>1</v>
      </c>
      <c r="S85">
        <v>0</v>
      </c>
      <c r="T85">
        <v>0</v>
      </c>
      <c r="V85">
        <v>0</v>
      </c>
      <c r="Y85" s="27">
        <v>44403</v>
      </c>
      <c r="Z85" s="23">
        <v>0.72464120370370377</v>
      </c>
      <c r="AB85">
        <v>1</v>
      </c>
      <c r="AD85" s="30">
        <v>3.2905799966861324</v>
      </c>
      <c r="AE85" s="30">
        <v>6.3879619001419918</v>
      </c>
      <c r="AF85" s="30">
        <v>3.0973819034558594</v>
      </c>
      <c r="AG85" s="30">
        <v>0.33449237633992501</v>
      </c>
      <c r="AH85" s="30"/>
      <c r="AK85">
        <v>1.4548549235270916</v>
      </c>
      <c r="AQ85">
        <v>0.8412722463643546</v>
      </c>
      <c r="AW85">
        <v>3.2239653119785467</v>
      </c>
      <c r="BC85">
        <v>0.34967292138698491</v>
      </c>
      <c r="BG85" s="30">
        <v>3.2668162779549266</v>
      </c>
      <c r="BH85" s="30">
        <v>6.414945478105345</v>
      </c>
      <c r="BI85" s="30">
        <v>3.148129200150418</v>
      </c>
      <c r="BJ85" s="30">
        <v>0.33507821523199155</v>
      </c>
      <c r="BL85" s="1">
        <v>18</v>
      </c>
    </row>
    <row r="86" spans="1:64" customFormat="1" ht="15">
      <c r="A86">
        <v>32</v>
      </c>
      <c r="B86">
        <v>10</v>
      </c>
      <c r="C86" t="s">
        <v>99</v>
      </c>
      <c r="D86" t="s">
        <v>25</v>
      </c>
      <c r="G86">
        <v>0.5</v>
      </c>
      <c r="H86">
        <v>0.5</v>
      </c>
      <c r="I86">
        <v>3216</v>
      </c>
      <c r="J86">
        <v>6771</v>
      </c>
      <c r="L86">
        <v>3437</v>
      </c>
      <c r="M86">
        <v>2.8820000000000001</v>
      </c>
      <c r="N86">
        <v>6.0149999999999997</v>
      </c>
      <c r="O86">
        <v>3.133</v>
      </c>
      <c r="Q86">
        <v>0.24299999999999999</v>
      </c>
      <c r="R86">
        <v>1</v>
      </c>
      <c r="S86">
        <v>0</v>
      </c>
      <c r="T86">
        <v>0</v>
      </c>
      <c r="V86">
        <v>0</v>
      </c>
      <c r="Y86" s="27">
        <v>44403</v>
      </c>
      <c r="Z86" s="23">
        <v>0.7310416666666667</v>
      </c>
      <c r="AB86">
        <v>1</v>
      </c>
      <c r="AD86" s="30">
        <v>3.2430525592237207</v>
      </c>
      <c r="AE86" s="30">
        <v>6.4419290560686973</v>
      </c>
      <c r="AF86" s="30">
        <v>3.1988764968449765</v>
      </c>
      <c r="AG86" s="30">
        <v>0.33566405412405809</v>
      </c>
      <c r="AH86" s="30"/>
      <c r="BG86" s="30"/>
      <c r="BH86" s="30"/>
      <c r="BI86" s="30"/>
      <c r="BJ86" s="30"/>
      <c r="BL86" s="1"/>
    </row>
    <row r="87" spans="1:64" customFormat="1" ht="15">
      <c r="A87">
        <v>33</v>
      </c>
      <c r="B87">
        <v>11</v>
      </c>
      <c r="C87" t="s">
        <v>99</v>
      </c>
      <c r="D87" t="s">
        <v>25</v>
      </c>
      <c r="G87">
        <v>0.5</v>
      </c>
      <c r="H87">
        <v>0.5</v>
      </c>
      <c r="I87">
        <v>3252</v>
      </c>
      <c r="J87">
        <v>6718</v>
      </c>
      <c r="L87">
        <v>3107</v>
      </c>
      <c r="M87">
        <v>2.91</v>
      </c>
      <c r="N87">
        <v>5.97</v>
      </c>
      <c r="O87">
        <v>3.0609999999999999</v>
      </c>
      <c r="Q87">
        <v>0.20899999999999999</v>
      </c>
      <c r="R87">
        <v>1</v>
      </c>
      <c r="S87">
        <v>0</v>
      </c>
      <c r="T87">
        <v>0</v>
      </c>
      <c r="V87">
        <v>0</v>
      </c>
      <c r="Y87" s="27">
        <v>44403</v>
      </c>
      <c r="Z87" s="23">
        <v>0.74200231481481482</v>
      </c>
      <c r="AB87">
        <v>1</v>
      </c>
      <c r="AD87" s="30">
        <v>3.2786981373205299</v>
      </c>
      <c r="AE87" s="30">
        <v>6.3899243421756902</v>
      </c>
      <c r="AF87" s="30">
        <v>3.1112262048551602</v>
      </c>
      <c r="AG87" s="30">
        <v>0.30344291506039867</v>
      </c>
      <c r="AH87" s="30"/>
      <c r="BG87" s="30"/>
      <c r="BH87" s="30"/>
      <c r="BI87" s="30"/>
      <c r="BJ87" s="30"/>
      <c r="BL87" s="1"/>
    </row>
    <row r="88" spans="1:64" customFormat="1" ht="15">
      <c r="A88">
        <v>34</v>
      </c>
      <c r="B88">
        <v>11</v>
      </c>
      <c r="C88" t="s">
        <v>99</v>
      </c>
      <c r="D88" t="s">
        <v>25</v>
      </c>
      <c r="G88">
        <v>0.5</v>
      </c>
      <c r="H88">
        <v>0.5</v>
      </c>
      <c r="I88">
        <v>3225</v>
      </c>
      <c r="J88">
        <v>6609</v>
      </c>
      <c r="L88">
        <v>3103</v>
      </c>
      <c r="M88">
        <v>2.8889999999999998</v>
      </c>
      <c r="N88">
        <v>5.8769999999999998</v>
      </c>
      <c r="O88">
        <v>2.988</v>
      </c>
      <c r="Q88">
        <v>0.20899999999999999</v>
      </c>
      <c r="R88">
        <v>1</v>
      </c>
      <c r="S88">
        <v>0</v>
      </c>
      <c r="T88">
        <v>0</v>
      </c>
      <c r="V88">
        <v>0</v>
      </c>
      <c r="Y88" s="27">
        <v>44403</v>
      </c>
      <c r="Z88" s="23">
        <v>0.74790509259259252</v>
      </c>
      <c r="AB88">
        <v>1</v>
      </c>
      <c r="AD88" s="30">
        <v>3.2519639537479232</v>
      </c>
      <c r="AE88" s="30">
        <v>6.282971251339128</v>
      </c>
      <c r="AF88" s="30">
        <v>3.0310072975912048</v>
      </c>
      <c r="AG88" s="30">
        <v>0.30305235579902101</v>
      </c>
      <c r="AH88" s="30"/>
      <c r="AK88">
        <v>1.5031606061092699</v>
      </c>
      <c r="AQ88">
        <v>0.3274232318191716</v>
      </c>
      <c r="AW88">
        <v>2.2548256356932694</v>
      </c>
      <c r="BC88">
        <v>0.74378812549734719</v>
      </c>
      <c r="BG88" s="30">
        <v>3.2277051575431503</v>
      </c>
      <c r="BH88" s="30">
        <v>6.2932740720160449</v>
      </c>
      <c r="BI88" s="30">
        <v>3.0655689144728941</v>
      </c>
      <c r="BJ88" s="30">
        <v>0.30192949792256013</v>
      </c>
      <c r="BL88" s="1">
        <v>19</v>
      </c>
    </row>
    <row r="89" spans="1:64" customFormat="1" ht="15">
      <c r="A89">
        <v>35</v>
      </c>
      <c r="B89">
        <v>11</v>
      </c>
      <c r="C89" t="s">
        <v>99</v>
      </c>
      <c r="D89" t="s">
        <v>25</v>
      </c>
      <c r="G89">
        <v>0.5</v>
      </c>
      <c r="H89">
        <v>0.5</v>
      </c>
      <c r="I89">
        <v>3176</v>
      </c>
      <c r="J89">
        <v>6630</v>
      </c>
      <c r="L89">
        <v>3080</v>
      </c>
      <c r="M89">
        <v>2.851</v>
      </c>
      <c r="N89">
        <v>5.8949999999999996</v>
      </c>
      <c r="O89">
        <v>3.044</v>
      </c>
      <c r="Q89">
        <v>0.20599999999999999</v>
      </c>
      <c r="R89">
        <v>1</v>
      </c>
      <c r="S89">
        <v>0</v>
      </c>
      <c r="T89">
        <v>0</v>
      </c>
      <c r="V89">
        <v>0</v>
      </c>
      <c r="Y89" s="27">
        <v>44403</v>
      </c>
      <c r="Z89" s="23">
        <v>0.75429398148148152</v>
      </c>
      <c r="AB89">
        <v>1</v>
      </c>
      <c r="AD89" s="30">
        <v>3.2034463613383775</v>
      </c>
      <c r="AE89" s="30">
        <v>6.303576892692961</v>
      </c>
      <c r="AF89" s="30">
        <v>3.1001305313545835</v>
      </c>
      <c r="AG89" s="30">
        <v>0.30080664004609925</v>
      </c>
      <c r="AH89" s="30"/>
      <c r="BG89" s="30"/>
      <c r="BH89" s="30"/>
      <c r="BI89" s="30"/>
      <c r="BJ89" s="30"/>
      <c r="BL89" s="1"/>
    </row>
    <row r="90" spans="1:64" customFormat="1" ht="15">
      <c r="A90">
        <v>109</v>
      </c>
      <c r="B90">
        <v>1</v>
      </c>
      <c r="C90" t="s">
        <v>115</v>
      </c>
      <c r="D90" t="s">
        <v>25</v>
      </c>
      <c r="G90">
        <v>0.5</v>
      </c>
      <c r="H90">
        <v>0.5</v>
      </c>
      <c r="I90">
        <v>3858</v>
      </c>
      <c r="J90">
        <v>7028</v>
      </c>
      <c r="L90">
        <v>3207</v>
      </c>
      <c r="M90">
        <v>3.3740000000000001</v>
      </c>
      <c r="N90">
        <v>6.2329999999999997</v>
      </c>
      <c r="O90">
        <v>2.859</v>
      </c>
      <c r="Q90">
        <v>0.219</v>
      </c>
      <c r="R90">
        <v>1</v>
      </c>
      <c r="S90">
        <v>0</v>
      </c>
      <c r="T90">
        <v>0</v>
      </c>
      <c r="V90">
        <v>0</v>
      </c>
      <c r="Y90" s="27">
        <v>44540</v>
      </c>
      <c r="Z90" s="23">
        <v>0.46487268518518521</v>
      </c>
      <c r="AB90">
        <v>1</v>
      </c>
      <c r="AD90" s="30">
        <v>3.3537728705414467</v>
      </c>
      <c r="AE90" s="30">
        <v>6.0179060805707616</v>
      </c>
      <c r="AF90" s="30">
        <v>2.6641332100293149</v>
      </c>
      <c r="AG90" s="30">
        <v>0.26132138485836265</v>
      </c>
      <c r="AH90" s="30"/>
      <c r="BG90" s="30"/>
      <c r="BH90" s="30"/>
      <c r="BI90" s="30"/>
      <c r="BJ90" s="30"/>
      <c r="BL90" s="1"/>
    </row>
    <row r="91" spans="1:64" customFormat="1" ht="15">
      <c r="A91">
        <v>110</v>
      </c>
      <c r="B91">
        <v>1</v>
      </c>
      <c r="C91" t="s">
        <v>115</v>
      </c>
      <c r="D91" t="s">
        <v>25</v>
      </c>
      <c r="G91">
        <v>0.5</v>
      </c>
      <c r="H91">
        <v>0.5</v>
      </c>
      <c r="I91">
        <v>3835</v>
      </c>
      <c r="J91">
        <v>7260</v>
      </c>
      <c r="L91">
        <v>3139</v>
      </c>
      <c r="M91">
        <v>3.3570000000000002</v>
      </c>
      <c r="N91">
        <v>6.4290000000000003</v>
      </c>
      <c r="O91">
        <v>3.0720000000000001</v>
      </c>
      <c r="Q91">
        <v>0.21199999999999999</v>
      </c>
      <c r="R91">
        <v>1</v>
      </c>
      <c r="S91">
        <v>0</v>
      </c>
      <c r="T91">
        <v>0</v>
      </c>
      <c r="V91">
        <v>0</v>
      </c>
      <c r="Y91" s="27">
        <v>44540</v>
      </c>
      <c r="Z91" s="23">
        <v>0.47193287037037041</v>
      </c>
      <c r="AB91">
        <v>1</v>
      </c>
      <c r="AD91" s="30">
        <v>3.3310002819422806</v>
      </c>
      <c r="AE91" s="30">
        <v>6.2397444259441759</v>
      </c>
      <c r="AF91" s="30">
        <v>2.9087441440018953</v>
      </c>
      <c r="AG91" s="30">
        <v>0.25524457518736182</v>
      </c>
      <c r="AH91" s="30"/>
      <c r="AK91">
        <v>9.9539302021434466</v>
      </c>
      <c r="AQ91">
        <v>4.4169018128707416</v>
      </c>
      <c r="AW91">
        <v>1.5757177403422351</v>
      </c>
      <c r="BC91">
        <v>1.9416076823404977</v>
      </c>
      <c r="BG91" s="30">
        <v>3.1730773305698032</v>
      </c>
      <c r="BH91" s="30">
        <v>6.1049202591439542</v>
      </c>
      <c r="BI91" s="30">
        <v>2.9318429285741514</v>
      </c>
      <c r="BJ91" s="30">
        <v>0.25774679093424452</v>
      </c>
      <c r="BL91" s="1">
        <v>20</v>
      </c>
    </row>
    <row r="92" spans="1:64" customFormat="1" ht="15">
      <c r="A92">
        <v>111</v>
      </c>
      <c r="B92">
        <v>1</v>
      </c>
      <c r="C92" t="s">
        <v>115</v>
      </c>
      <c r="D92" t="s">
        <v>25</v>
      </c>
      <c r="G92">
        <v>0.5</v>
      </c>
      <c r="H92">
        <v>0.5</v>
      </c>
      <c r="I92">
        <v>3516</v>
      </c>
      <c r="J92">
        <v>6978</v>
      </c>
      <c r="L92">
        <v>3195</v>
      </c>
      <c r="M92">
        <v>3.1120000000000001</v>
      </c>
      <c r="N92">
        <v>6.1909999999999998</v>
      </c>
      <c r="O92">
        <v>3.0779999999999998</v>
      </c>
      <c r="Q92">
        <v>0.218</v>
      </c>
      <c r="R92">
        <v>1</v>
      </c>
      <c r="S92">
        <v>0</v>
      </c>
      <c r="T92">
        <v>0</v>
      </c>
      <c r="V92">
        <v>0</v>
      </c>
      <c r="Y92" s="27">
        <v>44540</v>
      </c>
      <c r="Z92" s="23">
        <v>0.47771990740740744</v>
      </c>
      <c r="AB92">
        <v>1</v>
      </c>
      <c r="AD92" s="30">
        <v>3.0151543791973259</v>
      </c>
      <c r="AE92" s="30">
        <v>5.9700960923437334</v>
      </c>
      <c r="AF92" s="30">
        <v>2.9549417131464075</v>
      </c>
      <c r="AG92" s="30">
        <v>0.26024900668112722</v>
      </c>
      <c r="AH92" s="30"/>
      <c r="BG92" s="30"/>
      <c r="BH92" s="30"/>
      <c r="BI92" s="30"/>
      <c r="BJ92" s="30"/>
      <c r="BL92" s="1"/>
    </row>
    <row r="93" spans="1:64" customFormat="1" ht="15">
      <c r="A93">
        <v>112</v>
      </c>
      <c r="B93">
        <v>1</v>
      </c>
      <c r="C93" t="s">
        <v>115</v>
      </c>
      <c r="D93" t="s">
        <v>25</v>
      </c>
      <c r="G93">
        <v>0.5</v>
      </c>
      <c r="H93">
        <v>0.5</v>
      </c>
      <c r="I93">
        <v>3894</v>
      </c>
      <c r="J93">
        <v>7129</v>
      </c>
      <c r="L93">
        <v>3183</v>
      </c>
      <c r="M93">
        <v>3.4020000000000001</v>
      </c>
      <c r="N93">
        <v>6.3179999999999996</v>
      </c>
      <c r="O93">
        <v>2.9159999999999999</v>
      </c>
      <c r="Q93">
        <v>0.217</v>
      </c>
      <c r="R93">
        <v>1</v>
      </c>
      <c r="S93">
        <v>0</v>
      </c>
      <c r="T93">
        <v>0</v>
      </c>
      <c r="V93">
        <v>0</v>
      </c>
      <c r="Y93" s="27">
        <v>44541</v>
      </c>
      <c r="Z93" s="23">
        <v>0.71356481481481471</v>
      </c>
      <c r="AB93">
        <v>1</v>
      </c>
      <c r="AD93" s="30">
        <v>3.2906415491496275</v>
      </c>
      <c r="AE93" s="30">
        <v>6.0251558985580909</v>
      </c>
      <c r="AF93" s="30">
        <v>2.7345143494084634</v>
      </c>
      <c r="AG93" s="30">
        <v>0.2628183690897834</v>
      </c>
      <c r="AH93" s="30"/>
      <c r="BG93" s="30"/>
      <c r="BH93" s="30"/>
      <c r="BI93" s="30"/>
      <c r="BJ93" s="30"/>
      <c r="BL93" s="1"/>
    </row>
    <row r="94" spans="1:64" customFormat="1" ht="15">
      <c r="A94">
        <v>113</v>
      </c>
      <c r="B94">
        <v>1</v>
      </c>
      <c r="C94" t="s">
        <v>115</v>
      </c>
      <c r="D94" t="s">
        <v>25</v>
      </c>
      <c r="G94">
        <v>0.5</v>
      </c>
      <c r="H94">
        <v>0.5</v>
      </c>
      <c r="I94">
        <v>3574</v>
      </c>
      <c r="J94">
        <v>7106</v>
      </c>
      <c r="L94">
        <v>3186</v>
      </c>
      <c r="M94">
        <v>3.157</v>
      </c>
      <c r="N94">
        <v>6.2990000000000004</v>
      </c>
      <c r="O94">
        <v>3.1419999999999999</v>
      </c>
      <c r="Q94">
        <v>0.217</v>
      </c>
      <c r="R94">
        <v>1</v>
      </c>
      <c r="S94">
        <v>0</v>
      </c>
      <c r="T94">
        <v>0</v>
      </c>
      <c r="V94">
        <v>0</v>
      </c>
      <c r="Y94" s="27">
        <v>44541</v>
      </c>
      <c r="Z94" s="23">
        <v>0.72171296296296295</v>
      </c>
      <c r="AB94">
        <v>1</v>
      </c>
      <c r="AD94" s="30">
        <v>2.9999703751497417</v>
      </c>
      <c r="AE94" s="30">
        <v>6.0041128753487083</v>
      </c>
      <c r="AF94" s="30">
        <v>3.0041425001989666</v>
      </c>
      <c r="AG94" s="30">
        <v>0.26308843072475091</v>
      </c>
      <c r="AH94" s="30"/>
      <c r="AK94">
        <v>0.24252209899034652</v>
      </c>
      <c r="AQ94">
        <v>4.5724817786033038E-2</v>
      </c>
      <c r="AW94">
        <v>0.15041351448603885</v>
      </c>
      <c r="BC94">
        <v>1.6560074779569314</v>
      </c>
      <c r="BG94" s="30">
        <v>2.996336985474743</v>
      </c>
      <c r="BH94" s="30">
        <v>6.0027405042698359</v>
      </c>
      <c r="BI94" s="30">
        <v>3.0064035187950924</v>
      </c>
      <c r="BJ94" s="30">
        <v>0.26092793764501082</v>
      </c>
      <c r="BL94" s="1">
        <v>21</v>
      </c>
    </row>
    <row r="95" spans="1:64" customFormat="1" ht="15">
      <c r="A95">
        <v>114</v>
      </c>
      <c r="B95">
        <v>1</v>
      </c>
      <c r="C95" t="s">
        <v>115</v>
      </c>
      <c r="D95" t="s">
        <v>25</v>
      </c>
      <c r="G95">
        <v>0.5</v>
      </c>
      <c r="H95">
        <v>0.5</v>
      </c>
      <c r="I95">
        <v>3566</v>
      </c>
      <c r="J95">
        <v>7103</v>
      </c>
      <c r="L95">
        <v>3138</v>
      </c>
      <c r="M95">
        <v>3.15</v>
      </c>
      <c r="N95">
        <v>6.2960000000000003</v>
      </c>
      <c r="O95">
        <v>3.1459999999999999</v>
      </c>
      <c r="Q95">
        <v>0.21199999999999999</v>
      </c>
      <c r="R95">
        <v>1</v>
      </c>
      <c r="S95">
        <v>0</v>
      </c>
      <c r="T95">
        <v>0</v>
      </c>
      <c r="V95">
        <v>0</v>
      </c>
      <c r="Y95" s="27">
        <v>44541</v>
      </c>
      <c r="Z95" s="23">
        <v>0.73041666666666671</v>
      </c>
      <c r="AB95">
        <v>1</v>
      </c>
      <c r="AD95" s="30">
        <v>2.9927035957997443</v>
      </c>
      <c r="AE95" s="30">
        <v>6.0013681331909625</v>
      </c>
      <c r="AF95" s="30">
        <v>3.0086645373912182</v>
      </c>
      <c r="AG95" s="30">
        <v>0.25876744456527073</v>
      </c>
      <c r="AH95" s="30"/>
      <c r="BG95" s="30"/>
      <c r="BH95" s="30"/>
      <c r="BI95" s="30"/>
      <c r="BJ95" s="30"/>
      <c r="BL95" s="1"/>
    </row>
    <row r="96" spans="1:64" customFormat="1" ht="15">
      <c r="A96">
        <v>109</v>
      </c>
      <c r="B96">
        <v>1</v>
      </c>
      <c r="C96" t="s">
        <v>116</v>
      </c>
      <c r="D96" t="s">
        <v>25</v>
      </c>
      <c r="G96">
        <v>0.5</v>
      </c>
      <c r="H96">
        <v>0.5</v>
      </c>
      <c r="I96">
        <v>4087</v>
      </c>
      <c r="J96">
        <v>7360</v>
      </c>
      <c r="L96">
        <v>3224</v>
      </c>
      <c r="M96">
        <v>3.55</v>
      </c>
      <c r="N96">
        <v>6.5129999999999999</v>
      </c>
      <c r="O96">
        <v>2.9630000000000001</v>
      </c>
      <c r="Q96">
        <v>0.221</v>
      </c>
      <c r="R96">
        <v>1</v>
      </c>
      <c r="S96">
        <v>0</v>
      </c>
      <c r="T96">
        <v>0</v>
      </c>
      <c r="V96">
        <v>0</v>
      </c>
      <c r="Y96" s="27">
        <v>44544</v>
      </c>
      <c r="Z96" s="23">
        <v>0.52740740740740744</v>
      </c>
      <c r="AB96">
        <v>1</v>
      </c>
      <c r="AD96" s="30">
        <v>3.4644882869892015</v>
      </c>
      <c r="AE96" s="30">
        <v>6.3207974688735185</v>
      </c>
      <c r="AF96" s="30">
        <v>2.8563091818843169</v>
      </c>
      <c r="AG96" s="30">
        <v>0.27890467296354954</v>
      </c>
      <c r="AH96" s="30"/>
      <c r="BG96" s="30"/>
      <c r="BH96" s="30"/>
      <c r="BI96" s="30"/>
      <c r="BJ96" s="30"/>
      <c r="BL96" s="1"/>
    </row>
    <row r="97" spans="1:64" customFormat="1" ht="15">
      <c r="A97">
        <v>110</v>
      </c>
      <c r="B97">
        <v>1</v>
      </c>
      <c r="C97" t="s">
        <v>116</v>
      </c>
      <c r="D97" t="s">
        <v>25</v>
      </c>
      <c r="G97">
        <v>0.5</v>
      </c>
      <c r="H97">
        <v>0.5</v>
      </c>
      <c r="I97">
        <v>3723</v>
      </c>
      <c r="J97">
        <v>7343</v>
      </c>
      <c r="L97">
        <v>3220</v>
      </c>
      <c r="M97">
        <v>3.2709999999999999</v>
      </c>
      <c r="N97">
        <v>6.4989999999999997</v>
      </c>
      <c r="O97">
        <v>3.2280000000000002</v>
      </c>
      <c r="Q97">
        <v>0.221</v>
      </c>
      <c r="R97">
        <v>1</v>
      </c>
      <c r="S97">
        <v>0</v>
      </c>
      <c r="T97">
        <v>0</v>
      </c>
      <c r="V97">
        <v>0</v>
      </c>
      <c r="Y97" s="27">
        <v>44544</v>
      </c>
      <c r="Z97" s="23">
        <v>0.53459490740740734</v>
      </c>
      <c r="AB97">
        <v>1</v>
      </c>
      <c r="AD97" s="30">
        <v>3.135304720734911</v>
      </c>
      <c r="AE97" s="30">
        <v>6.305399526227248</v>
      </c>
      <c r="AF97" s="30">
        <v>3.170094805492337</v>
      </c>
      <c r="AG97" s="30">
        <v>0.27853635979294672</v>
      </c>
      <c r="AH97" s="30"/>
      <c r="AK97">
        <v>1.5739408488736366</v>
      </c>
      <c r="AQ97">
        <v>0.38860461697127369</v>
      </c>
      <c r="AW97">
        <v>2.3681740472077166</v>
      </c>
      <c r="BC97">
        <v>0.29707923223723437</v>
      </c>
      <c r="BG97" s="30">
        <v>3.1601743582953312</v>
      </c>
      <c r="BH97" s="30">
        <v>6.2931717482434451</v>
      </c>
      <c r="BI97" s="30">
        <v>3.1329973899481138</v>
      </c>
      <c r="BJ97" s="30">
        <v>0.27895071210987488</v>
      </c>
      <c r="BL97" s="1">
        <v>22</v>
      </c>
    </row>
    <row r="98" spans="1:64" customFormat="1" ht="15">
      <c r="A98">
        <v>111</v>
      </c>
      <c r="B98">
        <v>1</v>
      </c>
      <c r="C98" t="s">
        <v>116</v>
      </c>
      <c r="D98" t="s">
        <v>25</v>
      </c>
      <c r="G98">
        <v>0.5</v>
      </c>
      <c r="H98">
        <v>0.5</v>
      </c>
      <c r="I98">
        <v>3778</v>
      </c>
      <c r="J98">
        <v>7316</v>
      </c>
      <c r="L98">
        <v>3229</v>
      </c>
      <c r="M98">
        <v>3.3130000000000002</v>
      </c>
      <c r="N98">
        <v>6.4770000000000003</v>
      </c>
      <c r="O98">
        <v>3.1629999999999998</v>
      </c>
      <c r="Q98">
        <v>0.222</v>
      </c>
      <c r="R98">
        <v>1</v>
      </c>
      <c r="S98">
        <v>0</v>
      </c>
      <c r="T98">
        <v>0</v>
      </c>
      <c r="V98">
        <v>0</v>
      </c>
      <c r="Y98" s="27">
        <v>44544</v>
      </c>
      <c r="Z98" s="23">
        <v>0.54233796296296299</v>
      </c>
      <c r="AB98">
        <v>1</v>
      </c>
      <c r="AD98" s="30">
        <v>3.1850439958557515</v>
      </c>
      <c r="AE98" s="30">
        <v>6.2809439702596421</v>
      </c>
      <c r="AF98" s="30">
        <v>3.0958999744038906</v>
      </c>
      <c r="AG98" s="30">
        <v>0.27936506442680303</v>
      </c>
      <c r="AH98" s="30"/>
      <c r="BG98" s="30"/>
      <c r="BH98" s="30"/>
      <c r="BI98" s="30"/>
      <c r="BJ98" s="30"/>
      <c r="BL98" s="1"/>
    </row>
    <row r="99" spans="1:64" customFormat="1" ht="15">
      <c r="A99">
        <v>103</v>
      </c>
      <c r="B99">
        <v>1</v>
      </c>
      <c r="C99" t="s">
        <v>116</v>
      </c>
      <c r="D99" t="s">
        <v>25</v>
      </c>
      <c r="G99">
        <v>0.5</v>
      </c>
      <c r="H99">
        <v>0.5</v>
      </c>
      <c r="I99">
        <v>2703</v>
      </c>
      <c r="J99">
        <v>7080</v>
      </c>
      <c r="L99">
        <v>3178</v>
      </c>
      <c r="M99">
        <v>2.4889999999999999</v>
      </c>
      <c r="N99">
        <v>6.2770000000000001</v>
      </c>
      <c r="O99">
        <v>3.7879999999999998</v>
      </c>
      <c r="Q99">
        <v>0.216</v>
      </c>
      <c r="R99">
        <v>1</v>
      </c>
      <c r="S99">
        <v>0</v>
      </c>
      <c r="T99">
        <v>0</v>
      </c>
      <c r="V99">
        <v>0</v>
      </c>
      <c r="Y99" s="27">
        <v>44545</v>
      </c>
      <c r="Z99" s="23">
        <v>0.5458912037037037</v>
      </c>
      <c r="AB99">
        <v>1</v>
      </c>
      <c r="AD99" s="30">
        <v>2.1569996813099266</v>
      </c>
      <c r="AE99" s="30">
        <v>5.9082080757767912</v>
      </c>
      <c r="AF99" s="30">
        <v>3.7512083944668646</v>
      </c>
      <c r="AG99" s="30">
        <v>0.28801574183906903</v>
      </c>
      <c r="AH99" s="30"/>
      <c r="BG99" s="30"/>
      <c r="BH99" s="30"/>
      <c r="BI99" s="30"/>
      <c r="BJ99" s="30"/>
      <c r="BL99" s="1"/>
    </row>
    <row r="100" spans="1:64" customFormat="1" ht="15">
      <c r="A100">
        <v>104</v>
      </c>
      <c r="B100">
        <v>1</v>
      </c>
      <c r="C100" t="s">
        <v>116</v>
      </c>
      <c r="D100" t="s">
        <v>25</v>
      </c>
      <c r="G100">
        <v>0.5</v>
      </c>
      <c r="H100">
        <v>0.5</v>
      </c>
      <c r="I100">
        <v>3584</v>
      </c>
      <c r="J100">
        <v>7146</v>
      </c>
      <c r="L100">
        <v>3261</v>
      </c>
      <c r="M100">
        <v>3.165</v>
      </c>
      <c r="N100">
        <v>6.3330000000000002</v>
      </c>
      <c r="O100">
        <v>3.1680000000000001</v>
      </c>
      <c r="Q100">
        <v>0.22500000000000001</v>
      </c>
      <c r="R100">
        <v>1</v>
      </c>
      <c r="S100">
        <v>0</v>
      </c>
      <c r="T100">
        <v>0</v>
      </c>
      <c r="V100">
        <v>0</v>
      </c>
      <c r="Y100" s="27">
        <v>44545</v>
      </c>
      <c r="Z100" s="23">
        <v>0.55312499999999998</v>
      </c>
      <c r="AB100">
        <v>1</v>
      </c>
      <c r="AD100" s="30">
        <v>2.9422283922640622</v>
      </c>
      <c r="AE100" s="30">
        <v>5.9672942464695318</v>
      </c>
      <c r="AF100" s="30">
        <v>3.0250658542054696</v>
      </c>
      <c r="AG100" s="30">
        <v>0.29539322956150121</v>
      </c>
      <c r="AH100" s="30"/>
      <c r="AK100">
        <v>0.12124590342833427</v>
      </c>
      <c r="AQ100">
        <v>0.23975270171408081</v>
      </c>
      <c r="AW100">
        <v>0.589618620149301</v>
      </c>
      <c r="BC100">
        <v>0.24043486342549353</v>
      </c>
      <c r="BG100" s="30">
        <v>2.9404458072221686</v>
      </c>
      <c r="BH100" s="30">
        <v>5.9744562065534996</v>
      </c>
      <c r="BI100" s="30">
        <v>3.0340103993313314</v>
      </c>
      <c r="BJ100" s="30">
        <v>0.29574877113848591</v>
      </c>
      <c r="BL100" s="1">
        <v>23</v>
      </c>
    </row>
    <row r="101" spans="1:64" customFormat="1" ht="15">
      <c r="A101">
        <v>105</v>
      </c>
      <c r="B101">
        <v>1</v>
      </c>
      <c r="C101" t="s">
        <v>116</v>
      </c>
      <c r="D101" t="s">
        <v>25</v>
      </c>
      <c r="G101">
        <v>0.5</v>
      </c>
      <c r="H101">
        <v>0.5</v>
      </c>
      <c r="I101">
        <v>3580</v>
      </c>
      <c r="J101">
        <v>7162</v>
      </c>
      <c r="L101">
        <v>3269</v>
      </c>
      <c r="M101">
        <v>3.1619999999999999</v>
      </c>
      <c r="N101">
        <v>6.3460000000000001</v>
      </c>
      <c r="O101">
        <v>3.1840000000000002</v>
      </c>
      <c r="Q101">
        <v>0.22600000000000001</v>
      </c>
      <c r="R101">
        <v>1</v>
      </c>
      <c r="S101">
        <v>0</v>
      </c>
      <c r="T101">
        <v>0</v>
      </c>
      <c r="V101">
        <v>0</v>
      </c>
      <c r="Y101" s="27">
        <v>44545</v>
      </c>
      <c r="Z101" s="23">
        <v>0.56084490740740744</v>
      </c>
      <c r="AB101">
        <v>1</v>
      </c>
      <c r="AD101" s="30">
        <v>2.9386632221802751</v>
      </c>
      <c r="AE101" s="30">
        <v>5.9816181666374684</v>
      </c>
      <c r="AF101" s="30">
        <v>3.0429549444571933</v>
      </c>
      <c r="AG101" s="30">
        <v>0.29610431271547061</v>
      </c>
      <c r="AH101" s="30"/>
      <c r="BG101" s="30"/>
      <c r="BH101" s="30"/>
      <c r="BI101" s="30"/>
      <c r="BJ101" s="30"/>
      <c r="BL101" s="1"/>
    </row>
    <row r="102" spans="1:64" customFormat="1" ht="15">
      <c r="A102">
        <v>109</v>
      </c>
      <c r="B102">
        <v>1</v>
      </c>
      <c r="C102" t="s">
        <v>116</v>
      </c>
      <c r="D102" t="s">
        <v>25</v>
      </c>
      <c r="G102">
        <v>0.5</v>
      </c>
      <c r="H102">
        <v>0.5</v>
      </c>
      <c r="I102">
        <v>4056</v>
      </c>
      <c r="J102">
        <v>7447</v>
      </c>
      <c r="L102">
        <v>3299</v>
      </c>
      <c r="M102">
        <v>3.5259999999999998</v>
      </c>
      <c r="N102">
        <v>6.5880000000000001</v>
      </c>
      <c r="O102">
        <v>3.0609999999999999</v>
      </c>
      <c r="Q102">
        <v>0.22900000000000001</v>
      </c>
      <c r="R102">
        <v>1</v>
      </c>
      <c r="S102">
        <v>0</v>
      </c>
      <c r="T102">
        <v>0</v>
      </c>
      <c r="V102">
        <v>0</v>
      </c>
      <c r="Y102" s="27">
        <v>44546</v>
      </c>
      <c r="Z102" s="23">
        <v>0.60699074074074078</v>
      </c>
      <c r="AB102">
        <v>1</v>
      </c>
      <c r="AD102" s="30">
        <v>3.3322778758036411</v>
      </c>
      <c r="AE102" s="30">
        <v>6.1653151183557338</v>
      </c>
      <c r="AF102" s="30">
        <v>2.8330372425520927</v>
      </c>
      <c r="AG102" s="30">
        <v>0.28139646859187678</v>
      </c>
      <c r="AH102" s="30"/>
      <c r="BG102" s="30"/>
      <c r="BH102" s="30"/>
      <c r="BI102" s="30"/>
      <c r="BJ102" s="30"/>
      <c r="BL102" s="1"/>
    </row>
    <row r="103" spans="1:64" customFormat="1" ht="15">
      <c r="A103">
        <v>110</v>
      </c>
      <c r="B103">
        <v>1</v>
      </c>
      <c r="C103" t="s">
        <v>116</v>
      </c>
      <c r="D103" t="s">
        <v>25</v>
      </c>
      <c r="G103">
        <v>0.5</v>
      </c>
      <c r="H103">
        <v>0.5</v>
      </c>
      <c r="I103">
        <v>3680</v>
      </c>
      <c r="J103">
        <v>7469</v>
      </c>
      <c r="L103">
        <v>3369</v>
      </c>
      <c r="M103">
        <v>3.238</v>
      </c>
      <c r="N103">
        <v>6.6070000000000002</v>
      </c>
      <c r="O103">
        <v>3.3679999999999999</v>
      </c>
      <c r="Q103">
        <v>0.23599999999999999</v>
      </c>
      <c r="R103">
        <v>1</v>
      </c>
      <c r="S103">
        <v>0</v>
      </c>
      <c r="T103">
        <v>0</v>
      </c>
      <c r="V103">
        <v>0</v>
      </c>
      <c r="Y103" s="27">
        <v>44546</v>
      </c>
      <c r="Z103" s="23">
        <v>0.61427083333333332</v>
      </c>
      <c r="AB103">
        <v>1</v>
      </c>
      <c r="AD103" s="30">
        <v>3.0003079536977615</v>
      </c>
      <c r="AE103" s="30">
        <v>6.1847715453382452</v>
      </c>
      <c r="AF103" s="30">
        <v>3.1844635916404838</v>
      </c>
      <c r="AG103" s="30">
        <v>0.2878071293369831</v>
      </c>
      <c r="AH103" s="30"/>
      <c r="AK103">
        <v>0.41282749431460197</v>
      </c>
      <c r="AQ103">
        <v>1.049330366184146</v>
      </c>
      <c r="AW103">
        <v>1.6527348234767429</v>
      </c>
      <c r="BC103">
        <v>1.7331825622368746</v>
      </c>
      <c r="BG103" s="30">
        <v>2.9941276625947264</v>
      </c>
      <c r="BH103" s="30">
        <v>6.1524915642081677</v>
      </c>
      <c r="BI103" s="30">
        <v>3.1583639016134417</v>
      </c>
      <c r="BJ103" s="30">
        <v>0.2853344459067278</v>
      </c>
      <c r="BL103" s="1">
        <v>24</v>
      </c>
    </row>
    <row r="104" spans="1:64" customFormat="1" ht="15">
      <c r="A104">
        <v>111</v>
      </c>
      <c r="B104">
        <v>1</v>
      </c>
      <c r="C104" t="s">
        <v>116</v>
      </c>
      <c r="D104" t="s">
        <v>25</v>
      </c>
      <c r="G104">
        <v>0.5</v>
      </c>
      <c r="H104">
        <v>0.5</v>
      </c>
      <c r="I104">
        <v>3666</v>
      </c>
      <c r="J104">
        <v>7396</v>
      </c>
      <c r="L104">
        <v>3315</v>
      </c>
      <c r="M104">
        <v>3.2269999999999999</v>
      </c>
      <c r="N104">
        <v>6.5449999999999999</v>
      </c>
      <c r="O104">
        <v>3.3180000000000001</v>
      </c>
      <c r="Q104">
        <v>0.23100000000000001</v>
      </c>
      <c r="R104">
        <v>1</v>
      </c>
      <c r="S104">
        <v>0</v>
      </c>
      <c r="T104">
        <v>0</v>
      </c>
      <c r="V104">
        <v>0</v>
      </c>
      <c r="Y104" s="27">
        <v>44546</v>
      </c>
      <c r="Z104" s="23">
        <v>0.62194444444444441</v>
      </c>
      <c r="AB104">
        <v>1</v>
      </c>
      <c r="AD104" s="30">
        <v>2.9879473714916913</v>
      </c>
      <c r="AE104" s="30">
        <v>6.120211583078091</v>
      </c>
      <c r="AF104" s="30">
        <v>3.1322642115863997</v>
      </c>
      <c r="AG104" s="30">
        <v>0.28286176247647249</v>
      </c>
      <c r="AH104" s="30"/>
      <c r="BG104" s="30"/>
      <c r="BH104" s="30"/>
      <c r="BI104" s="30"/>
      <c r="BJ104" s="30"/>
      <c r="BL104" s="1"/>
    </row>
    <row r="105" spans="1:64" customFormat="1" ht="15">
      <c r="A105">
        <v>103</v>
      </c>
      <c r="B105">
        <v>1</v>
      </c>
      <c r="C105" t="s">
        <v>116</v>
      </c>
      <c r="D105" t="s">
        <v>25</v>
      </c>
      <c r="G105">
        <v>0.5</v>
      </c>
      <c r="H105">
        <v>0.5</v>
      </c>
      <c r="I105">
        <v>4326</v>
      </c>
      <c r="J105">
        <v>7658</v>
      </c>
      <c r="L105">
        <v>3201</v>
      </c>
      <c r="M105">
        <v>3.734</v>
      </c>
      <c r="N105">
        <v>6.7670000000000003</v>
      </c>
      <c r="O105">
        <v>3.0329999999999999</v>
      </c>
      <c r="Q105">
        <v>0.219</v>
      </c>
      <c r="R105">
        <v>1</v>
      </c>
      <c r="S105">
        <v>0</v>
      </c>
      <c r="T105">
        <v>0</v>
      </c>
      <c r="V105">
        <v>0</v>
      </c>
      <c r="Y105" s="27">
        <v>44586</v>
      </c>
      <c r="Z105" s="23">
        <v>0.62221064814814808</v>
      </c>
      <c r="AB105">
        <v>1</v>
      </c>
      <c r="AD105" s="30">
        <v>3.6356518121561114</v>
      </c>
      <c r="AE105" s="30">
        <v>6.478454932066164</v>
      </c>
      <c r="AF105" s="30">
        <v>2.8428031199100525</v>
      </c>
      <c r="AG105" s="30">
        <v>0.28575893760299825</v>
      </c>
      <c r="AH105" s="30"/>
      <c r="BG105" s="30"/>
      <c r="BH105" s="30"/>
      <c r="BI105" s="30"/>
      <c r="BJ105" s="30"/>
      <c r="BL105" s="1"/>
    </row>
    <row r="106" spans="1:64" s="40" customFormat="1" ht="15">
      <c r="A106" s="40">
        <v>104</v>
      </c>
      <c r="B106" s="40">
        <v>1</v>
      </c>
      <c r="C106" s="40" t="s">
        <v>116</v>
      </c>
      <c r="D106" s="40" t="s">
        <v>25</v>
      </c>
      <c r="G106" s="40">
        <v>0.5</v>
      </c>
      <c r="H106" s="40">
        <v>0.5</v>
      </c>
      <c r="I106" s="40">
        <v>3951</v>
      </c>
      <c r="J106" s="40">
        <v>7640</v>
      </c>
      <c r="L106" s="40">
        <v>3231</v>
      </c>
      <c r="M106" s="40">
        <v>3.4460000000000002</v>
      </c>
      <c r="N106" s="40">
        <v>6.7510000000000003</v>
      </c>
      <c r="O106" s="40">
        <v>3.306</v>
      </c>
      <c r="Q106" s="40">
        <v>0.222</v>
      </c>
      <c r="R106" s="40">
        <v>1</v>
      </c>
      <c r="S106" s="40">
        <v>0</v>
      </c>
      <c r="T106" s="40">
        <v>0</v>
      </c>
      <c r="V106" s="40">
        <v>0</v>
      </c>
      <c r="Y106" s="41">
        <v>44586</v>
      </c>
      <c r="Z106" s="46">
        <v>0.62954861111111116</v>
      </c>
      <c r="AB106" s="40">
        <v>1</v>
      </c>
      <c r="AD106" s="30">
        <v>3.2899360147971666</v>
      </c>
      <c r="AE106" s="30">
        <v>6.4622134465070884</v>
      </c>
      <c r="AF106" s="30">
        <v>3.1722774317099218</v>
      </c>
      <c r="AG106" s="30">
        <v>0.28858502614731402</v>
      </c>
      <c r="AH106" s="44"/>
      <c r="AK106" s="40">
        <v>2.5829427348596976</v>
      </c>
      <c r="AQ106" s="40">
        <v>0.48750614292450611</v>
      </c>
      <c r="AW106" s="40">
        <v>3.5750416109177952</v>
      </c>
      <c r="BC106" s="40">
        <v>2.1112083444495355</v>
      </c>
      <c r="BG106" s="44">
        <v>3.2479891647176147</v>
      </c>
      <c r="BH106" s="44">
        <v>6.4780037796895229</v>
      </c>
      <c r="BI106" s="44">
        <v>3.2300146149719078</v>
      </c>
      <c r="BJ106" s="44">
        <v>0.28557053170004387</v>
      </c>
      <c r="BL106" s="45">
        <v>25</v>
      </c>
    </row>
    <row r="107" spans="1:64" s="40" customFormat="1" ht="15">
      <c r="A107" s="40">
        <v>105</v>
      </c>
      <c r="B107" s="40">
        <v>1</v>
      </c>
      <c r="C107" s="40" t="s">
        <v>116</v>
      </c>
      <c r="D107" s="40" t="s">
        <v>25</v>
      </c>
      <c r="G107" s="40">
        <v>0.5</v>
      </c>
      <c r="H107" s="40">
        <v>0.5</v>
      </c>
      <c r="I107" s="40">
        <v>3860</v>
      </c>
      <c r="J107" s="40">
        <v>7675</v>
      </c>
      <c r="L107" s="40">
        <v>3167</v>
      </c>
      <c r="M107" s="40">
        <v>3.3769999999999998</v>
      </c>
      <c r="N107" s="40">
        <v>6.7809999999999997</v>
      </c>
      <c r="O107" s="40">
        <v>3.4039999999999999</v>
      </c>
      <c r="Q107" s="40">
        <v>0.215</v>
      </c>
      <c r="R107" s="40">
        <v>1</v>
      </c>
      <c r="S107" s="40">
        <v>0</v>
      </c>
      <c r="T107" s="40">
        <v>0</v>
      </c>
      <c r="V107" s="40">
        <v>0</v>
      </c>
      <c r="Y107" s="41">
        <v>44586</v>
      </c>
      <c r="Z107" s="46">
        <v>0.63738425925925923</v>
      </c>
      <c r="AB107" s="40">
        <v>1</v>
      </c>
      <c r="AD107" s="30">
        <v>3.2060423146380628</v>
      </c>
      <c r="AE107" s="30">
        <v>6.4937941128719565</v>
      </c>
      <c r="AF107" s="30">
        <v>3.2877517982338937</v>
      </c>
      <c r="AG107" s="30">
        <v>0.28255603725277378</v>
      </c>
      <c r="AH107" s="44"/>
      <c r="BG107" s="44"/>
      <c r="BH107" s="44"/>
      <c r="BI107" s="44"/>
      <c r="BJ107" s="44"/>
      <c r="BL107" s="45"/>
    </row>
    <row r="108" spans="1:64" s="40" customFormat="1" ht="15">
      <c r="A108" s="40">
        <v>163</v>
      </c>
      <c r="B108" s="40">
        <v>2</v>
      </c>
      <c r="C108" s="40" t="s">
        <v>116</v>
      </c>
      <c r="D108" s="40" t="s">
        <v>25</v>
      </c>
      <c r="G108" s="40">
        <v>0.5</v>
      </c>
      <c r="H108" s="40">
        <v>0.5</v>
      </c>
      <c r="I108" s="40">
        <v>3723</v>
      </c>
      <c r="J108" s="40">
        <v>7161</v>
      </c>
      <c r="L108" s="40">
        <v>2880</v>
      </c>
      <c r="M108" s="40">
        <v>3.2709999999999999</v>
      </c>
      <c r="N108" s="40">
        <v>6.3449999999999998</v>
      </c>
      <c r="O108" s="40">
        <v>3.0739999999999998</v>
      </c>
      <c r="Q108" s="40">
        <v>0.185</v>
      </c>
      <c r="R108" s="40">
        <v>1</v>
      </c>
      <c r="S108" s="40">
        <v>0</v>
      </c>
      <c r="T108" s="40">
        <v>0</v>
      </c>
      <c r="V108" s="40">
        <v>0</v>
      </c>
      <c r="Y108" s="41">
        <v>44588</v>
      </c>
      <c r="Z108" s="46">
        <v>0.17266203703703706</v>
      </c>
      <c r="AB108" s="40">
        <v>1</v>
      </c>
      <c r="AD108" s="30">
        <v>3.1445717606975632</v>
      </c>
      <c r="AE108" s="30">
        <v>6.0364912130228667</v>
      </c>
      <c r="AF108" s="30">
        <v>2.8919194523253036</v>
      </c>
      <c r="AG108" s="30">
        <v>0.2662285503718021</v>
      </c>
      <c r="AH108" s="44"/>
      <c r="BG108" s="44"/>
      <c r="BH108" s="44"/>
      <c r="BI108" s="44"/>
      <c r="BJ108" s="44"/>
      <c r="BL108" s="45"/>
    </row>
    <row r="109" spans="1:64" s="40" customFormat="1" ht="15">
      <c r="A109" s="40">
        <v>164</v>
      </c>
      <c r="B109" s="40">
        <v>2</v>
      </c>
      <c r="C109" s="40" t="s">
        <v>116</v>
      </c>
      <c r="D109" s="40" t="s">
        <v>25</v>
      </c>
      <c r="G109" s="40">
        <v>0.5</v>
      </c>
      <c r="H109" s="40">
        <v>0.5</v>
      </c>
      <c r="I109" s="40">
        <v>3614</v>
      </c>
      <c r="J109" s="40">
        <v>7053</v>
      </c>
      <c r="L109" s="40">
        <v>2836</v>
      </c>
      <c r="M109" s="40">
        <v>3.1880000000000002</v>
      </c>
      <c r="N109" s="40">
        <v>6.2530000000000001</v>
      </c>
      <c r="O109" s="40">
        <v>3.0659999999999998</v>
      </c>
      <c r="Q109" s="40">
        <v>0.18099999999999999</v>
      </c>
      <c r="R109" s="40">
        <v>1</v>
      </c>
      <c r="S109" s="40">
        <v>0</v>
      </c>
      <c r="T109" s="40">
        <v>0</v>
      </c>
      <c r="V109" s="40">
        <v>0</v>
      </c>
      <c r="Y109" s="41">
        <v>44588</v>
      </c>
      <c r="Z109" s="46">
        <v>0.17987268518518518</v>
      </c>
      <c r="AB109" s="40">
        <v>1</v>
      </c>
      <c r="AD109" s="30">
        <v>3.0443570298470206</v>
      </c>
      <c r="AE109" s="30">
        <v>5.9367841710584575</v>
      </c>
      <c r="AF109" s="30">
        <v>2.8924271412114368</v>
      </c>
      <c r="AG109" s="30">
        <v>0.26157603150999698</v>
      </c>
      <c r="AH109" s="44"/>
      <c r="AK109" s="40">
        <v>1.6442165586131525</v>
      </c>
      <c r="AQ109" s="40">
        <v>0.18643482316823037</v>
      </c>
      <c r="AW109" s="40">
        <v>2.0776798802358858</v>
      </c>
      <c r="BC109" s="40">
        <v>1.961343118268206</v>
      </c>
      <c r="BG109" s="44">
        <v>3.0195331974345008</v>
      </c>
      <c r="BH109" s="44">
        <v>5.9423234511675922</v>
      </c>
      <c r="BI109" s="44">
        <v>2.9227902537330905</v>
      </c>
      <c r="BJ109" s="44">
        <v>0.26416663860350209</v>
      </c>
      <c r="BL109" s="45">
        <v>26</v>
      </c>
    </row>
    <row r="110" spans="1:64" s="40" customFormat="1" ht="15">
      <c r="A110" s="40">
        <v>165</v>
      </c>
      <c r="B110" s="40">
        <v>2</v>
      </c>
      <c r="C110" s="40" t="s">
        <v>116</v>
      </c>
      <c r="D110" s="40" t="s">
        <v>25</v>
      </c>
      <c r="G110" s="40">
        <v>0.5</v>
      </c>
      <c r="H110" s="40">
        <v>0.5</v>
      </c>
      <c r="I110" s="40">
        <v>3560</v>
      </c>
      <c r="J110" s="40">
        <v>7065</v>
      </c>
      <c r="L110" s="40">
        <v>2885</v>
      </c>
      <c r="M110" s="40">
        <v>3.1459999999999999</v>
      </c>
      <c r="N110" s="40">
        <v>6.2640000000000002</v>
      </c>
      <c r="O110" s="40">
        <v>3.1179999999999999</v>
      </c>
      <c r="Q110" s="40">
        <v>0.186</v>
      </c>
      <c r="R110" s="40">
        <v>1</v>
      </c>
      <c r="S110" s="40">
        <v>0</v>
      </c>
      <c r="T110" s="40">
        <v>0</v>
      </c>
      <c r="V110" s="40">
        <v>0</v>
      </c>
      <c r="Y110" s="41">
        <v>44588</v>
      </c>
      <c r="Z110" s="46">
        <v>0.18751157407407407</v>
      </c>
      <c r="AB110" s="40">
        <v>1</v>
      </c>
      <c r="AD110" s="30">
        <v>2.9947093650219814</v>
      </c>
      <c r="AE110" s="30">
        <v>5.947862731276726</v>
      </c>
      <c r="AF110" s="30">
        <v>2.9531533662547447</v>
      </c>
      <c r="AG110" s="30">
        <v>0.26675724569700721</v>
      </c>
      <c r="AH110" s="44"/>
      <c r="BG110" s="44"/>
      <c r="BH110" s="44"/>
      <c r="BI110" s="44"/>
      <c r="BJ110" s="44"/>
      <c r="BL110" s="45"/>
    </row>
    <row r="111" spans="1:64" s="40" customFormat="1" ht="15">
      <c r="A111" s="40">
        <v>25</v>
      </c>
      <c r="B111" s="40">
        <v>2</v>
      </c>
      <c r="C111" s="40" t="s">
        <v>124</v>
      </c>
      <c r="D111" s="40" t="s">
        <v>25</v>
      </c>
      <c r="G111" s="40">
        <v>0.5</v>
      </c>
      <c r="H111" s="40">
        <v>0.5</v>
      </c>
      <c r="I111" s="40">
        <v>2555</v>
      </c>
      <c r="J111" s="40">
        <v>6964</v>
      </c>
      <c r="L111" s="40">
        <v>3157</v>
      </c>
      <c r="M111" s="40">
        <v>2.375</v>
      </c>
      <c r="N111" s="40">
        <v>6.1790000000000003</v>
      </c>
      <c r="O111" s="40">
        <v>3.8039999999999998</v>
      </c>
      <c r="Q111" s="40">
        <v>0.214</v>
      </c>
      <c r="R111" s="40">
        <v>1</v>
      </c>
      <c r="S111" s="40">
        <v>0</v>
      </c>
      <c r="T111" s="40">
        <v>0</v>
      </c>
      <c r="V111" s="40">
        <v>0</v>
      </c>
      <c r="Y111" s="41">
        <v>44788</v>
      </c>
      <c r="Z111" s="46">
        <v>0.69255787037037031</v>
      </c>
      <c r="AB111" s="40">
        <v>1</v>
      </c>
      <c r="AD111" s="30">
        <v>2.5318672594370097</v>
      </c>
      <c r="AE111" s="30">
        <v>6.7693867466604729</v>
      </c>
      <c r="AF111" s="30">
        <v>4.2375194872234632</v>
      </c>
      <c r="AG111" s="30">
        <v>0.34669298791530717</v>
      </c>
      <c r="AH111" s="44"/>
      <c r="BG111" s="44"/>
      <c r="BH111" s="44"/>
      <c r="BI111" s="44"/>
      <c r="BJ111" s="44"/>
      <c r="BL111" s="45"/>
    </row>
    <row r="112" spans="1:64" s="40" customFormat="1" ht="15">
      <c r="A112" s="40">
        <v>26</v>
      </c>
      <c r="B112" s="40">
        <v>2</v>
      </c>
      <c r="C112" s="40" t="s">
        <v>124</v>
      </c>
      <c r="D112" s="40" t="s">
        <v>25</v>
      </c>
      <c r="G112" s="40">
        <v>0.5</v>
      </c>
      <c r="H112" s="40">
        <v>0.5</v>
      </c>
      <c r="I112" s="40">
        <v>3363</v>
      </c>
      <c r="J112" s="40">
        <v>7048</v>
      </c>
      <c r="L112" s="40">
        <v>3097</v>
      </c>
      <c r="M112" s="40">
        <v>2.9950000000000001</v>
      </c>
      <c r="N112" s="40">
        <v>6.2489999999999997</v>
      </c>
      <c r="O112" s="40">
        <v>3.254</v>
      </c>
      <c r="Q112" s="40">
        <v>0.20799999999999999</v>
      </c>
      <c r="R112" s="40">
        <v>1</v>
      </c>
      <c r="S112" s="40">
        <v>0</v>
      </c>
      <c r="T112" s="40">
        <v>0</v>
      </c>
      <c r="V112" s="40">
        <v>0</v>
      </c>
      <c r="Y112" s="41">
        <v>44788</v>
      </c>
      <c r="Z112" s="46">
        <v>0.69959490740740737</v>
      </c>
      <c r="AB112" s="40">
        <v>1</v>
      </c>
      <c r="AD112" s="30">
        <v>3.270761621862714</v>
      </c>
      <c r="AE112" s="30">
        <v>6.847665109184601</v>
      </c>
      <c r="AF112" s="30">
        <v>3.576903487321887</v>
      </c>
      <c r="AG112" s="30">
        <v>0.34048669462609299</v>
      </c>
      <c r="AH112" s="44"/>
      <c r="AK112" s="40">
        <v>0.67327561430704852</v>
      </c>
      <c r="AQ112" s="40">
        <v>0.12255428052152877</v>
      </c>
      <c r="AW112" s="40">
        <v>0.37839248909107764</v>
      </c>
      <c r="BC112" s="40">
        <v>3.2101823939194674</v>
      </c>
      <c r="BG112" s="44">
        <v>3.2597879432128272</v>
      </c>
      <c r="BH112" s="44">
        <v>6.8434716254779513</v>
      </c>
      <c r="BI112" s="44">
        <v>3.5836836822651241</v>
      </c>
      <c r="BJ112" s="44">
        <v>0.33510790710877403</v>
      </c>
      <c r="BL112" s="45">
        <v>27</v>
      </c>
    </row>
    <row r="113" spans="1:81" s="40" customFormat="1" ht="15">
      <c r="A113" s="40">
        <v>27</v>
      </c>
      <c r="B113" s="40">
        <v>2</v>
      </c>
      <c r="C113" s="40" t="s">
        <v>124</v>
      </c>
      <c r="D113" s="40" t="s">
        <v>25</v>
      </c>
      <c r="G113" s="40">
        <v>0.5</v>
      </c>
      <c r="H113" s="40">
        <v>0.5</v>
      </c>
      <c r="I113" s="40">
        <v>3339</v>
      </c>
      <c r="J113" s="40">
        <v>7039</v>
      </c>
      <c r="L113" s="40">
        <v>2993</v>
      </c>
      <c r="M113" s="40">
        <v>2.9769999999999999</v>
      </c>
      <c r="N113" s="40">
        <v>6.242</v>
      </c>
      <c r="O113" s="40">
        <v>3.266</v>
      </c>
      <c r="Q113" s="40">
        <v>0.19700000000000001</v>
      </c>
      <c r="R113" s="40">
        <v>1</v>
      </c>
      <c r="S113" s="40">
        <v>0</v>
      </c>
      <c r="T113" s="40">
        <v>0</v>
      </c>
      <c r="V113" s="40">
        <v>0</v>
      </c>
      <c r="Y113" s="41">
        <v>44788</v>
      </c>
      <c r="Z113" s="46">
        <v>0.70704861111111106</v>
      </c>
      <c r="AB113" s="40">
        <v>1</v>
      </c>
      <c r="AD113" s="30">
        <v>3.2488142645629408</v>
      </c>
      <c r="AE113" s="30">
        <v>6.8392781417713016</v>
      </c>
      <c r="AF113" s="30">
        <v>3.5904638772083608</v>
      </c>
      <c r="AG113" s="30">
        <v>0.32972911959145512</v>
      </c>
      <c r="AH113" s="44"/>
      <c r="BG113" s="44"/>
      <c r="BH113" s="44"/>
      <c r="BI113" s="44"/>
      <c r="BJ113" s="44"/>
      <c r="BL113" s="45"/>
    </row>
    <row r="114" spans="1:81" s="43" customFormat="1" ht="15.75" customHeight="1">
      <c r="A114" s="40">
        <v>25</v>
      </c>
      <c r="B114" s="40">
        <v>2</v>
      </c>
      <c r="C114" s="40" t="s">
        <v>124</v>
      </c>
      <c r="D114" s="40" t="s">
        <v>25</v>
      </c>
      <c r="E114" s="40"/>
      <c r="F114" s="40"/>
      <c r="G114" s="40">
        <v>0.5</v>
      </c>
      <c r="H114" s="40">
        <v>0.5</v>
      </c>
      <c r="I114" s="40">
        <v>2565</v>
      </c>
      <c r="J114" s="40">
        <v>7043</v>
      </c>
      <c r="K114" s="40"/>
      <c r="L114" s="40">
        <v>3289</v>
      </c>
      <c r="M114" s="40">
        <v>2.383</v>
      </c>
      <c r="N114" s="40">
        <v>6.2460000000000004</v>
      </c>
      <c r="O114" s="40">
        <v>3.863</v>
      </c>
      <c r="P114" s="40"/>
      <c r="Q114" s="40">
        <v>0.22800000000000001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44789</v>
      </c>
      <c r="Z114" s="42">
        <v>0.82109953703703698</v>
      </c>
      <c r="AA114" s="40"/>
      <c r="AB114" s="43">
        <v>1</v>
      </c>
      <c r="AD114" s="30">
        <v>2.4722203978671486</v>
      </c>
      <c r="AE114" s="30">
        <v>6.7500132034514166</v>
      </c>
      <c r="AF114" s="30">
        <v>4.2777928055842676</v>
      </c>
      <c r="AG114" s="30">
        <v>0.31384974666366816</v>
      </c>
      <c r="BG114" s="47"/>
      <c r="BH114" s="47"/>
      <c r="BI114" s="47"/>
      <c r="BJ114" s="47"/>
      <c r="BL114" s="45"/>
    </row>
    <row r="115" spans="1:81" s="43" customFormat="1" ht="15.75" customHeight="1">
      <c r="A115" s="40">
        <v>26</v>
      </c>
      <c r="B115" s="40">
        <v>2</v>
      </c>
      <c r="C115" s="40" t="s">
        <v>124</v>
      </c>
      <c r="D115" s="40" t="s">
        <v>25</v>
      </c>
      <c r="E115" s="40"/>
      <c r="F115" s="40"/>
      <c r="G115" s="40">
        <v>0.5</v>
      </c>
      <c r="H115" s="40">
        <v>0.5</v>
      </c>
      <c r="I115" s="40">
        <v>3493</v>
      </c>
      <c r="J115" s="40">
        <v>7131</v>
      </c>
      <c r="K115" s="40"/>
      <c r="L115" s="40">
        <v>3234</v>
      </c>
      <c r="M115" s="40">
        <v>3.0950000000000002</v>
      </c>
      <c r="N115" s="40">
        <v>6.319</v>
      </c>
      <c r="O115" s="40">
        <v>3.2250000000000001</v>
      </c>
      <c r="P115" s="40"/>
      <c r="Q115" s="40">
        <v>0.222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44789</v>
      </c>
      <c r="Z115" s="42">
        <v>0.82828703703703699</v>
      </c>
      <c r="AA115" s="40"/>
      <c r="AB115" s="43">
        <v>1</v>
      </c>
      <c r="AD115" s="30">
        <v>3.3141482820029919</v>
      </c>
      <c r="AE115" s="30">
        <v>6.8304810550344097</v>
      </c>
      <c r="AF115" s="30">
        <v>3.5163327730314178</v>
      </c>
      <c r="AG115" s="30">
        <v>0.30885318737473549</v>
      </c>
      <c r="AK115" s="43">
        <v>1.6561040087853633</v>
      </c>
      <c r="AQ115" s="43">
        <v>2.6770735477986751E-2</v>
      </c>
      <c r="AW115" s="43">
        <v>1.5873710827900507</v>
      </c>
      <c r="BC115" s="43">
        <v>0.70844012285030955</v>
      </c>
      <c r="BG115" s="47">
        <v>3.2869307857486003</v>
      </c>
      <c r="BH115" s="47">
        <v>6.8313954624387616</v>
      </c>
      <c r="BI115" s="47">
        <v>3.5444646766901613</v>
      </c>
      <c r="BJ115" s="47">
        <v>0.30776302898442298</v>
      </c>
      <c r="BL115" s="45">
        <v>28</v>
      </c>
    </row>
    <row r="116" spans="1:81" s="43" customFormat="1" ht="15.75" customHeight="1">
      <c r="A116" s="40">
        <v>27</v>
      </c>
      <c r="B116" s="40">
        <v>2</v>
      </c>
      <c r="C116" s="40" t="s">
        <v>124</v>
      </c>
      <c r="D116" s="40" t="s">
        <v>25</v>
      </c>
      <c r="E116" s="40"/>
      <c r="F116" s="40"/>
      <c r="G116" s="40">
        <v>0.5</v>
      </c>
      <c r="H116" s="40">
        <v>0.5</v>
      </c>
      <c r="I116" s="40">
        <v>3433</v>
      </c>
      <c r="J116" s="40">
        <v>7133</v>
      </c>
      <c r="K116" s="40"/>
      <c r="L116" s="40">
        <v>3210</v>
      </c>
      <c r="M116" s="40">
        <v>3.0489999999999999</v>
      </c>
      <c r="N116" s="40">
        <v>6.3209999999999997</v>
      </c>
      <c r="O116" s="40">
        <v>3.2719999999999998</v>
      </c>
      <c r="P116" s="40"/>
      <c r="Q116" s="40">
        <v>0.22</v>
      </c>
      <c r="R116" s="40">
        <v>1</v>
      </c>
      <c r="S116" s="40">
        <v>0</v>
      </c>
      <c r="T116" s="40">
        <v>0</v>
      </c>
      <c r="U116" s="40"/>
      <c r="V116" s="40">
        <v>0</v>
      </c>
      <c r="W116" s="40"/>
      <c r="X116" s="40"/>
      <c r="Y116" s="41">
        <v>44789</v>
      </c>
      <c r="Z116" s="42">
        <v>0.83585648148148151</v>
      </c>
      <c r="AA116" s="40"/>
      <c r="AB116" s="43">
        <v>1</v>
      </c>
      <c r="AD116" s="30">
        <v>3.2597132894942091</v>
      </c>
      <c r="AE116" s="30">
        <v>6.8323098698431144</v>
      </c>
      <c r="AF116" s="30">
        <v>3.5725965803489053</v>
      </c>
      <c r="AG116" s="30">
        <v>0.30667287059411041</v>
      </c>
      <c r="BG116" s="47"/>
      <c r="BH116" s="47"/>
      <c r="BI116" s="47"/>
      <c r="BJ116" s="47"/>
      <c r="BL116" s="45"/>
    </row>
    <row r="117" spans="1:81" s="43" customFormat="1" ht="15.75" customHeight="1">
      <c r="A117" s="40">
        <v>25</v>
      </c>
      <c r="B117" s="40">
        <v>2</v>
      </c>
      <c r="C117" s="40" t="s">
        <v>124</v>
      </c>
      <c r="D117" s="40" t="s">
        <v>25</v>
      </c>
      <c r="E117" s="40"/>
      <c r="F117" s="40"/>
      <c r="G117" s="40">
        <v>0.5</v>
      </c>
      <c r="H117" s="40">
        <v>0.5</v>
      </c>
      <c r="I117" s="40">
        <v>5721</v>
      </c>
      <c r="J117" s="40">
        <v>7959</v>
      </c>
      <c r="K117" s="40"/>
      <c r="L117" s="40">
        <v>3684</v>
      </c>
      <c r="M117" s="40">
        <v>4.8040000000000003</v>
      </c>
      <c r="N117" s="40">
        <v>7.0220000000000002</v>
      </c>
      <c r="O117" s="40">
        <v>2.218</v>
      </c>
      <c r="P117" s="40"/>
      <c r="Q117" s="40">
        <v>0.26900000000000002</v>
      </c>
      <c r="R117" s="40">
        <v>1</v>
      </c>
      <c r="S117" s="40">
        <v>0</v>
      </c>
      <c r="T117" s="40">
        <v>0</v>
      </c>
      <c r="U117" s="40"/>
      <c r="V117" s="40">
        <v>0</v>
      </c>
      <c r="W117" s="40"/>
      <c r="X117" s="40"/>
      <c r="Y117" s="41">
        <v>44791</v>
      </c>
      <c r="Z117" s="42">
        <v>0.73203703703703704</v>
      </c>
      <c r="AA117" s="40"/>
      <c r="AB117" s="43">
        <v>1</v>
      </c>
      <c r="AD117" s="30">
        <v>5.5446812791988549</v>
      </c>
      <c r="AE117" s="30">
        <v>7.6343155849689186</v>
      </c>
      <c r="AF117" s="30">
        <v>2.0896343057700637</v>
      </c>
      <c r="AG117" s="30">
        <v>0.36269033471237622</v>
      </c>
      <c r="BG117" s="47"/>
      <c r="BH117" s="47"/>
      <c r="BI117" s="47"/>
      <c r="BJ117" s="47"/>
      <c r="BL117" s="45"/>
    </row>
    <row r="118" spans="1:81" s="43" customFormat="1" ht="15.75" customHeight="1">
      <c r="A118" s="40">
        <v>26</v>
      </c>
      <c r="B118" s="40">
        <v>2</v>
      </c>
      <c r="C118" s="40" t="s">
        <v>124</v>
      </c>
      <c r="D118" s="40" t="s">
        <v>25</v>
      </c>
      <c r="E118" s="40"/>
      <c r="F118" s="40"/>
      <c r="G118" s="40">
        <v>0.5</v>
      </c>
      <c r="H118" s="40">
        <v>0.5</v>
      </c>
      <c r="I118" s="40">
        <v>4089</v>
      </c>
      <c r="J118" s="40">
        <v>7929</v>
      </c>
      <c r="K118" s="40"/>
      <c r="L118" s="40">
        <v>3587</v>
      </c>
      <c r="M118" s="40">
        <v>3.552</v>
      </c>
      <c r="N118" s="40">
        <v>6.9960000000000004</v>
      </c>
      <c r="O118" s="40">
        <v>3.444</v>
      </c>
      <c r="P118" s="40"/>
      <c r="Q118" s="40">
        <v>0.25900000000000001</v>
      </c>
      <c r="R118" s="40">
        <v>1</v>
      </c>
      <c r="S118" s="40">
        <v>0</v>
      </c>
      <c r="T118" s="40">
        <v>0</v>
      </c>
      <c r="U118" s="40"/>
      <c r="V118" s="40">
        <v>0</v>
      </c>
      <c r="W118" s="40"/>
      <c r="X118" s="40"/>
      <c r="Y118" s="41">
        <v>44791</v>
      </c>
      <c r="Z118" s="42">
        <v>0.73920138888888898</v>
      </c>
      <c r="AA118" s="40"/>
      <c r="AB118" s="43">
        <v>1</v>
      </c>
      <c r="AD118" s="30">
        <v>4.0060478018404453</v>
      </c>
      <c r="AE118" s="30">
        <v>7.6067141955949662</v>
      </c>
      <c r="AF118" s="30">
        <v>3.6006663937545209</v>
      </c>
      <c r="AG118" s="30">
        <v>0.3543007456516501</v>
      </c>
      <c r="AK118" s="43">
        <v>0.63744784798717691</v>
      </c>
      <c r="AQ118" s="43">
        <v>0.301923199758238</v>
      </c>
      <c r="AW118" s="43">
        <v>1.3367696415640162</v>
      </c>
      <c r="BC118" s="43">
        <v>0.21994634152204678</v>
      </c>
      <c r="BG118" s="47">
        <v>3.9933201352078846</v>
      </c>
      <c r="BH118" s="47">
        <v>7.61821477450078</v>
      </c>
      <c r="BI118" s="47">
        <v>3.6248946392928953</v>
      </c>
      <c r="BJ118" s="47">
        <v>0.35391153791171948</v>
      </c>
      <c r="BL118" s="45">
        <v>29</v>
      </c>
    </row>
    <row r="119" spans="1:81" s="43" customFormat="1" ht="15.75" customHeight="1">
      <c r="A119" s="40">
        <v>27</v>
      </c>
      <c r="B119" s="40">
        <v>2</v>
      </c>
      <c r="C119" s="40" t="s">
        <v>124</v>
      </c>
      <c r="D119" s="40" t="s">
        <v>25</v>
      </c>
      <c r="E119" s="40"/>
      <c r="F119" s="40"/>
      <c r="G119" s="40">
        <v>0.5</v>
      </c>
      <c r="H119" s="40">
        <v>0.5</v>
      </c>
      <c r="I119" s="40">
        <v>4062</v>
      </c>
      <c r="J119" s="40">
        <v>7954</v>
      </c>
      <c r="K119" s="40"/>
      <c r="L119" s="40">
        <v>3578</v>
      </c>
      <c r="M119" s="40">
        <v>3.5310000000000001</v>
      </c>
      <c r="N119" s="40">
        <v>7.0170000000000003</v>
      </c>
      <c r="O119" s="40">
        <v>3.4860000000000002</v>
      </c>
      <c r="P119" s="40"/>
      <c r="Q119" s="40">
        <v>0.25800000000000001</v>
      </c>
      <c r="R119" s="40">
        <v>1</v>
      </c>
      <c r="S119" s="40">
        <v>0</v>
      </c>
      <c r="T119" s="40">
        <v>0</v>
      </c>
      <c r="U119" s="40"/>
      <c r="V119" s="40">
        <v>0</v>
      </c>
      <c r="W119" s="40"/>
      <c r="X119" s="40"/>
      <c r="Y119" s="41">
        <v>44791</v>
      </c>
      <c r="Z119" s="42">
        <v>0.74678240740740742</v>
      </c>
      <c r="AA119" s="40"/>
      <c r="AB119" s="43">
        <v>1</v>
      </c>
      <c r="AD119" s="30">
        <v>3.980592468575324</v>
      </c>
      <c r="AE119" s="30">
        <v>7.6297153534065938</v>
      </c>
      <c r="AF119" s="30">
        <v>3.6491228848312698</v>
      </c>
      <c r="AG119" s="30">
        <v>0.35352233017178886</v>
      </c>
      <c r="BG119" s="47"/>
      <c r="BH119" s="47"/>
      <c r="BI119" s="47"/>
      <c r="BJ119" s="47"/>
      <c r="BL119" s="45"/>
    </row>
    <row r="120" spans="1:81" ht="15.75" customHeight="1">
      <c r="A120">
        <v>25</v>
      </c>
      <c r="B120">
        <v>2</v>
      </c>
      <c r="C120" t="s">
        <v>124</v>
      </c>
      <c r="D120" t="s">
        <v>25</v>
      </c>
      <c r="E120"/>
      <c r="F120"/>
      <c r="G120">
        <v>0.5</v>
      </c>
      <c r="H120">
        <v>0.5</v>
      </c>
      <c r="I120">
        <v>5043</v>
      </c>
      <c r="J120">
        <v>6907</v>
      </c>
      <c r="K120"/>
      <c r="L120">
        <v>3345</v>
      </c>
      <c r="M120">
        <v>4.2839999999999998</v>
      </c>
      <c r="N120">
        <v>6.13</v>
      </c>
      <c r="O120">
        <v>1.847</v>
      </c>
      <c r="P120"/>
      <c r="Q120">
        <v>0.23400000000000001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44810</v>
      </c>
      <c r="Z120" s="26">
        <v>0.88598379629629631</v>
      </c>
      <c r="AA120"/>
      <c r="AB120" s="7">
        <v>1</v>
      </c>
      <c r="AD120" s="30">
        <v>5.0175520472094632</v>
      </c>
      <c r="AE120" s="30">
        <v>7.1112237419371658</v>
      </c>
      <c r="AF120" s="30">
        <v>2.0936716947277025</v>
      </c>
      <c r="AG120" s="30">
        <v>0.33851940000642095</v>
      </c>
      <c r="BG120" s="37"/>
      <c r="BH120" s="37"/>
      <c r="BI120" s="37"/>
      <c r="BJ120" s="37"/>
      <c r="BL120" s="45"/>
      <c r="CC120" s="7"/>
    </row>
    <row r="121" spans="1:81" ht="15.75" customHeight="1">
      <c r="A121">
        <v>26</v>
      </c>
      <c r="B121">
        <v>2</v>
      </c>
      <c r="C121" t="s">
        <v>124</v>
      </c>
      <c r="D121" t="s">
        <v>25</v>
      </c>
      <c r="E121"/>
      <c r="F121"/>
      <c r="G121">
        <v>0.5</v>
      </c>
      <c r="H121">
        <v>0.5</v>
      </c>
      <c r="I121">
        <v>3545</v>
      </c>
      <c r="J121">
        <v>7179</v>
      </c>
      <c r="K121"/>
      <c r="L121">
        <v>3324</v>
      </c>
      <c r="M121">
        <v>3.1349999999999998</v>
      </c>
      <c r="N121">
        <v>6.36</v>
      </c>
      <c r="O121">
        <v>3.2250000000000001</v>
      </c>
      <c r="P121"/>
      <c r="Q121">
        <v>0.23200000000000001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44810</v>
      </c>
      <c r="Z121" s="26">
        <v>0.89307870370370368</v>
      </c>
      <c r="AA121"/>
      <c r="AB121" s="7">
        <v>1</v>
      </c>
      <c r="AD121" s="30">
        <v>3.5292709121277901</v>
      </c>
      <c r="AE121" s="30">
        <v>7.3933085174507509</v>
      </c>
      <c r="AF121" s="30">
        <v>3.8640376053229608</v>
      </c>
      <c r="AG121" s="30">
        <v>0.33644033839322413</v>
      </c>
      <c r="AK121" s="5">
        <v>1.7607043856742808</v>
      </c>
      <c r="AQ121" s="5">
        <v>3.96252548261312</v>
      </c>
      <c r="AW121" s="5">
        <v>6.016003478713202</v>
      </c>
      <c r="BC121" s="5">
        <v>1.3330226719240372</v>
      </c>
      <c r="BG121" s="37">
        <v>3.4984720368357127</v>
      </c>
      <c r="BH121" s="37">
        <v>7.2496734387425468</v>
      </c>
      <c r="BI121" s="37">
        <v>3.751201401906834</v>
      </c>
      <c r="BJ121" s="37">
        <v>0.33421277237908459</v>
      </c>
      <c r="BL121" s="45">
        <v>30</v>
      </c>
      <c r="CC121" s="7"/>
    </row>
    <row r="122" spans="1:81" ht="15.75" customHeight="1">
      <c r="A122">
        <v>27</v>
      </c>
      <c r="B122">
        <v>2</v>
      </c>
      <c r="C122" t="s">
        <v>124</v>
      </c>
      <c r="D122" t="s">
        <v>25</v>
      </c>
      <c r="E122"/>
      <c r="F122"/>
      <c r="G122">
        <v>0.5</v>
      </c>
      <c r="H122">
        <v>0.5</v>
      </c>
      <c r="I122">
        <v>3483</v>
      </c>
      <c r="J122">
        <v>6902</v>
      </c>
      <c r="K122"/>
      <c r="L122">
        <v>3279</v>
      </c>
      <c r="M122">
        <v>3.0870000000000002</v>
      </c>
      <c r="N122">
        <v>6.1260000000000003</v>
      </c>
      <c r="O122">
        <v>3.0390000000000001</v>
      </c>
      <c r="P122"/>
      <c r="Q122">
        <v>0.22700000000000001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44810</v>
      </c>
      <c r="Z122" s="26">
        <v>0.9005671296296297</v>
      </c>
      <c r="AA122"/>
      <c r="AB122" s="7">
        <v>1</v>
      </c>
      <c r="AD122" s="30">
        <v>3.4676731615436354</v>
      </c>
      <c r="AE122" s="30">
        <v>7.1060383600343426</v>
      </c>
      <c r="AF122" s="30">
        <v>3.6383651984907073</v>
      </c>
      <c r="AG122" s="30">
        <v>0.33198520636494505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25</v>
      </c>
      <c r="B123">
        <v>2</v>
      </c>
      <c r="C123" t="s">
        <v>160</v>
      </c>
      <c r="D123" t="s">
        <v>25</v>
      </c>
      <c r="E123"/>
      <c r="F123"/>
      <c r="G123">
        <v>0.5</v>
      </c>
      <c r="H123">
        <v>0.5</v>
      </c>
      <c r="I123">
        <v>5148</v>
      </c>
      <c r="J123">
        <v>7473</v>
      </c>
      <c r="K123"/>
      <c r="L123">
        <v>3415</v>
      </c>
      <c r="M123">
        <v>4.3650000000000002</v>
      </c>
      <c r="N123">
        <v>6.61</v>
      </c>
      <c r="O123">
        <v>2.2450000000000001</v>
      </c>
      <c r="P123"/>
      <c r="Q123">
        <v>0.24099999999999999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44812</v>
      </c>
      <c r="Z123" s="26">
        <v>0.89359953703703709</v>
      </c>
      <c r="AA123"/>
      <c r="AB123" s="7">
        <v>1</v>
      </c>
      <c r="AD123" s="30">
        <v>5.1966468028238069</v>
      </c>
      <c r="AE123" s="30">
        <v>7.9063443542538856</v>
      </c>
      <c r="AF123" s="30">
        <v>2.7096975514300787</v>
      </c>
      <c r="AG123" s="30">
        <v>0.37189177063757412</v>
      </c>
      <c r="BG123" s="37"/>
      <c r="BH123" s="37"/>
      <c r="BI123" s="37"/>
      <c r="BJ123" s="37"/>
      <c r="BL123" s="45"/>
      <c r="CC123" s="7"/>
    </row>
    <row r="124" spans="1:81" ht="15.75" customHeight="1">
      <c r="A124">
        <v>26</v>
      </c>
      <c r="B124">
        <v>2</v>
      </c>
      <c r="C124" t="s">
        <v>160</v>
      </c>
      <c r="D124" t="s">
        <v>25</v>
      </c>
      <c r="E124"/>
      <c r="F124"/>
      <c r="G124">
        <v>0.5</v>
      </c>
      <c r="H124">
        <v>0.5</v>
      </c>
      <c r="I124">
        <v>3783</v>
      </c>
      <c r="J124">
        <v>7443</v>
      </c>
      <c r="K124"/>
      <c r="L124">
        <v>3416</v>
      </c>
      <c r="M124">
        <v>3.3170000000000002</v>
      </c>
      <c r="N124">
        <v>6.5839999999999996</v>
      </c>
      <c r="O124">
        <v>3.266</v>
      </c>
      <c r="P124"/>
      <c r="Q124">
        <v>0.24099999999999999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44812</v>
      </c>
      <c r="Z124" s="26">
        <v>0.90079861111111104</v>
      </c>
      <c r="AA124"/>
      <c r="AB124" s="7">
        <v>1</v>
      </c>
      <c r="AD124" s="30">
        <v>3.8591023172105072</v>
      </c>
      <c r="AE124" s="30">
        <v>7.8770883715008999</v>
      </c>
      <c r="AF124" s="30">
        <v>4.0179860542903931</v>
      </c>
      <c r="AG124" s="30">
        <v>0.37199517754251804</v>
      </c>
      <c r="AK124" s="5">
        <v>1.8191986329795209</v>
      </c>
      <c r="AQ124" s="5">
        <v>0.62093189838414409</v>
      </c>
      <c r="AW124" s="5">
        <v>0.5166314398785754</v>
      </c>
      <c r="BC124" s="5">
        <v>0.83047464401050763</v>
      </c>
      <c r="BG124" s="37">
        <v>3.8243163617238611</v>
      </c>
      <c r="BH124" s="37">
        <v>7.852708385873413</v>
      </c>
      <c r="BI124" s="37">
        <v>4.0283920241495519</v>
      </c>
      <c r="BJ124" s="37">
        <v>0.37354628111667715</v>
      </c>
      <c r="BL124" s="45">
        <v>31</v>
      </c>
      <c r="CC124" s="7"/>
    </row>
    <row r="125" spans="1:81" ht="15.75" customHeight="1">
      <c r="A125">
        <v>27</v>
      </c>
      <c r="B125">
        <v>2</v>
      </c>
      <c r="C125" t="s">
        <v>160</v>
      </c>
      <c r="D125" t="s">
        <v>25</v>
      </c>
      <c r="E125"/>
      <c r="F125"/>
      <c r="G125">
        <v>0.5</v>
      </c>
      <c r="H125">
        <v>0.5</v>
      </c>
      <c r="I125">
        <v>3712</v>
      </c>
      <c r="J125">
        <v>7393</v>
      </c>
      <c r="K125"/>
      <c r="L125">
        <v>3446</v>
      </c>
      <c r="M125">
        <v>3.2629999999999999</v>
      </c>
      <c r="N125">
        <v>6.5419999999999998</v>
      </c>
      <c r="O125">
        <v>3.2789999999999999</v>
      </c>
      <c r="P125"/>
      <c r="Q125">
        <v>0.24399999999999999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44812</v>
      </c>
      <c r="Z125" s="26">
        <v>0.90827546296296291</v>
      </c>
      <c r="AA125"/>
      <c r="AB125" s="7">
        <v>1</v>
      </c>
      <c r="AD125" s="30">
        <v>3.7895304062372146</v>
      </c>
      <c r="AE125" s="30">
        <v>7.8283284002459252</v>
      </c>
      <c r="AF125" s="30">
        <v>4.0387979940087106</v>
      </c>
      <c r="AG125" s="30">
        <v>0.37509738469083626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28</v>
      </c>
      <c r="B126">
        <v>2</v>
      </c>
      <c r="C126" t="s">
        <v>124</v>
      </c>
      <c r="D126" t="s">
        <v>25</v>
      </c>
      <c r="E126"/>
      <c r="F126"/>
      <c r="G126">
        <v>0.5</v>
      </c>
      <c r="H126">
        <v>0.5</v>
      </c>
      <c r="I126">
        <v>4938</v>
      </c>
      <c r="J126">
        <v>7932</v>
      </c>
      <c r="K126"/>
      <c r="L126">
        <v>3522</v>
      </c>
      <c r="M126">
        <v>4.2030000000000003</v>
      </c>
      <c r="N126">
        <v>6.9980000000000002</v>
      </c>
      <c r="O126">
        <v>2.7949999999999999</v>
      </c>
      <c r="P126"/>
      <c r="Q126">
        <v>0.252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44824</v>
      </c>
      <c r="Z126" s="26">
        <v>0.74170138888888892</v>
      </c>
      <c r="AA126"/>
      <c r="AB126" s="7">
        <v>1</v>
      </c>
      <c r="AD126" s="30">
        <v>4.7818357266825622</v>
      </c>
      <c r="AE126" s="30">
        <v>7.8664205002105909</v>
      </c>
      <c r="AF126" s="30">
        <v>3.0845847735280287</v>
      </c>
      <c r="AG126" s="30">
        <v>0.36141363609917182</v>
      </c>
      <c r="BG126" s="37"/>
      <c r="BH126" s="37"/>
      <c r="BI126" s="37"/>
      <c r="BJ126" s="37"/>
      <c r="BL126" s="45"/>
      <c r="CC126" s="7"/>
    </row>
    <row r="127" spans="1:81" ht="15.75" customHeight="1">
      <c r="A127">
        <v>29</v>
      </c>
      <c r="B127">
        <v>2</v>
      </c>
      <c r="C127" t="s">
        <v>124</v>
      </c>
      <c r="D127" t="s">
        <v>25</v>
      </c>
      <c r="E127"/>
      <c r="F127"/>
      <c r="G127">
        <v>0.5</v>
      </c>
      <c r="H127">
        <v>0.5</v>
      </c>
      <c r="I127">
        <v>3647</v>
      </c>
      <c r="J127">
        <v>7719</v>
      </c>
      <c r="K127"/>
      <c r="L127">
        <v>3439</v>
      </c>
      <c r="M127">
        <v>3.2130000000000001</v>
      </c>
      <c r="N127">
        <v>6.8179999999999996</v>
      </c>
      <c r="O127">
        <v>3.6040000000000001</v>
      </c>
      <c r="P127"/>
      <c r="Q127">
        <v>0.24399999999999999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44824</v>
      </c>
      <c r="Z127" s="26">
        <v>0.74906249999999996</v>
      </c>
      <c r="AA127"/>
      <c r="AB127" s="7">
        <v>1</v>
      </c>
      <c r="AD127" s="30">
        <v>3.5141885425876915</v>
      </c>
      <c r="AE127" s="30">
        <v>7.6571545349513883</v>
      </c>
      <c r="AF127" s="30">
        <v>4.1429659923636972</v>
      </c>
      <c r="AG127" s="30">
        <v>0.35330551134917454</v>
      </c>
      <c r="AK127" s="5">
        <v>0.27980421845279374</v>
      </c>
      <c r="AQ127" s="5">
        <v>1.0447184806597383</v>
      </c>
      <c r="AW127" s="5">
        <v>1.6981366047837698</v>
      </c>
      <c r="BC127" s="5">
        <v>0.55452916397426777</v>
      </c>
      <c r="BG127" s="37">
        <v>3.5092789872658678</v>
      </c>
      <c r="BH127" s="37">
        <v>7.6173645274725263</v>
      </c>
      <c r="BI127" s="37">
        <v>4.1080855402066581</v>
      </c>
      <c r="BJ127" s="37">
        <v>0.35232862884917487</v>
      </c>
      <c r="BL127" s="45">
        <v>32</v>
      </c>
      <c r="CC127" s="7"/>
    </row>
    <row r="128" spans="1:81" ht="15.75" customHeight="1">
      <c r="A128">
        <v>30</v>
      </c>
      <c r="B128">
        <v>2</v>
      </c>
      <c r="C128" t="s">
        <v>124</v>
      </c>
      <c r="D128" t="s">
        <v>25</v>
      </c>
      <c r="E128"/>
      <c r="F128"/>
      <c r="G128">
        <v>0.5</v>
      </c>
      <c r="H128">
        <v>0.5</v>
      </c>
      <c r="I128">
        <v>3637</v>
      </c>
      <c r="J128">
        <v>7638</v>
      </c>
      <c r="K128"/>
      <c r="L128">
        <v>3419</v>
      </c>
      <c r="M128">
        <v>3.2050000000000001</v>
      </c>
      <c r="N128">
        <v>6.7489999999999997</v>
      </c>
      <c r="O128">
        <v>3.544</v>
      </c>
      <c r="P128"/>
      <c r="Q128">
        <v>0.24199999999999999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44824</v>
      </c>
      <c r="Z128" s="26">
        <v>0.75688657407407411</v>
      </c>
      <c r="AA128"/>
      <c r="AB128" s="7">
        <v>1</v>
      </c>
      <c r="AD128" s="30">
        <v>3.5043694319440442</v>
      </c>
      <c r="AE128" s="30">
        <v>7.5775745199936635</v>
      </c>
      <c r="AF128" s="30">
        <v>4.0732050880496189</v>
      </c>
      <c r="AG128" s="30">
        <v>0.35135174634917521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28</v>
      </c>
      <c r="B129">
        <v>2</v>
      </c>
      <c r="C129" t="s">
        <v>124</v>
      </c>
      <c r="D129" t="s">
        <v>25</v>
      </c>
      <c r="E129"/>
      <c r="F129"/>
      <c r="G129">
        <v>0.5</v>
      </c>
      <c r="H129">
        <v>0.5</v>
      </c>
      <c r="I129">
        <v>5005</v>
      </c>
      <c r="J129">
        <v>7715</v>
      </c>
      <c r="K129"/>
      <c r="L129">
        <v>3111</v>
      </c>
      <c r="M129">
        <v>4.2549999999999999</v>
      </c>
      <c r="N129">
        <v>6.8150000000000004</v>
      </c>
      <c r="O129">
        <v>2.56</v>
      </c>
      <c r="P129"/>
      <c r="Q129">
        <v>0.20899999999999999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44825</v>
      </c>
      <c r="Z129" s="26">
        <v>0.81550925925925932</v>
      </c>
      <c r="AA129"/>
      <c r="AB129" s="7">
        <v>1</v>
      </c>
      <c r="AD129" s="30">
        <v>4.9221655279576462</v>
      </c>
      <c r="AE129" s="30">
        <v>7.5246611915835873</v>
      </c>
      <c r="AF129" s="30">
        <v>2.6024956636259411</v>
      </c>
      <c r="AG129" s="30">
        <v>0.33477710744189287</v>
      </c>
      <c r="BG129" s="37"/>
      <c r="BH129" s="37"/>
      <c r="BI129" s="37"/>
      <c r="BJ129" s="37"/>
      <c r="BL129" s="45"/>
      <c r="CC129" s="7"/>
    </row>
    <row r="130" spans="1:81" ht="15.75" customHeight="1">
      <c r="A130">
        <v>29</v>
      </c>
      <c r="B130">
        <v>2</v>
      </c>
      <c r="C130" t="s">
        <v>124</v>
      </c>
      <c r="D130" t="s">
        <v>25</v>
      </c>
      <c r="E130"/>
      <c r="F130"/>
      <c r="G130">
        <v>0.5</v>
      </c>
      <c r="H130">
        <v>0.5</v>
      </c>
      <c r="I130">
        <v>3766</v>
      </c>
      <c r="J130">
        <v>7635</v>
      </c>
      <c r="K130"/>
      <c r="L130">
        <v>3084</v>
      </c>
      <c r="M130">
        <v>3.3039999999999998</v>
      </c>
      <c r="N130">
        <v>6.7460000000000004</v>
      </c>
      <c r="O130">
        <v>3.4420000000000002</v>
      </c>
      <c r="P130"/>
      <c r="Q130">
        <v>0.20699999999999999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44825</v>
      </c>
      <c r="Z130" s="26">
        <v>0.82287037037037036</v>
      </c>
      <c r="AA130"/>
      <c r="AB130" s="7">
        <v>1</v>
      </c>
      <c r="AD130" s="30">
        <v>3.7103928260459078</v>
      </c>
      <c r="AE130" s="30">
        <v>7.4481600211703007</v>
      </c>
      <c r="AF130" s="30">
        <v>3.7377671951243929</v>
      </c>
      <c r="AG130" s="30">
        <v>0.33190094683376314</v>
      </c>
      <c r="AK130" s="5">
        <v>1.594149864160878</v>
      </c>
      <c r="AQ130" s="5">
        <v>3.3682313664461931</v>
      </c>
      <c r="AW130" s="5">
        <v>5.1604747324986731</v>
      </c>
      <c r="BC130" s="5">
        <v>2.1737543363574123</v>
      </c>
      <c r="BG130" s="37">
        <v>3.6810520826582143</v>
      </c>
      <c r="BH130" s="37">
        <v>7.3248018838788758</v>
      </c>
      <c r="BI130" s="37">
        <v>3.6437498012206615</v>
      </c>
      <c r="BJ130" s="37">
        <v>0.32833237719034292</v>
      </c>
      <c r="BL130" s="45">
        <v>33</v>
      </c>
      <c r="CC130" s="7"/>
    </row>
    <row r="131" spans="1:81" ht="15.75" customHeight="1">
      <c r="A131">
        <v>30</v>
      </c>
      <c r="B131">
        <v>2</v>
      </c>
      <c r="C131" t="s">
        <v>124</v>
      </c>
      <c r="D131" t="s">
        <v>25</v>
      </c>
      <c r="E131"/>
      <c r="F131"/>
      <c r="G131">
        <v>0.5</v>
      </c>
      <c r="H131">
        <v>0.5</v>
      </c>
      <c r="I131">
        <v>3706</v>
      </c>
      <c r="J131">
        <v>7377</v>
      </c>
      <c r="K131"/>
      <c r="L131">
        <v>3017</v>
      </c>
      <c r="M131">
        <v>3.258</v>
      </c>
      <c r="N131">
        <v>6.5279999999999996</v>
      </c>
      <c r="O131">
        <v>3.27</v>
      </c>
      <c r="P131"/>
      <c r="Q131">
        <v>0.2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44825</v>
      </c>
      <c r="Z131" s="26">
        <v>0.83065972222222229</v>
      </c>
      <c r="AA131"/>
      <c r="AB131" s="7">
        <v>1</v>
      </c>
      <c r="AD131" s="30">
        <v>3.6517113392705207</v>
      </c>
      <c r="AE131" s="30">
        <v>7.2014437465874508</v>
      </c>
      <c r="AF131" s="30">
        <v>3.5497324073169301</v>
      </c>
      <c r="AG131" s="30">
        <v>0.32476380754692269</v>
      </c>
      <c r="BG131" s="37"/>
      <c r="BH131" s="37"/>
      <c r="BI131" s="37"/>
      <c r="BJ131" s="37"/>
      <c r="BL131" s="45"/>
      <c r="CC131" s="7"/>
    </row>
    <row r="132" spans="1:81" customFormat="1" ht="15">
      <c r="A132">
        <v>136</v>
      </c>
      <c r="B132">
        <v>2</v>
      </c>
      <c r="C132" t="s">
        <v>124</v>
      </c>
      <c r="D132" t="s">
        <v>25</v>
      </c>
      <c r="G132">
        <v>0.5</v>
      </c>
      <c r="H132">
        <v>0.5</v>
      </c>
      <c r="I132">
        <v>5276</v>
      </c>
      <c r="J132">
        <v>7426</v>
      </c>
      <c r="L132">
        <v>3110</v>
      </c>
      <c r="M132">
        <v>4.4619999999999997</v>
      </c>
      <c r="N132">
        <v>6.57</v>
      </c>
      <c r="O132">
        <v>2.1070000000000002</v>
      </c>
      <c r="Q132">
        <v>0.20899999999999999</v>
      </c>
      <c r="R132">
        <v>1</v>
      </c>
      <c r="S132">
        <v>0</v>
      </c>
      <c r="T132">
        <v>0</v>
      </c>
      <c r="V132">
        <v>0</v>
      </c>
      <c r="Y132" s="27">
        <v>44826</v>
      </c>
      <c r="Z132" s="26">
        <v>0.82408564814814811</v>
      </c>
      <c r="AB132">
        <v>1</v>
      </c>
      <c r="AD132" s="30">
        <v>5.5844625218735553</v>
      </c>
      <c r="AE132" s="30">
        <v>7.730916790543886</v>
      </c>
      <c r="AF132" s="30">
        <v>2.1464542686703307</v>
      </c>
      <c r="AG132" s="30">
        <v>0.35213185795976498</v>
      </c>
      <c r="AH132" s="30"/>
      <c r="BL132" s="45"/>
    </row>
    <row r="133" spans="1:81" customFormat="1" ht="15">
      <c r="A133">
        <v>137</v>
      </c>
      <c r="B133">
        <v>2</v>
      </c>
      <c r="C133" t="s">
        <v>124</v>
      </c>
      <c r="D133" t="s">
        <v>25</v>
      </c>
      <c r="G133">
        <v>0.5</v>
      </c>
      <c r="H133">
        <v>0.5</v>
      </c>
      <c r="I133">
        <v>4005</v>
      </c>
      <c r="J133">
        <v>7293</v>
      </c>
      <c r="L133">
        <v>3148</v>
      </c>
      <c r="M133">
        <v>3.4870000000000001</v>
      </c>
      <c r="N133">
        <v>6.4569999999999999</v>
      </c>
      <c r="O133">
        <v>2.97</v>
      </c>
      <c r="Q133">
        <v>0.21299999999999999</v>
      </c>
      <c r="R133">
        <v>1</v>
      </c>
      <c r="S133">
        <v>0</v>
      </c>
      <c r="T133">
        <v>0</v>
      </c>
      <c r="V133">
        <v>0</v>
      </c>
      <c r="Y133" s="27">
        <v>44826</v>
      </c>
      <c r="Z133" s="26">
        <v>0.83135416666666673</v>
      </c>
      <c r="AB133">
        <v>1</v>
      </c>
      <c r="AD133" s="30">
        <v>4.2973217133348793</v>
      </c>
      <c r="AE133" s="30">
        <v>7.5981021500520116</v>
      </c>
      <c r="AF133" s="30">
        <v>3.3007804367171323</v>
      </c>
      <c r="AG133" s="30">
        <v>0.35616670322220856</v>
      </c>
      <c r="AH133" s="30"/>
      <c r="AK133">
        <v>2.9412235291917939</v>
      </c>
      <c r="AQ133">
        <v>0.21006455366531257</v>
      </c>
      <c r="AW133">
        <v>4.1690186315448772</v>
      </c>
      <c r="BC133">
        <v>0.47585585210817144</v>
      </c>
      <c r="BG133" s="30">
        <v>4.2350407064701052</v>
      </c>
      <c r="BH133" s="30">
        <v>7.6060910006079139</v>
      </c>
      <c r="BI133" s="30">
        <v>3.3710502941378091</v>
      </c>
      <c r="BJ133" s="30">
        <v>0.35701614433009143</v>
      </c>
      <c r="BL133" s="45">
        <v>34</v>
      </c>
    </row>
    <row r="134" spans="1:81" customFormat="1" ht="15">
      <c r="A134">
        <v>138</v>
      </c>
      <c r="B134">
        <v>2</v>
      </c>
      <c r="C134" t="s">
        <v>124</v>
      </c>
      <c r="D134" t="s">
        <v>25</v>
      </c>
      <c r="G134">
        <v>0.5</v>
      </c>
      <c r="H134">
        <v>0.5</v>
      </c>
      <c r="I134">
        <v>3882</v>
      </c>
      <c r="J134">
        <v>7309</v>
      </c>
      <c r="L134">
        <v>3164</v>
      </c>
      <c r="M134">
        <v>3.3929999999999998</v>
      </c>
      <c r="N134">
        <v>6.4710000000000001</v>
      </c>
      <c r="O134">
        <v>3.0779999999999998</v>
      </c>
      <c r="Q134">
        <v>0.215</v>
      </c>
      <c r="R134">
        <v>1</v>
      </c>
      <c r="S134">
        <v>0</v>
      </c>
      <c r="T134">
        <v>0</v>
      </c>
      <c r="V134">
        <v>0</v>
      </c>
      <c r="Y134" s="27">
        <v>44826</v>
      </c>
      <c r="Z134" s="26">
        <v>0.83906249999999993</v>
      </c>
      <c r="AB134">
        <v>1</v>
      </c>
      <c r="AD134" s="30">
        <v>4.1727596996053302</v>
      </c>
      <c r="AE134" s="30">
        <v>7.6140798511638161</v>
      </c>
      <c r="AF134" s="30">
        <v>3.4413201515584859</v>
      </c>
      <c r="AG134" s="30">
        <v>0.35786558543797425</v>
      </c>
      <c r="AH134" s="30"/>
      <c r="BG134" s="30"/>
      <c r="BH134" s="30"/>
      <c r="BI134" s="30"/>
      <c r="BJ134" s="30"/>
      <c r="BL134" s="45"/>
    </row>
    <row r="135" spans="1:81" ht="15.75" customHeight="1">
      <c r="A135">
        <v>29</v>
      </c>
      <c r="B135">
        <v>2</v>
      </c>
      <c r="C135" t="s">
        <v>124</v>
      </c>
      <c r="D135" t="s">
        <v>25</v>
      </c>
      <c r="E135"/>
      <c r="F135"/>
      <c r="G135">
        <v>0.5</v>
      </c>
      <c r="H135">
        <v>0.5</v>
      </c>
      <c r="I135">
        <v>5559</v>
      </c>
      <c r="J135">
        <v>7403</v>
      </c>
      <c r="K135"/>
      <c r="L135">
        <v>3849</v>
      </c>
      <c r="M135">
        <v>4.68</v>
      </c>
      <c r="N135">
        <v>6.55</v>
      </c>
      <c r="O135">
        <v>1.87</v>
      </c>
      <c r="P135"/>
      <c r="Q135">
        <v>0.28699999999999998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44827</v>
      </c>
      <c r="Z135" s="26">
        <v>0.85240740740740739</v>
      </c>
      <c r="AA135"/>
      <c r="AB135" s="7">
        <v>1</v>
      </c>
      <c r="AD135" s="30">
        <v>5.3037823533297264</v>
      </c>
      <c r="AE135" s="30">
        <v>7.0925990710279585</v>
      </c>
      <c r="AF135" s="30">
        <v>1.7888167176982321</v>
      </c>
      <c r="AG135" s="30">
        <v>0.3760046873674166</v>
      </c>
      <c r="BG135" s="37"/>
      <c r="BH135" s="37"/>
      <c r="BI135" s="37"/>
      <c r="BJ135" s="37"/>
      <c r="BL135" s="45"/>
      <c r="CC135" s="7"/>
    </row>
    <row r="136" spans="1:81" ht="15.75" customHeight="1">
      <c r="A136">
        <v>30</v>
      </c>
      <c r="B136">
        <v>2</v>
      </c>
      <c r="C136" t="s">
        <v>124</v>
      </c>
      <c r="D136" t="s">
        <v>25</v>
      </c>
      <c r="E136"/>
      <c r="F136"/>
      <c r="G136">
        <v>0.5</v>
      </c>
      <c r="H136">
        <v>0.5</v>
      </c>
      <c r="I136">
        <v>3880</v>
      </c>
      <c r="J136">
        <v>7368</v>
      </c>
      <c r="K136"/>
      <c r="L136">
        <v>3850</v>
      </c>
      <c r="M136">
        <v>3.3919999999999999</v>
      </c>
      <c r="N136">
        <v>6.52</v>
      </c>
      <c r="O136">
        <v>3.129</v>
      </c>
      <c r="P136"/>
      <c r="Q136">
        <v>0.28699999999999998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0.85956018518518518</v>
      </c>
      <c r="AA136"/>
      <c r="AB136" s="7">
        <v>1</v>
      </c>
      <c r="AD136" s="30">
        <v>3.7101233274256136</v>
      </c>
      <c r="AE136" s="30">
        <v>7.0588666086892644</v>
      </c>
      <c r="AF136" s="30">
        <v>3.3487432812636508</v>
      </c>
      <c r="AG136" s="30">
        <v>0.3761026859184316</v>
      </c>
      <c r="AK136" s="5">
        <v>0.71890695214712663</v>
      </c>
      <c r="AQ136" s="5">
        <v>2.2226480462120461</v>
      </c>
      <c r="AW136" s="5">
        <v>3.9151955474548856</v>
      </c>
      <c r="BC136" s="5">
        <v>2.2928893326749615</v>
      </c>
      <c r="BG136" s="37">
        <v>3.6968349257801951</v>
      </c>
      <c r="BH136" s="37">
        <v>6.9812819453102684</v>
      </c>
      <c r="BI136" s="37">
        <v>3.2844470195300728</v>
      </c>
      <c r="BJ136" s="37">
        <v>0.3718397489492799</v>
      </c>
      <c r="BL136" s="45">
        <v>35</v>
      </c>
      <c r="CC136" s="7"/>
    </row>
    <row r="137" spans="1:81" ht="15.75" customHeight="1">
      <c r="A137">
        <v>31</v>
      </c>
      <c r="B137">
        <v>2</v>
      </c>
      <c r="C137" t="s">
        <v>124</v>
      </c>
      <c r="D137" t="s">
        <v>25</v>
      </c>
      <c r="E137"/>
      <c r="F137"/>
      <c r="G137">
        <v>0.5</v>
      </c>
      <c r="H137">
        <v>0.5</v>
      </c>
      <c r="I137">
        <v>3852</v>
      </c>
      <c r="J137">
        <v>7207</v>
      </c>
      <c r="K137"/>
      <c r="L137">
        <v>3763</v>
      </c>
      <c r="M137">
        <v>3.37</v>
      </c>
      <c r="N137">
        <v>6.3840000000000003</v>
      </c>
      <c r="O137">
        <v>3.0139999999999998</v>
      </c>
      <c r="P137"/>
      <c r="Q137">
        <v>0.27800000000000002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0.86715277777777777</v>
      </c>
      <c r="AA137"/>
      <c r="AB137" s="7">
        <v>1</v>
      </c>
      <c r="AD137" s="30">
        <v>3.6835465241347767</v>
      </c>
      <c r="AE137" s="30">
        <v>6.9036972819312714</v>
      </c>
      <c r="AF137" s="30">
        <v>3.2201507577964947</v>
      </c>
      <c r="AG137" s="30">
        <v>0.3675768119801282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29</v>
      </c>
      <c r="B138">
        <v>2</v>
      </c>
      <c r="C138" t="s">
        <v>124</v>
      </c>
      <c r="D138" t="s">
        <v>25</v>
      </c>
      <c r="E138"/>
      <c r="F138"/>
      <c r="G138">
        <v>0.5</v>
      </c>
      <c r="H138">
        <v>0.5</v>
      </c>
      <c r="I138">
        <v>5183</v>
      </c>
      <c r="J138">
        <v>7619</v>
      </c>
      <c r="K138"/>
      <c r="L138">
        <v>3372</v>
      </c>
      <c r="M138">
        <v>4.391</v>
      </c>
      <c r="N138">
        <v>6.734</v>
      </c>
      <c r="O138">
        <v>2.3420000000000001</v>
      </c>
      <c r="P138"/>
      <c r="Q138">
        <v>0.23699999999999999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44830</v>
      </c>
      <c r="Z138" s="26">
        <v>0.82613425925925921</v>
      </c>
      <c r="AA138"/>
      <c r="AB138" s="7">
        <v>1</v>
      </c>
      <c r="AD138" s="30">
        <v>5.1197421736949815</v>
      </c>
      <c r="AE138" s="30">
        <v>7.6500845844975611</v>
      </c>
      <c r="AF138" s="30">
        <v>2.5303424108025796</v>
      </c>
      <c r="AG138" s="30">
        <v>0.3655037792481784</v>
      </c>
      <c r="BG138" s="37"/>
      <c r="BH138" s="37"/>
      <c r="BI138" s="37"/>
      <c r="BJ138" s="37"/>
      <c r="BL138" s="45"/>
      <c r="CC138" s="7"/>
    </row>
    <row r="139" spans="1:81" ht="15.75" customHeight="1">
      <c r="A139">
        <v>30</v>
      </c>
      <c r="B139">
        <v>2</v>
      </c>
      <c r="C139" t="s">
        <v>124</v>
      </c>
      <c r="D139" t="s">
        <v>25</v>
      </c>
      <c r="E139"/>
      <c r="F139"/>
      <c r="G139">
        <v>0.5</v>
      </c>
      <c r="H139">
        <v>0.5</v>
      </c>
      <c r="I139">
        <v>3734</v>
      </c>
      <c r="J139">
        <v>7667</v>
      </c>
      <c r="K139"/>
      <c r="L139">
        <v>3403</v>
      </c>
      <c r="M139">
        <v>3.2789999999999999</v>
      </c>
      <c r="N139">
        <v>6.774</v>
      </c>
      <c r="O139">
        <v>3.4940000000000002</v>
      </c>
      <c r="P139"/>
      <c r="Q139">
        <v>0.24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44830</v>
      </c>
      <c r="Z139" s="26">
        <v>0.83335648148148145</v>
      </c>
      <c r="AA139"/>
      <c r="AB139" s="7">
        <v>1</v>
      </c>
      <c r="AD139" s="30">
        <v>3.7285374989600388</v>
      </c>
      <c r="AE139" s="30">
        <v>7.6974715315889641</v>
      </c>
      <c r="AF139" s="30">
        <v>3.9689340326289253</v>
      </c>
      <c r="AG139" s="30">
        <v>0.36879432439146442</v>
      </c>
      <c r="AK139" s="5">
        <v>1.1775446843606223</v>
      </c>
      <c r="AQ139" s="5">
        <v>0.99245284515354482</v>
      </c>
      <c r="AW139" s="5">
        <v>3.0746127300939272</v>
      </c>
      <c r="BC139" s="5">
        <v>0.4881009566318335</v>
      </c>
      <c r="BG139" s="37">
        <v>3.7506201128447207</v>
      </c>
      <c r="BH139" s="37">
        <v>7.6594632511094014</v>
      </c>
      <c r="BI139" s="37">
        <v>3.9088431382646807</v>
      </c>
      <c r="BJ139" s="37">
        <v>0.36969657064042993</v>
      </c>
      <c r="BL139" s="45">
        <v>36</v>
      </c>
      <c r="CC139" s="7"/>
    </row>
    <row r="140" spans="1:81" ht="15.75" customHeight="1">
      <c r="A140">
        <v>31</v>
      </c>
      <c r="B140">
        <v>2</v>
      </c>
      <c r="C140" t="s">
        <v>124</v>
      </c>
      <c r="D140" t="s">
        <v>25</v>
      </c>
      <c r="E140"/>
      <c r="F140"/>
      <c r="G140">
        <v>0.5</v>
      </c>
      <c r="H140">
        <v>0.5</v>
      </c>
      <c r="I140">
        <v>3780</v>
      </c>
      <c r="J140">
        <v>7590</v>
      </c>
      <c r="K140"/>
      <c r="L140">
        <v>3420</v>
      </c>
      <c r="M140">
        <v>3.3149999999999999</v>
      </c>
      <c r="N140">
        <v>6.7089999999999996</v>
      </c>
      <c r="O140">
        <v>3.3940000000000001</v>
      </c>
      <c r="P140"/>
      <c r="Q140">
        <v>0.24199999999999999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44830</v>
      </c>
      <c r="Z140" s="26">
        <v>0.84111111111111114</v>
      </c>
      <c r="AA140"/>
      <c r="AB140" s="7">
        <v>1</v>
      </c>
      <c r="AD140" s="30">
        <v>3.7727027267294022</v>
      </c>
      <c r="AE140" s="30">
        <v>7.6214549706298387</v>
      </c>
      <c r="AF140" s="30">
        <v>3.8487522439004365</v>
      </c>
      <c r="AG140" s="30">
        <v>0.37059881688939544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29</v>
      </c>
      <c r="B141">
        <v>2</v>
      </c>
      <c r="C141" t="s">
        <v>124</v>
      </c>
      <c r="D141" t="s">
        <v>25</v>
      </c>
      <c r="E141"/>
      <c r="F141"/>
      <c r="G141">
        <v>0.5</v>
      </c>
      <c r="H141">
        <v>0.5</v>
      </c>
      <c r="I141">
        <v>5111</v>
      </c>
      <c r="J141">
        <v>7033</v>
      </c>
      <c r="K141"/>
      <c r="L141">
        <v>3051</v>
      </c>
      <c r="M141">
        <v>4.3360000000000003</v>
      </c>
      <c r="N141">
        <v>6.2370000000000001</v>
      </c>
      <c r="O141">
        <v>1.901</v>
      </c>
      <c r="P141"/>
      <c r="Q141">
        <v>0.20300000000000001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44840</v>
      </c>
      <c r="Z141" s="26">
        <v>0.65991898148148154</v>
      </c>
      <c r="AA141"/>
      <c r="AB141" s="7">
        <v>1</v>
      </c>
      <c r="AD141" s="30">
        <v>4.9138249893537509</v>
      </c>
      <c r="AE141" s="30">
        <v>7.0995609579824608</v>
      </c>
      <c r="AF141" s="30">
        <v>2.1857359686287099</v>
      </c>
      <c r="AG141" s="30">
        <v>0.33817170049197631</v>
      </c>
      <c r="BG141" s="37"/>
      <c r="BH141" s="37"/>
      <c r="BI141" s="37"/>
      <c r="BJ141" s="37"/>
      <c r="BL141" s="45"/>
      <c r="CC141" s="7"/>
    </row>
    <row r="142" spans="1:81" ht="15.75" customHeight="1">
      <c r="A142">
        <v>30</v>
      </c>
      <c r="B142">
        <v>2</v>
      </c>
      <c r="C142" t="s">
        <v>124</v>
      </c>
      <c r="D142" t="s">
        <v>25</v>
      </c>
      <c r="E142"/>
      <c r="F142"/>
      <c r="G142">
        <v>0.5</v>
      </c>
      <c r="H142">
        <v>0.5</v>
      </c>
      <c r="I142">
        <v>3541</v>
      </c>
      <c r="J142">
        <v>7051</v>
      </c>
      <c r="K142"/>
      <c r="L142">
        <v>3132</v>
      </c>
      <c r="M142">
        <v>3.1320000000000001</v>
      </c>
      <c r="N142">
        <v>6.2519999999999998</v>
      </c>
      <c r="O142">
        <v>3.12</v>
      </c>
      <c r="P142"/>
      <c r="Q142">
        <v>0.21199999999999999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44840</v>
      </c>
      <c r="Z142" s="26">
        <v>0.66706018518518517</v>
      </c>
      <c r="AA142"/>
      <c r="AB142" s="7">
        <v>1</v>
      </c>
      <c r="AD142" s="30">
        <v>3.3962168377596758</v>
      </c>
      <c r="AE142" s="30">
        <v>7.1178474388077912</v>
      </c>
      <c r="AF142" s="30">
        <v>3.7216306010481155</v>
      </c>
      <c r="AG142" s="30">
        <v>0.3468951190658125</v>
      </c>
      <c r="AK142" s="5">
        <v>0.51363072825807321</v>
      </c>
      <c r="AQ142" s="5">
        <v>5.7074877979250427E-2</v>
      </c>
      <c r="AW142" s="5">
        <v>0.57505115997465484</v>
      </c>
      <c r="BC142" s="5">
        <v>0.12426054080632934</v>
      </c>
      <c r="BG142" s="37">
        <v>3.3875171731963976</v>
      </c>
      <c r="BH142" s="37">
        <v>7.1198792700106051</v>
      </c>
      <c r="BI142" s="37">
        <v>3.7323620968142075</v>
      </c>
      <c r="BJ142" s="37">
        <v>0.34667972601460667</v>
      </c>
      <c r="BL142" s="45">
        <v>37</v>
      </c>
      <c r="CC142" s="7"/>
    </row>
    <row r="143" spans="1:81" ht="15.75" customHeight="1">
      <c r="A143">
        <v>31</v>
      </c>
      <c r="B143">
        <v>2</v>
      </c>
      <c r="C143" t="s">
        <v>124</v>
      </c>
      <c r="D143" t="s">
        <v>25</v>
      </c>
      <c r="E143"/>
      <c r="F143"/>
      <c r="G143">
        <v>0.5</v>
      </c>
      <c r="H143">
        <v>0.5</v>
      </c>
      <c r="I143">
        <v>3523</v>
      </c>
      <c r="J143">
        <v>7055</v>
      </c>
      <c r="K143"/>
      <c r="L143">
        <v>3128</v>
      </c>
      <c r="M143">
        <v>3.1179999999999999</v>
      </c>
      <c r="N143">
        <v>6.2560000000000002</v>
      </c>
      <c r="O143">
        <v>3.1379999999999999</v>
      </c>
      <c r="P143"/>
      <c r="Q143">
        <v>0.21099999999999999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44840</v>
      </c>
      <c r="Z143" s="26">
        <v>0.67473379629629626</v>
      </c>
      <c r="AA143"/>
      <c r="AB143" s="7">
        <v>1</v>
      </c>
      <c r="AD143" s="30">
        <v>3.3788175086331198</v>
      </c>
      <c r="AE143" s="30">
        <v>7.1219111012134197</v>
      </c>
      <c r="AF143" s="30">
        <v>3.7430935925802999</v>
      </c>
      <c r="AG143" s="30">
        <v>0.34646433296340085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29</v>
      </c>
      <c r="B144">
        <v>2</v>
      </c>
      <c r="C144" t="s">
        <v>124</v>
      </c>
      <c r="D144" t="s">
        <v>25</v>
      </c>
      <c r="E144"/>
      <c r="F144"/>
      <c r="G144">
        <v>0.5</v>
      </c>
      <c r="H144">
        <v>0.5</v>
      </c>
      <c r="I144">
        <v>5218</v>
      </c>
      <c r="J144">
        <v>8133</v>
      </c>
      <c r="K144"/>
      <c r="L144">
        <v>3549</v>
      </c>
      <c r="M144">
        <v>4.4180000000000001</v>
      </c>
      <c r="N144">
        <v>7.1689999999999996</v>
      </c>
      <c r="O144">
        <v>2.7509999999999999</v>
      </c>
      <c r="P144"/>
      <c r="Q144">
        <v>0.255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44873</v>
      </c>
      <c r="Z144" s="26">
        <v>0.85310185185185183</v>
      </c>
      <c r="AA144"/>
      <c r="AB144" s="7">
        <v>1</v>
      </c>
      <c r="AD144" s="30">
        <v>5.2211126382221913</v>
      </c>
      <c r="AE144" s="30">
        <v>8.0458432120611807</v>
      </c>
      <c r="AF144" s="30">
        <v>2.8247305738389894</v>
      </c>
      <c r="AG144" s="30">
        <v>0.37314117893230397</v>
      </c>
      <c r="BG144" s="37"/>
      <c r="BH144" s="37"/>
      <c r="BI144" s="37"/>
      <c r="BJ144" s="37"/>
      <c r="BL144" s="45"/>
      <c r="CC144" s="7"/>
    </row>
    <row r="145" spans="1:81" ht="15.75" customHeight="1">
      <c r="A145">
        <v>30</v>
      </c>
      <c r="B145">
        <v>2</v>
      </c>
      <c r="C145" t="s">
        <v>124</v>
      </c>
      <c r="D145" t="s">
        <v>25</v>
      </c>
      <c r="E145"/>
      <c r="F145"/>
      <c r="G145">
        <v>0.5</v>
      </c>
      <c r="H145">
        <v>0.5</v>
      </c>
      <c r="I145">
        <v>3504</v>
      </c>
      <c r="J145">
        <v>7864</v>
      </c>
      <c r="K145"/>
      <c r="L145">
        <v>3434</v>
      </c>
      <c r="M145">
        <v>3.1030000000000002</v>
      </c>
      <c r="N145">
        <v>6.9409999999999998</v>
      </c>
      <c r="O145">
        <v>3.8370000000000002</v>
      </c>
      <c r="P145"/>
      <c r="Q145">
        <v>0.24299999999999999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44873</v>
      </c>
      <c r="Z145" s="26">
        <v>0.8601388888888889</v>
      </c>
      <c r="AA145"/>
      <c r="AB145" s="7">
        <v>1</v>
      </c>
      <c r="AD145" s="30">
        <v>3.5491108944890919</v>
      </c>
      <c r="AE145" s="30">
        <v>7.7852006932623112</v>
      </c>
      <c r="AF145" s="30">
        <v>4.2360897987732198</v>
      </c>
      <c r="AG145" s="30">
        <v>0.36143211292956701</v>
      </c>
      <c r="AK145" s="5">
        <v>0.16477815307460988</v>
      </c>
      <c r="AQ145" s="5">
        <v>0.2991462172017284</v>
      </c>
      <c r="AW145" s="5">
        <v>0.68949623565015961</v>
      </c>
      <c r="BC145" s="5">
        <v>0.36554977577748687</v>
      </c>
      <c r="BG145" s="37">
        <v>3.5520373852890916</v>
      </c>
      <c r="BH145" s="37">
        <v>7.77357351770251</v>
      </c>
      <c r="BI145" s="37">
        <v>4.2215361324134193</v>
      </c>
      <c r="BJ145" s="37">
        <v>0.36209392970363474</v>
      </c>
      <c r="BL145" s="45">
        <v>38</v>
      </c>
      <c r="CC145" s="7"/>
    </row>
    <row r="146" spans="1:81" ht="15.75" customHeight="1">
      <c r="A146">
        <v>31</v>
      </c>
      <c r="B146">
        <v>2</v>
      </c>
      <c r="C146" t="s">
        <v>124</v>
      </c>
      <c r="D146" t="s">
        <v>25</v>
      </c>
      <c r="E146"/>
      <c r="F146"/>
      <c r="G146">
        <v>0.5</v>
      </c>
      <c r="H146">
        <v>0.5</v>
      </c>
      <c r="I146">
        <v>3510</v>
      </c>
      <c r="J146">
        <v>7840</v>
      </c>
      <c r="K146"/>
      <c r="L146">
        <v>3447</v>
      </c>
      <c r="M146">
        <v>3.1070000000000002</v>
      </c>
      <c r="N146">
        <v>6.9210000000000003</v>
      </c>
      <c r="O146">
        <v>3.8130000000000002</v>
      </c>
      <c r="P146"/>
      <c r="Q146">
        <v>0.24399999999999999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44873</v>
      </c>
      <c r="Z146" s="26">
        <v>0.867650462962963</v>
      </c>
      <c r="AA146"/>
      <c r="AB146" s="7">
        <v>1</v>
      </c>
      <c r="AD146" s="30">
        <v>3.5549638760890909</v>
      </c>
      <c r="AE146" s="30">
        <v>7.7619463421427088</v>
      </c>
      <c r="AF146" s="30">
        <v>4.2069824660536179</v>
      </c>
      <c r="AG146" s="30">
        <v>0.36275574647770253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29</v>
      </c>
      <c r="B147">
        <v>2</v>
      </c>
      <c r="C147" t="s">
        <v>124</v>
      </c>
      <c r="D147" t="s">
        <v>25</v>
      </c>
      <c r="E147"/>
      <c r="F147"/>
      <c r="G147">
        <v>0.5</v>
      </c>
      <c r="H147">
        <v>0.5</v>
      </c>
      <c r="I147">
        <v>5359</v>
      </c>
      <c r="J147">
        <v>7204</v>
      </c>
      <c r="K147"/>
      <c r="L147">
        <v>3058</v>
      </c>
      <c r="M147">
        <v>4.5259999999999998</v>
      </c>
      <c r="N147">
        <v>6.3819999999999997</v>
      </c>
      <c r="O147">
        <v>1.8560000000000001</v>
      </c>
      <c r="P147"/>
      <c r="Q147">
        <v>0.20399999999999999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44874</v>
      </c>
      <c r="Z147" s="26">
        <v>0.9119560185185186</v>
      </c>
      <c r="AA147"/>
      <c r="AB147" s="7">
        <v>1</v>
      </c>
      <c r="AD147" s="30">
        <v>5.4622961217697181</v>
      </c>
      <c r="AE147" s="30">
        <v>7.204042253306735</v>
      </c>
      <c r="AF147" s="30">
        <v>1.7417461315370169</v>
      </c>
      <c r="AG147" s="30">
        <v>0.3261114510844641</v>
      </c>
      <c r="BG147" s="37"/>
      <c r="BH147" s="37"/>
      <c r="BI147" s="37"/>
      <c r="BJ147" s="37"/>
      <c r="BL147" s="45"/>
      <c r="CC147" s="7"/>
    </row>
    <row r="148" spans="1:81" ht="15.75" customHeight="1">
      <c r="A148">
        <v>30</v>
      </c>
      <c r="B148">
        <v>2</v>
      </c>
      <c r="C148" t="s">
        <v>124</v>
      </c>
      <c r="D148" t="s">
        <v>25</v>
      </c>
      <c r="E148"/>
      <c r="F148"/>
      <c r="G148">
        <v>0.5</v>
      </c>
      <c r="H148">
        <v>0.5</v>
      </c>
      <c r="I148">
        <v>3567</v>
      </c>
      <c r="J148">
        <v>7121</v>
      </c>
      <c r="K148"/>
      <c r="L148">
        <v>3051</v>
      </c>
      <c r="M148">
        <v>3.1520000000000001</v>
      </c>
      <c r="N148">
        <v>6.3109999999999999</v>
      </c>
      <c r="O148">
        <v>3.16</v>
      </c>
      <c r="P148"/>
      <c r="Q148">
        <v>0.20300000000000001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44874</v>
      </c>
      <c r="Z148" s="26">
        <v>0.91920138888888892</v>
      </c>
      <c r="AA148"/>
      <c r="AB148" s="7">
        <v>1</v>
      </c>
      <c r="AD148" s="30">
        <v>3.6814821703266127</v>
      </c>
      <c r="AE148" s="30">
        <v>7.1222386708206873</v>
      </c>
      <c r="AF148" s="30">
        <v>3.4407565004940746</v>
      </c>
      <c r="AG148" s="30">
        <v>0.325389042984504</v>
      </c>
      <c r="AK148" s="5">
        <v>1.3588407220891816</v>
      </c>
      <c r="AQ148" s="5">
        <v>0.47160619289186428</v>
      </c>
      <c r="AW148" s="5">
        <v>0.46908416270411996</v>
      </c>
      <c r="BC148" s="5">
        <v>1.4374887647245875</v>
      </c>
      <c r="BG148" s="37">
        <v>3.6566382256915251</v>
      </c>
      <c r="BH148" s="37">
        <v>7.1054837201910157</v>
      </c>
      <c r="BI148" s="37">
        <v>3.4488454944994906</v>
      </c>
      <c r="BJ148" s="37">
        <v>0.32306701694891821</v>
      </c>
      <c r="BL148" s="45">
        <v>39</v>
      </c>
      <c r="CC148" s="7"/>
    </row>
    <row r="149" spans="1:81" ht="15.75" customHeight="1">
      <c r="A149">
        <v>31</v>
      </c>
      <c r="B149">
        <v>2</v>
      </c>
      <c r="C149" t="s">
        <v>124</v>
      </c>
      <c r="D149" t="s">
        <v>25</v>
      </c>
      <c r="E149"/>
      <c r="F149"/>
      <c r="G149">
        <v>0.5</v>
      </c>
      <c r="H149">
        <v>0.5</v>
      </c>
      <c r="I149">
        <v>3517</v>
      </c>
      <c r="J149">
        <v>7087</v>
      </c>
      <c r="K149"/>
      <c r="L149">
        <v>3006</v>
      </c>
      <c r="M149">
        <v>3.113</v>
      </c>
      <c r="N149">
        <v>6.282</v>
      </c>
      <c r="O149">
        <v>3.169</v>
      </c>
      <c r="P149"/>
      <c r="Q149">
        <v>0.19800000000000001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44874</v>
      </c>
      <c r="Z149" s="26">
        <v>0.92686342592592597</v>
      </c>
      <c r="AA149"/>
      <c r="AB149" s="7">
        <v>1</v>
      </c>
      <c r="AD149" s="30">
        <v>3.631794281056437</v>
      </c>
      <c r="AE149" s="30">
        <v>7.0887287695613432</v>
      </c>
      <c r="AF149" s="30">
        <v>3.4569344885049063</v>
      </c>
      <c r="AG149" s="30">
        <v>0.32074499091333242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29</v>
      </c>
      <c r="B150">
        <v>2</v>
      </c>
      <c r="C150" t="s">
        <v>124</v>
      </c>
      <c r="D150" t="s">
        <v>25</v>
      </c>
      <c r="E150"/>
      <c r="F150"/>
      <c r="G150">
        <v>0.5</v>
      </c>
      <c r="H150">
        <v>0.5</v>
      </c>
      <c r="I150">
        <v>5054</v>
      </c>
      <c r="J150">
        <v>8053</v>
      </c>
      <c r="K150"/>
      <c r="L150">
        <v>3916</v>
      </c>
      <c r="M150">
        <v>4.2930000000000001</v>
      </c>
      <c r="N150">
        <v>7.101</v>
      </c>
      <c r="O150">
        <v>2.8079999999999998</v>
      </c>
      <c r="P150"/>
      <c r="Q150">
        <v>0.29399999999999998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44881</v>
      </c>
      <c r="Z150" s="26">
        <v>0.7911689814814814</v>
      </c>
      <c r="AA150"/>
      <c r="AB150" s="7">
        <v>1</v>
      </c>
      <c r="AD150" s="30">
        <v>4.4190112331895479</v>
      </c>
      <c r="AE150" s="30">
        <v>7.6745079036386414</v>
      </c>
      <c r="AF150" s="30">
        <v>3.2554966704490935</v>
      </c>
      <c r="AG150" s="30">
        <v>0.37784803243281417</v>
      </c>
      <c r="BG150" s="37"/>
      <c r="BH150" s="37"/>
      <c r="BI150" s="37"/>
      <c r="BJ150" s="37"/>
      <c r="BL150" s="45"/>
      <c r="CC150" s="7"/>
    </row>
    <row r="151" spans="1:81" ht="15.75" customHeight="1">
      <c r="A151">
        <v>30</v>
      </c>
      <c r="B151">
        <v>2</v>
      </c>
      <c r="C151" t="s">
        <v>124</v>
      </c>
      <c r="D151" t="s">
        <v>25</v>
      </c>
      <c r="E151"/>
      <c r="F151"/>
      <c r="G151">
        <v>0.5</v>
      </c>
      <c r="H151">
        <v>0.5</v>
      </c>
      <c r="I151">
        <v>3666</v>
      </c>
      <c r="J151">
        <v>7906</v>
      </c>
      <c r="K151"/>
      <c r="L151">
        <v>3981</v>
      </c>
      <c r="M151">
        <v>3.2269999999999999</v>
      </c>
      <c r="N151">
        <v>6.9770000000000003</v>
      </c>
      <c r="O151">
        <v>3.7490000000000001</v>
      </c>
      <c r="P151"/>
      <c r="Q151">
        <v>0.3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44881</v>
      </c>
      <c r="Z151" s="26">
        <v>0.79802083333333329</v>
      </c>
      <c r="AA151"/>
      <c r="AB151" s="7">
        <v>1</v>
      </c>
      <c r="AD151" s="30">
        <v>3.1904107431185889</v>
      </c>
      <c r="AE151" s="30">
        <v>7.536672719205737</v>
      </c>
      <c r="AF151" s="30">
        <v>4.3462619760871481</v>
      </c>
      <c r="AG151" s="30">
        <v>0.38432609633644377</v>
      </c>
      <c r="AK151" s="5">
        <v>2.7748203401940955E-2</v>
      </c>
      <c r="AQ151" s="5">
        <v>2.8694775754817528</v>
      </c>
      <c r="AW151" s="5">
        <v>4.9433571710667215</v>
      </c>
      <c r="BC151" s="5">
        <v>2.7604155969440853</v>
      </c>
      <c r="BG151" s="37">
        <v>3.1899681636913297</v>
      </c>
      <c r="BH151" s="37">
        <v>7.6463782741625383</v>
      </c>
      <c r="BI151" s="37">
        <v>4.4564101104712091</v>
      </c>
      <c r="BJ151" s="37">
        <v>0.37909381395274289</v>
      </c>
      <c r="BL151" s="45">
        <v>40</v>
      </c>
      <c r="CC151" s="7"/>
    </row>
    <row r="152" spans="1:81" ht="15.75" customHeight="1">
      <c r="A152">
        <v>31</v>
      </c>
      <c r="B152">
        <v>2</v>
      </c>
      <c r="C152" t="s">
        <v>124</v>
      </c>
      <c r="D152" t="s">
        <v>25</v>
      </c>
      <c r="E152"/>
      <c r="F152"/>
      <c r="G152">
        <v>0.5</v>
      </c>
      <c r="H152">
        <v>0.5</v>
      </c>
      <c r="I152">
        <v>3665</v>
      </c>
      <c r="J152">
        <v>8140</v>
      </c>
      <c r="K152"/>
      <c r="L152">
        <v>3876</v>
      </c>
      <c r="M152">
        <v>3.2269999999999999</v>
      </c>
      <c r="N152">
        <v>7.1740000000000004</v>
      </c>
      <c r="O152">
        <v>3.948</v>
      </c>
      <c r="P152"/>
      <c r="Q152">
        <v>0.28899999999999998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44881</v>
      </c>
      <c r="Z152" s="26">
        <v>0.80546296296296294</v>
      </c>
      <c r="AA152"/>
      <c r="AB152" s="7">
        <v>1</v>
      </c>
      <c r="AD152" s="30">
        <v>3.1895255842640706</v>
      </c>
      <c r="AE152" s="30">
        <v>7.7560838291193397</v>
      </c>
      <c r="AF152" s="30">
        <v>4.5665582448552691</v>
      </c>
      <c r="AG152" s="30">
        <v>0.37386153156904206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29</v>
      </c>
      <c r="B153">
        <v>2</v>
      </c>
      <c r="C153" t="s">
        <v>124</v>
      </c>
      <c r="D153" t="s">
        <v>25</v>
      </c>
      <c r="E153"/>
      <c r="F153"/>
      <c r="G153">
        <v>0.5</v>
      </c>
      <c r="H153">
        <v>0.5</v>
      </c>
      <c r="I153">
        <v>5049</v>
      </c>
      <c r="J153">
        <v>7799</v>
      </c>
      <c r="K153"/>
      <c r="L153">
        <v>3421</v>
      </c>
      <c r="M153">
        <v>4.2880000000000003</v>
      </c>
      <c r="N153">
        <v>6.8849999999999998</v>
      </c>
      <c r="O153">
        <v>2.597</v>
      </c>
      <c r="P153"/>
      <c r="Q153">
        <v>0.24199999999999999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44882</v>
      </c>
      <c r="Z153" s="26">
        <v>0.88258101851851845</v>
      </c>
      <c r="AA153"/>
      <c r="AB153" s="7">
        <v>1</v>
      </c>
      <c r="AD153" s="30">
        <v>4.461925543682093</v>
      </c>
      <c r="AE153" s="30">
        <v>7.4702850921064332</v>
      </c>
      <c r="AF153" s="30">
        <v>3.0083595484243402</v>
      </c>
      <c r="AG153" s="30">
        <v>0.33330572956450921</v>
      </c>
      <c r="BG153" s="37"/>
      <c r="BH153" s="37"/>
      <c r="BI153" s="37"/>
      <c r="BJ153" s="37"/>
      <c r="BL153" s="45"/>
      <c r="CC153" s="7"/>
    </row>
    <row r="154" spans="1:81" ht="15.75" customHeight="1">
      <c r="A154">
        <v>30</v>
      </c>
      <c r="B154">
        <v>2</v>
      </c>
      <c r="C154" t="s">
        <v>124</v>
      </c>
      <c r="D154" t="s">
        <v>25</v>
      </c>
      <c r="E154"/>
      <c r="F154"/>
      <c r="G154">
        <v>0.5</v>
      </c>
      <c r="H154">
        <v>0.5</v>
      </c>
      <c r="I154">
        <v>4035</v>
      </c>
      <c r="J154">
        <v>7485</v>
      </c>
      <c r="K154"/>
      <c r="L154">
        <v>3424</v>
      </c>
      <c r="M154">
        <v>3.5110000000000001</v>
      </c>
      <c r="N154">
        <v>6.62</v>
      </c>
      <c r="O154">
        <v>3.109</v>
      </c>
      <c r="P154"/>
      <c r="Q154">
        <v>0.24199999999999999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44882</v>
      </c>
      <c r="Z154" s="26">
        <v>0.88979166666666665</v>
      </c>
      <c r="AA154"/>
      <c r="AB154" s="7">
        <v>1</v>
      </c>
      <c r="AD154" s="30">
        <v>3.6001451998175726</v>
      </c>
      <c r="AE154" s="30">
        <v>7.176391581930412</v>
      </c>
      <c r="AF154" s="30">
        <v>3.5762463821128394</v>
      </c>
      <c r="AG154" s="30">
        <v>0.33359767743513025</v>
      </c>
      <c r="AK154" s="5">
        <v>1.3307817098721633</v>
      </c>
      <c r="AQ154" s="5">
        <v>0.44245722263367676</v>
      </c>
      <c r="AW154" s="5">
        <v>2.1962736452975808</v>
      </c>
      <c r="BC154" s="5">
        <v>0.84241461607253854</v>
      </c>
      <c r="BG154" s="37">
        <v>3.5763485039317673</v>
      </c>
      <c r="BH154" s="37">
        <v>7.1923030140100055</v>
      </c>
      <c r="BI154" s="37">
        <v>3.6159545100782382</v>
      </c>
      <c r="BJ154" s="37">
        <v>0.33500875880979875</v>
      </c>
      <c r="BL154" s="45">
        <v>41</v>
      </c>
      <c r="CC154" s="7"/>
    </row>
    <row r="155" spans="1:81" ht="15.75" customHeight="1">
      <c r="A155">
        <v>31</v>
      </c>
      <c r="B155">
        <v>2</v>
      </c>
      <c r="C155" t="s">
        <v>124</v>
      </c>
      <c r="D155" t="s">
        <v>25</v>
      </c>
      <c r="E155"/>
      <c r="F155"/>
      <c r="G155">
        <v>0.5</v>
      </c>
      <c r="H155">
        <v>0.5</v>
      </c>
      <c r="I155">
        <v>3979</v>
      </c>
      <c r="J155">
        <v>7519</v>
      </c>
      <c r="K155"/>
      <c r="L155">
        <v>3453</v>
      </c>
      <c r="M155">
        <v>3.4670000000000001</v>
      </c>
      <c r="N155">
        <v>6.6479999999999997</v>
      </c>
      <c r="O155">
        <v>3.181</v>
      </c>
      <c r="P155"/>
      <c r="Q155">
        <v>0.245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44882</v>
      </c>
      <c r="Z155" s="26">
        <v>0.89748842592592604</v>
      </c>
      <c r="AA155"/>
      <c r="AB155" s="7">
        <v>1</v>
      </c>
      <c r="AD155" s="30">
        <v>3.5525518080459619</v>
      </c>
      <c r="AE155" s="30">
        <v>7.2082144460895989</v>
      </c>
      <c r="AF155" s="30">
        <v>3.655662638043637</v>
      </c>
      <c r="AG155" s="30">
        <v>0.33641984018446719</v>
      </c>
      <c r="BG155" s="37"/>
      <c r="BH155" s="37"/>
      <c r="BI155" s="37"/>
      <c r="BJ155" s="37"/>
      <c r="BL155" s="45"/>
      <c r="CC155" s="7"/>
    </row>
    <row r="156" spans="1:81" ht="15.75" customHeight="1">
      <c r="A156">
        <v>29</v>
      </c>
      <c r="B156">
        <v>2</v>
      </c>
      <c r="C156" t="s">
        <v>124</v>
      </c>
      <c r="D156" t="s">
        <v>25</v>
      </c>
      <c r="E156"/>
      <c r="F156"/>
      <c r="G156">
        <v>0.5</v>
      </c>
      <c r="H156">
        <v>0.5</v>
      </c>
      <c r="I156">
        <v>5882</v>
      </c>
      <c r="J156">
        <v>7415</v>
      </c>
      <c r="K156"/>
      <c r="L156">
        <v>3376</v>
      </c>
      <c r="M156">
        <v>4.9279999999999999</v>
      </c>
      <c r="N156">
        <v>6.5609999999999999</v>
      </c>
      <c r="O156">
        <v>1.633</v>
      </c>
      <c r="P156"/>
      <c r="Q156">
        <v>0.23699999999999999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44886</v>
      </c>
      <c r="Z156" s="26">
        <v>0.74174768518518519</v>
      </c>
      <c r="AA156"/>
      <c r="AB156" s="7">
        <v>1</v>
      </c>
      <c r="AD156" s="30">
        <v>5.6397786078965719</v>
      </c>
      <c r="AE156" s="30">
        <v>7.199179756582434</v>
      </c>
      <c r="AF156" s="30">
        <v>1.5594011486858621</v>
      </c>
      <c r="AG156" s="30">
        <v>0.3480862123112301</v>
      </c>
      <c r="BG156" s="37"/>
      <c r="BH156" s="37"/>
      <c r="BI156" s="37"/>
      <c r="BJ156" s="37"/>
      <c r="BL156" s="45"/>
      <c r="CC156" s="7"/>
    </row>
    <row r="157" spans="1:81" ht="15.75" customHeight="1">
      <c r="A157">
        <v>30</v>
      </c>
      <c r="B157">
        <v>2</v>
      </c>
      <c r="C157" t="s">
        <v>124</v>
      </c>
      <c r="D157" t="s">
        <v>25</v>
      </c>
      <c r="E157"/>
      <c r="F157"/>
      <c r="G157">
        <v>0.5</v>
      </c>
      <c r="H157">
        <v>0.5</v>
      </c>
      <c r="I157">
        <v>3911</v>
      </c>
      <c r="J157">
        <v>7422</v>
      </c>
      <c r="K157"/>
      <c r="L157">
        <v>3312</v>
      </c>
      <c r="M157">
        <v>3.4159999999999999</v>
      </c>
      <c r="N157">
        <v>6.5659999999999998</v>
      </c>
      <c r="O157">
        <v>3.1509999999999998</v>
      </c>
      <c r="P157"/>
      <c r="Q157">
        <v>0.23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44886</v>
      </c>
      <c r="Z157" s="26">
        <v>0.74888888888888883</v>
      </c>
      <c r="AA157"/>
      <c r="AB157" s="7">
        <v>1</v>
      </c>
      <c r="AD157" s="30">
        <v>3.7512004497954123</v>
      </c>
      <c r="AE157" s="30">
        <v>7.2058811996040095</v>
      </c>
      <c r="AF157" s="30">
        <v>3.4546807498085972</v>
      </c>
      <c r="AG157" s="30">
        <v>0.3415278308653068</v>
      </c>
      <c r="AK157" s="5">
        <v>1.0527906839712129</v>
      </c>
      <c r="AQ157" s="5">
        <v>0.30510406691907221</v>
      </c>
      <c r="AW157" s="5">
        <v>1.7589285953706173</v>
      </c>
      <c r="BC157" s="5">
        <v>0.8134242372579823</v>
      </c>
      <c r="BG157" s="37">
        <v>3.7315577038587948</v>
      </c>
      <c r="BH157" s="37">
        <v>7.2168907131394562</v>
      </c>
      <c r="BI157" s="37">
        <v>3.4853330092806614</v>
      </c>
      <c r="BJ157" s="37">
        <v>0.34014442227905728</v>
      </c>
      <c r="BL157" s="45">
        <v>42</v>
      </c>
      <c r="CC157" s="7"/>
    </row>
    <row r="158" spans="1:81" ht="15.75" customHeight="1">
      <c r="A158">
        <v>31</v>
      </c>
      <c r="B158">
        <v>2</v>
      </c>
      <c r="C158" t="s">
        <v>124</v>
      </c>
      <c r="D158" t="s">
        <v>25</v>
      </c>
      <c r="E158"/>
      <c r="F158"/>
      <c r="G158">
        <v>0.5</v>
      </c>
      <c r="H158">
        <v>0.5</v>
      </c>
      <c r="I158">
        <v>3870</v>
      </c>
      <c r="J158">
        <v>7445</v>
      </c>
      <c r="K158"/>
      <c r="L158">
        <v>3285</v>
      </c>
      <c r="M158">
        <v>3.3839999999999999</v>
      </c>
      <c r="N158">
        <v>6.5860000000000003</v>
      </c>
      <c r="O158">
        <v>3.202</v>
      </c>
      <c r="P158"/>
      <c r="Q158">
        <v>0.22800000000000001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44886</v>
      </c>
      <c r="Z158" s="26">
        <v>0.75670138888888883</v>
      </c>
      <c r="AA158"/>
      <c r="AB158" s="7">
        <v>1</v>
      </c>
      <c r="AD158" s="30">
        <v>3.7119149579221768</v>
      </c>
      <c r="AE158" s="30">
        <v>7.2279002266749028</v>
      </c>
      <c r="AF158" s="30">
        <v>3.515985268752726</v>
      </c>
      <c r="AG158" s="30">
        <v>0.33876101369280781</v>
      </c>
      <c r="BG158" s="37"/>
      <c r="BH158" s="37"/>
      <c r="BI158" s="37"/>
      <c r="BJ158" s="37"/>
      <c r="BL158" s="45"/>
      <c r="CC158" s="7"/>
    </row>
    <row r="159" spans="1:81" ht="15.75" customHeight="1">
      <c r="A159">
        <v>29</v>
      </c>
      <c r="B159">
        <v>2</v>
      </c>
      <c r="C159" t="s">
        <v>124</v>
      </c>
      <c r="D159" t="s">
        <v>25</v>
      </c>
      <c r="E159"/>
      <c r="F159"/>
      <c r="G159">
        <v>0.5</v>
      </c>
      <c r="H159">
        <v>0.5</v>
      </c>
      <c r="I159">
        <v>5905</v>
      </c>
      <c r="J159">
        <v>9388</v>
      </c>
      <c r="K159"/>
      <c r="L159">
        <v>3351</v>
      </c>
      <c r="M159">
        <v>4.9450000000000003</v>
      </c>
      <c r="N159">
        <v>8.2319999999999993</v>
      </c>
      <c r="O159">
        <v>3.2869999999999999</v>
      </c>
      <c r="P159"/>
      <c r="Q159">
        <v>0.23400000000000001</v>
      </c>
      <c r="R159">
        <v>1</v>
      </c>
      <c r="S159">
        <v>0</v>
      </c>
      <c r="T159">
        <v>0</v>
      </c>
      <c r="U159"/>
      <c r="V159">
        <v>0</v>
      </c>
      <c r="W159"/>
      <c r="X159" t="s">
        <v>163</v>
      </c>
      <c r="Y159" s="27">
        <v>44887</v>
      </c>
      <c r="Z159" s="26">
        <v>0.93355324074074064</v>
      </c>
      <c r="AA159"/>
      <c r="AB159" s="7">
        <v>1</v>
      </c>
      <c r="AD159" s="30">
        <v>5.5266733404424242</v>
      </c>
      <c r="AE159" s="30">
        <v>8.9526267394086378</v>
      </c>
      <c r="AF159" s="30">
        <v>3.4259533989662136</v>
      </c>
      <c r="AG159" s="30">
        <v>0.34687066078006773</v>
      </c>
      <c r="BG159" s="37"/>
      <c r="BH159" s="37"/>
      <c r="BI159" s="37"/>
      <c r="BJ159" s="37"/>
      <c r="BL159" s="45"/>
      <c r="CC159" s="7"/>
    </row>
    <row r="160" spans="1:81" ht="15.75" customHeight="1">
      <c r="A160">
        <v>30</v>
      </c>
      <c r="B160">
        <v>2</v>
      </c>
      <c r="C160" t="s">
        <v>124</v>
      </c>
      <c r="D160" t="s">
        <v>25</v>
      </c>
      <c r="E160"/>
      <c r="F160"/>
      <c r="G160">
        <v>0.5</v>
      </c>
      <c r="H160">
        <v>0.5</v>
      </c>
      <c r="I160">
        <v>4102</v>
      </c>
      <c r="J160">
        <v>7557</v>
      </c>
      <c r="K160"/>
      <c r="L160">
        <v>3280</v>
      </c>
      <c r="M160">
        <v>3.5619999999999998</v>
      </c>
      <c r="N160">
        <v>6.681</v>
      </c>
      <c r="O160">
        <v>3.1190000000000002</v>
      </c>
      <c r="P160"/>
      <c r="Q160">
        <v>0.22700000000000001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44887</v>
      </c>
      <c r="Z160" s="26">
        <v>0.94101851851851848</v>
      </c>
      <c r="AA160"/>
      <c r="AB160" s="7">
        <v>1</v>
      </c>
      <c r="AD160" s="30">
        <v>3.8551997003725589</v>
      </c>
      <c r="AE160" s="30">
        <v>7.2228548451126811</v>
      </c>
      <c r="AF160" s="30">
        <v>3.3676551447401222</v>
      </c>
      <c r="AG160" s="30">
        <v>0.33979435535076197</v>
      </c>
      <c r="AK160" s="5">
        <v>0.38549005964761696</v>
      </c>
      <c r="AQ160" s="5">
        <v>1.5952445251050777</v>
      </c>
      <c r="AW160" s="5">
        <v>2.9981952143276973</v>
      </c>
      <c r="BC160" s="5">
        <v>0.20553045112856391</v>
      </c>
      <c r="BG160" s="37">
        <v>3.8477832893239956</v>
      </c>
      <c r="BH160" s="37">
        <v>7.1656996295993522</v>
      </c>
      <c r="BI160" s="37">
        <v>3.3179163402753558</v>
      </c>
      <c r="BJ160" s="37">
        <v>0.33944552339297929</v>
      </c>
      <c r="BL160" s="45">
        <v>43</v>
      </c>
      <c r="CC160" s="7"/>
    </row>
    <row r="161" spans="1:81" ht="15.75" customHeight="1">
      <c r="A161">
        <v>31</v>
      </c>
      <c r="B161">
        <v>2</v>
      </c>
      <c r="C161" t="s">
        <v>124</v>
      </c>
      <c r="D161" t="s">
        <v>25</v>
      </c>
      <c r="E161"/>
      <c r="F161"/>
      <c r="G161">
        <v>0.5</v>
      </c>
      <c r="H161">
        <v>0.5</v>
      </c>
      <c r="I161">
        <v>4086</v>
      </c>
      <c r="J161">
        <v>7436</v>
      </c>
      <c r="K161"/>
      <c r="L161">
        <v>3273</v>
      </c>
      <c r="M161">
        <v>3.55</v>
      </c>
      <c r="N161">
        <v>6.5780000000000003</v>
      </c>
      <c r="O161">
        <v>3.028</v>
      </c>
      <c r="P161"/>
      <c r="Q161">
        <v>0.22600000000000001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44887</v>
      </c>
      <c r="Z161" s="26">
        <v>0.94891203703703697</v>
      </c>
      <c r="AA161"/>
      <c r="AB161" s="7">
        <v>1</v>
      </c>
      <c r="AD161" s="30">
        <v>3.8403668782754328</v>
      </c>
      <c r="AE161" s="30">
        <v>7.1085444140860226</v>
      </c>
      <c r="AF161" s="30">
        <v>3.2681775358105898</v>
      </c>
      <c r="AG161" s="30">
        <v>0.33909669143519666</v>
      </c>
      <c r="BG161" s="37"/>
      <c r="BH161" s="37"/>
      <c r="BI161" s="37"/>
      <c r="BJ161" s="37"/>
      <c r="BL161" s="45"/>
      <c r="CC161" s="7"/>
    </row>
    <row r="162" spans="1:81" ht="15.75" customHeight="1">
      <c r="A162">
        <v>29</v>
      </c>
      <c r="B162">
        <v>2</v>
      </c>
      <c r="C162" t="s">
        <v>124</v>
      </c>
      <c r="D162" t="s">
        <v>25</v>
      </c>
      <c r="E162"/>
      <c r="F162"/>
      <c r="G162">
        <v>0.5</v>
      </c>
      <c r="H162">
        <v>0.5</v>
      </c>
      <c r="I162">
        <v>12465</v>
      </c>
      <c r="J162">
        <v>17048</v>
      </c>
      <c r="K162"/>
      <c r="L162">
        <v>12044</v>
      </c>
      <c r="M162">
        <v>9.9779999999999998</v>
      </c>
      <c r="N162">
        <v>14.721</v>
      </c>
      <c r="O162">
        <v>4.7430000000000003</v>
      </c>
      <c r="P162"/>
      <c r="Q162">
        <v>1.1439999999999999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45009</v>
      </c>
      <c r="Z162" s="26">
        <v>0.75989583333333333</v>
      </c>
      <c r="AA162"/>
      <c r="AB162" s="7">
        <v>1</v>
      </c>
      <c r="AD162" s="30">
        <v>12.703445542256915</v>
      </c>
      <c r="AE162" s="30">
        <v>18.30723070056991</v>
      </c>
      <c r="AF162" s="30">
        <v>5.603785158312995</v>
      </c>
      <c r="AG162" s="30">
        <v>1.4250680301176157</v>
      </c>
      <c r="BG162" s="37"/>
      <c r="BH162" s="37"/>
      <c r="BI162" s="37"/>
      <c r="BJ162" s="37"/>
      <c r="BL162" s="1"/>
      <c r="CC162" s="7"/>
    </row>
    <row r="163" spans="1:81" ht="15.75" customHeight="1">
      <c r="A163">
        <v>30</v>
      </c>
      <c r="B163">
        <v>2</v>
      </c>
      <c r="C163" t="s">
        <v>124</v>
      </c>
      <c r="D163" t="s">
        <v>25</v>
      </c>
      <c r="E163"/>
      <c r="F163"/>
      <c r="G163">
        <v>0.5</v>
      </c>
      <c r="H163">
        <v>0.5</v>
      </c>
      <c r="I163">
        <v>13924</v>
      </c>
      <c r="J163">
        <v>17098</v>
      </c>
      <c r="K163"/>
      <c r="L163">
        <v>12123</v>
      </c>
      <c r="M163">
        <v>11.097</v>
      </c>
      <c r="N163">
        <v>14.763999999999999</v>
      </c>
      <c r="O163">
        <v>3.6669999999999998</v>
      </c>
      <c r="P163"/>
      <c r="Q163">
        <v>1.1519999999999999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45009</v>
      </c>
      <c r="Z163" s="26">
        <v>0.76755787037037038</v>
      </c>
      <c r="AA163"/>
      <c r="AB163" s="7">
        <v>1</v>
      </c>
      <c r="AD163" s="30">
        <v>14.169808125090857</v>
      </c>
      <c r="AE163" s="30">
        <v>18.360420125091114</v>
      </c>
      <c r="AF163" s="30">
        <v>4.1906120000002574</v>
      </c>
      <c r="AG163" s="30">
        <v>1.4344352825153184</v>
      </c>
      <c r="AK163" s="5">
        <v>9.9349532020398396E-2</v>
      </c>
      <c r="AQ163" s="5">
        <v>0.36568451537342772</v>
      </c>
      <c r="AW163" s="5">
        <v>1.2715243002462593</v>
      </c>
      <c r="BC163" s="5">
        <v>0.18169046556552826</v>
      </c>
      <c r="BG163" s="37">
        <v>14.162772800841482</v>
      </c>
      <c r="BH163" s="37">
        <v>18.32691078764276</v>
      </c>
      <c r="BI163" s="37">
        <v>4.1641379868012756</v>
      </c>
      <c r="BJ163" s="37">
        <v>1.435739583482087</v>
      </c>
      <c r="BL163" s="1">
        <v>44</v>
      </c>
      <c r="CC163" s="7"/>
    </row>
    <row r="164" spans="1:81" ht="15.75" customHeight="1">
      <c r="A164">
        <v>31</v>
      </c>
      <c r="B164">
        <v>2</v>
      </c>
      <c r="C164" t="s">
        <v>124</v>
      </c>
      <c r="D164" t="s">
        <v>25</v>
      </c>
      <c r="E164"/>
      <c r="F164"/>
      <c r="G164">
        <v>0.5</v>
      </c>
      <c r="H164">
        <v>0.5</v>
      </c>
      <c r="I164">
        <v>13910</v>
      </c>
      <c r="J164">
        <v>17035</v>
      </c>
      <c r="K164"/>
      <c r="L164">
        <v>12145</v>
      </c>
      <c r="M164">
        <v>11.086</v>
      </c>
      <c r="N164">
        <v>14.71</v>
      </c>
      <c r="O164">
        <v>3.6240000000000001</v>
      </c>
      <c r="P164"/>
      <c r="Q164">
        <v>1.1539999999999999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45009</v>
      </c>
      <c r="Z164" s="26">
        <v>0.7756249999999999</v>
      </c>
      <c r="AA164"/>
      <c r="AB164" s="7">
        <v>1</v>
      </c>
      <c r="AD164" s="30">
        <v>14.155737476592108</v>
      </c>
      <c r="AE164" s="30">
        <v>18.293401450194402</v>
      </c>
      <c r="AF164" s="30">
        <v>4.1376639736022938</v>
      </c>
      <c r="AG164" s="30">
        <v>1.4370438844488556</v>
      </c>
      <c r="BG164" s="37"/>
      <c r="BH164" s="37"/>
      <c r="BI164" s="37"/>
      <c r="BJ164" s="37"/>
      <c r="BL164" s="1"/>
      <c r="CC164" s="7"/>
    </row>
    <row r="165" spans="1:81" ht="15.75" customHeight="1">
      <c r="A165">
        <v>29</v>
      </c>
      <c r="B165">
        <v>2</v>
      </c>
      <c r="C165" t="s">
        <v>124</v>
      </c>
      <c r="D165" t="s">
        <v>25</v>
      </c>
      <c r="E165"/>
      <c r="F165"/>
      <c r="G165">
        <v>0.5</v>
      </c>
      <c r="H165">
        <v>0.5</v>
      </c>
      <c r="I165">
        <v>12916</v>
      </c>
      <c r="J165">
        <v>17443</v>
      </c>
      <c r="K165"/>
      <c r="L165">
        <v>12021</v>
      </c>
      <c r="M165">
        <v>10.324</v>
      </c>
      <c r="N165">
        <v>15.055999999999999</v>
      </c>
      <c r="O165">
        <v>4.7320000000000002</v>
      </c>
      <c r="P165"/>
      <c r="Q165">
        <v>1.141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45012</v>
      </c>
      <c r="Z165" s="26">
        <v>0.65881944444444451</v>
      </c>
      <c r="AA165"/>
      <c r="AB165" s="7">
        <v>1</v>
      </c>
      <c r="AD165" s="30">
        <v>13.431004156938089</v>
      </c>
      <c r="AE165" s="30">
        <v>18.884601167535035</v>
      </c>
      <c r="AF165" s="30">
        <v>5.4535970105969458</v>
      </c>
      <c r="AG165" s="30">
        <v>1.5500549894400233</v>
      </c>
      <c r="BG165" s="37"/>
      <c r="BH165" s="37"/>
      <c r="BI165" s="37"/>
      <c r="BJ165" s="37"/>
      <c r="BL165" s="1"/>
      <c r="CC165" s="7"/>
    </row>
    <row r="166" spans="1:81" ht="15.75" customHeight="1">
      <c r="A166">
        <v>30</v>
      </c>
      <c r="B166">
        <v>2</v>
      </c>
      <c r="C166" t="s">
        <v>124</v>
      </c>
      <c r="D166" t="s">
        <v>25</v>
      </c>
      <c r="E166"/>
      <c r="F166"/>
      <c r="G166">
        <v>0.5</v>
      </c>
      <c r="H166">
        <v>0.5</v>
      </c>
      <c r="I166">
        <v>14271</v>
      </c>
      <c r="J166">
        <v>17327</v>
      </c>
      <c r="K166"/>
      <c r="L166">
        <v>12058</v>
      </c>
      <c r="M166">
        <v>11.364000000000001</v>
      </c>
      <c r="N166">
        <v>14.958</v>
      </c>
      <c r="O166">
        <v>3.5939999999999999</v>
      </c>
      <c r="P166"/>
      <c r="Q166">
        <v>1.145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45012</v>
      </c>
      <c r="Z166" s="26">
        <v>0.66635416666666669</v>
      </c>
      <c r="AA166"/>
      <c r="AB166" s="7">
        <v>1</v>
      </c>
      <c r="AD166" s="30">
        <v>14.834315968829022</v>
      </c>
      <c r="AE166" s="30">
        <v>18.760097829035185</v>
      </c>
      <c r="AF166" s="30">
        <v>3.9257818602061629</v>
      </c>
      <c r="AG166" s="30">
        <v>1.5548131387555786</v>
      </c>
      <c r="AK166" s="5">
        <v>0.94696205712329395</v>
      </c>
      <c r="AQ166" s="5">
        <v>0.58527116104991073</v>
      </c>
      <c r="AW166" s="5">
        <v>0.76977075173367215</v>
      </c>
      <c r="BC166" s="5">
        <v>0.69718609114182539</v>
      </c>
      <c r="BG166" s="37">
        <v>14.764409291852907</v>
      </c>
      <c r="BH166" s="37">
        <v>18.705359292280939</v>
      </c>
      <c r="BI166" s="37">
        <v>3.9409500004280344</v>
      </c>
      <c r="BJ166" s="37">
        <v>1.5494119962892727</v>
      </c>
      <c r="BL166" s="1">
        <v>45</v>
      </c>
      <c r="CC166" s="7"/>
    </row>
    <row r="167" spans="1:81" ht="15.75" customHeight="1">
      <c r="A167">
        <v>31</v>
      </c>
      <c r="B167">
        <v>2</v>
      </c>
      <c r="C167" t="s">
        <v>124</v>
      </c>
      <c r="D167" t="s">
        <v>25</v>
      </c>
      <c r="E167"/>
      <c r="F167"/>
      <c r="G167">
        <v>0.5</v>
      </c>
      <c r="H167">
        <v>0.5</v>
      </c>
      <c r="I167">
        <v>14136</v>
      </c>
      <c r="J167">
        <v>17225</v>
      </c>
      <c r="K167"/>
      <c r="L167">
        <v>11974</v>
      </c>
      <c r="M167">
        <v>11.259</v>
      </c>
      <c r="N167">
        <v>14.872</v>
      </c>
      <c r="O167">
        <v>3.6120000000000001</v>
      </c>
      <c r="P167"/>
      <c r="Q167">
        <v>1.1359999999999999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45012</v>
      </c>
      <c r="Z167" s="26">
        <v>0.67425925925925922</v>
      </c>
      <c r="AA167"/>
      <c r="AB167" s="7">
        <v>1</v>
      </c>
      <c r="AD167" s="30">
        <v>14.694502614876789</v>
      </c>
      <c r="AE167" s="30">
        <v>18.650620755526695</v>
      </c>
      <c r="AF167" s="30">
        <v>3.956118140649906</v>
      </c>
      <c r="AG167" s="30">
        <v>1.5440108538229669</v>
      </c>
      <c r="BG167" s="37"/>
      <c r="BH167" s="37"/>
      <c r="BI167" s="37"/>
      <c r="BJ167" s="37"/>
      <c r="BL167" s="1"/>
      <c r="CC167" s="7"/>
    </row>
    <row r="168" spans="1:81" ht="15.7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 s="27"/>
      <c r="Z168" s="26"/>
      <c r="AA168"/>
      <c r="AB168" s="7"/>
      <c r="AD168" s="30"/>
      <c r="AE168" s="30"/>
      <c r="AF168" s="30"/>
      <c r="AG168" s="30"/>
      <c r="BG168" s="37"/>
      <c r="BH168" s="37"/>
      <c r="BI168" s="37"/>
      <c r="BJ168" s="37"/>
      <c r="BL168" s="1"/>
      <c r="CC168" s="7"/>
    </row>
    <row r="169" spans="1:81" ht="15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27"/>
      <c r="Z169" s="26"/>
      <c r="AA169"/>
      <c r="AB169" s="7"/>
      <c r="AD169" s="30"/>
      <c r="AE169" s="30"/>
      <c r="AF169" s="30"/>
      <c r="AG169" s="30"/>
      <c r="BG169" s="37"/>
      <c r="BH169" s="37"/>
      <c r="BI169" s="37"/>
      <c r="BJ169" s="37"/>
      <c r="BL169" s="1">
        <v>46</v>
      </c>
      <c r="CC169" s="7"/>
    </row>
    <row r="170" spans="1:81" ht="15.7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27"/>
      <c r="Z170" s="26"/>
      <c r="AA170"/>
      <c r="AB170" s="7"/>
      <c r="AD170" s="30"/>
      <c r="AE170" s="30"/>
      <c r="AF170" s="30"/>
      <c r="AG170" s="30"/>
      <c r="BG170" s="37"/>
      <c r="BH170" s="37"/>
      <c r="BI170" s="37"/>
      <c r="BJ170" s="37"/>
      <c r="BL170" s="1"/>
      <c r="CC170" s="7"/>
    </row>
    <row r="171" spans="1:81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27"/>
      <c r="Z171" s="26"/>
      <c r="AA171"/>
      <c r="AB171" s="7"/>
      <c r="AD171" s="30"/>
      <c r="AE171" s="30"/>
      <c r="AF171" s="30"/>
      <c r="AG171" s="30"/>
      <c r="BG171" s="37"/>
      <c r="BH171" s="37"/>
      <c r="BI171" s="37"/>
      <c r="BJ171" s="37"/>
      <c r="BL171" s="1"/>
      <c r="CC171" s="7"/>
    </row>
    <row r="172" spans="1:81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27"/>
      <c r="Z172" s="26"/>
      <c r="AA172"/>
      <c r="AB172" s="7"/>
      <c r="AD172" s="30"/>
      <c r="AE172" s="30"/>
      <c r="AF172" s="30"/>
      <c r="AG172" s="30"/>
      <c r="BG172" s="37"/>
      <c r="BH172" s="37"/>
      <c r="BI172" s="37"/>
      <c r="BJ172" s="37"/>
      <c r="BL172" s="1"/>
      <c r="CC172" s="7"/>
    </row>
    <row r="173" spans="1:81" ht="15.7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27"/>
      <c r="Z173" s="26"/>
      <c r="AA173"/>
      <c r="AB173" s="7"/>
      <c r="AD173" s="30"/>
      <c r="AE173" s="30"/>
      <c r="AF173" s="30"/>
      <c r="AG173" s="30"/>
      <c r="BG173" s="37"/>
      <c r="BH173" s="37"/>
      <c r="BI173" s="37"/>
      <c r="BJ173" s="37"/>
      <c r="BL173" s="1"/>
      <c r="CC173" s="7"/>
    </row>
    <row r="174" spans="1:81" ht="15.7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 s="27"/>
      <c r="Z174" s="26"/>
      <c r="AA174"/>
      <c r="AB174" s="7"/>
      <c r="AD174" s="30"/>
      <c r="AE174" s="30"/>
      <c r="AF174" s="30"/>
      <c r="AG174" s="30"/>
      <c r="BG174" s="37"/>
      <c r="BH174" s="37"/>
      <c r="BI174" s="37"/>
      <c r="BJ174" s="37"/>
      <c r="BL174" s="1"/>
      <c r="CC174" s="7"/>
    </row>
    <row r="175" spans="1:81" ht="15.75" customHeight="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 s="27"/>
      <c r="Z175" s="26"/>
      <c r="AA175"/>
      <c r="AB175" s="7"/>
      <c r="AD175" s="30"/>
      <c r="AE175" s="30"/>
      <c r="AF175" s="30"/>
      <c r="AG175" s="30"/>
      <c r="BG175" s="37"/>
      <c r="BH175" s="37"/>
      <c r="BI175" s="37"/>
      <c r="BJ175" s="37"/>
      <c r="BL175" s="1"/>
      <c r="CC175" s="7"/>
    </row>
    <row r="176" spans="1:81" ht="15.75" customHeight="1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 s="27"/>
      <c r="Z176" s="26"/>
      <c r="AA176"/>
      <c r="AB176" s="7"/>
      <c r="AD176" s="30"/>
      <c r="AE176" s="30"/>
      <c r="AF176" s="30"/>
      <c r="AG176" s="30"/>
      <c r="BG176" s="37"/>
      <c r="BH176" s="37"/>
      <c r="BI176" s="37"/>
      <c r="BJ176" s="37"/>
      <c r="BL176" s="1"/>
      <c r="CC176" s="7"/>
    </row>
    <row r="177" spans="1:81" ht="15.75" customHeight="1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 s="27"/>
      <c r="Z177" s="26"/>
      <c r="AA177"/>
      <c r="AB177" s="7"/>
      <c r="AD177" s="30"/>
      <c r="AE177" s="30"/>
      <c r="AF177" s="30"/>
      <c r="AG177" s="30"/>
      <c r="BG177" s="37"/>
      <c r="BH177" s="37"/>
      <c r="BI177" s="37"/>
      <c r="BJ177" s="37"/>
      <c r="BL177" s="1"/>
      <c r="CC177" s="7"/>
    </row>
    <row r="178" spans="1:81" ht="15.75" customHeight="1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27"/>
      <c r="Z178" s="26"/>
      <c r="AA178"/>
      <c r="AB178" s="7"/>
      <c r="AD178" s="30"/>
      <c r="AE178" s="30"/>
      <c r="AF178" s="30"/>
      <c r="AG178" s="30"/>
      <c r="BG178" s="37"/>
      <c r="BH178" s="37"/>
      <c r="BI178" s="37"/>
      <c r="BJ178" s="37"/>
      <c r="BL178" s="1"/>
      <c r="CC178" s="7"/>
    </row>
    <row r="179" spans="1:81" ht="15.75" customHeight="1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 s="27"/>
      <c r="Z179" s="26"/>
      <c r="AA179"/>
      <c r="AB179" s="7"/>
      <c r="AD179" s="30"/>
      <c r="AE179" s="30"/>
      <c r="AF179" s="30"/>
      <c r="AG179" s="30"/>
      <c r="BG179" s="37"/>
      <c r="BH179" s="37"/>
      <c r="BI179" s="37"/>
      <c r="BJ179" s="37"/>
      <c r="BL179" s="1"/>
      <c r="CC179" s="7"/>
    </row>
    <row r="180" spans="1:81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 s="23"/>
      <c r="AA180" s="10"/>
      <c r="AB180" s="7"/>
      <c r="AD180" s="30"/>
      <c r="AE180" s="30"/>
      <c r="AF180" s="30"/>
      <c r="AG180" s="30"/>
      <c r="BL180" s="1"/>
      <c r="CC180" s="7"/>
    </row>
    <row r="181" spans="1:81" s="1" customFormat="1" ht="176">
      <c r="A181" s="1" t="s">
        <v>0</v>
      </c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 t="s">
        <v>11</v>
      </c>
      <c r="H181" s="1" t="s">
        <v>12</v>
      </c>
      <c r="I181" s="1" t="s">
        <v>13</v>
      </c>
      <c r="J181" s="1" t="s">
        <v>14</v>
      </c>
      <c r="K181" s="1" t="s">
        <v>6</v>
      </c>
      <c r="L181" s="1" t="s">
        <v>15</v>
      </c>
      <c r="M181" s="1" t="s">
        <v>79</v>
      </c>
      <c r="N181" s="1" t="s">
        <v>80</v>
      </c>
      <c r="O181" s="1" t="s">
        <v>81</v>
      </c>
      <c r="P181" s="1" t="s">
        <v>82</v>
      </c>
      <c r="Q181" s="1" t="s">
        <v>83</v>
      </c>
      <c r="R181" s="1" t="s">
        <v>8</v>
      </c>
      <c r="S181" s="1" t="s">
        <v>20</v>
      </c>
      <c r="T181" s="1" t="s">
        <v>21</v>
      </c>
      <c r="U181" s="1" t="s">
        <v>9</v>
      </c>
      <c r="V181" s="1" t="s">
        <v>22</v>
      </c>
      <c r="W181" s="1" t="s">
        <v>23</v>
      </c>
      <c r="X181" s="1" t="s">
        <v>24</v>
      </c>
      <c r="Y181" s="1" t="s">
        <v>37</v>
      </c>
      <c r="Z181" s="1" t="s">
        <v>38</v>
      </c>
      <c r="AA181" s="1" t="s">
        <v>46</v>
      </c>
      <c r="AB181" s="1" t="s">
        <v>47</v>
      </c>
      <c r="AC181" s="1" t="s">
        <v>48</v>
      </c>
      <c r="AD181" s="1" t="s">
        <v>72</v>
      </c>
      <c r="AE181" s="1" t="s">
        <v>73</v>
      </c>
      <c r="AF181" s="1" t="s">
        <v>74</v>
      </c>
      <c r="AG181" s="1" t="s">
        <v>75</v>
      </c>
      <c r="AJ181" s="1" t="s">
        <v>49</v>
      </c>
      <c r="AK181" s="1" t="s">
        <v>50</v>
      </c>
      <c r="AL181" s="1" t="s">
        <v>51</v>
      </c>
      <c r="AM181" s="1" t="s">
        <v>52</v>
      </c>
      <c r="AP181" s="1" t="s">
        <v>68</v>
      </c>
      <c r="AQ181" s="1" t="s">
        <v>69</v>
      </c>
      <c r="AR181" s="1" t="s">
        <v>70</v>
      </c>
      <c r="AS181" s="1" t="s">
        <v>71</v>
      </c>
      <c r="AV181" s="1" t="s">
        <v>53</v>
      </c>
      <c r="AW181" s="1" t="s">
        <v>54</v>
      </c>
      <c r="AX181" s="1" t="s">
        <v>55</v>
      </c>
      <c r="AY181" s="1" t="s">
        <v>56</v>
      </c>
      <c r="BB181" s="1" t="s">
        <v>57</v>
      </c>
      <c r="BC181" s="1" t="s">
        <v>58</v>
      </c>
      <c r="BD181" s="1" t="s">
        <v>59</v>
      </c>
      <c r="BE181" s="1" t="s">
        <v>60</v>
      </c>
      <c r="BG181" s="1" t="s">
        <v>61</v>
      </c>
      <c r="BH181" s="1" t="s">
        <v>62</v>
      </c>
      <c r="BI181" s="1" t="s">
        <v>63</v>
      </c>
      <c r="BJ181" s="1" t="s">
        <v>64</v>
      </c>
      <c r="BL181" s="1" t="s">
        <v>78</v>
      </c>
    </row>
    <row r="182" spans="1:81" s="1" customFormat="1">
      <c r="AB182" s="1" t="s">
        <v>118</v>
      </c>
      <c r="BE182" s="12" t="s">
        <v>118</v>
      </c>
      <c r="BG182" s="1">
        <f>(300*1000)/100300</f>
        <v>2.9910269192422732</v>
      </c>
      <c r="BH182" s="1">
        <f>(600*1000)/100600</f>
        <v>5.964214711729622</v>
      </c>
      <c r="BI182" s="1">
        <f t="shared" ref="BI182" si="0">(300*1000)/100300</f>
        <v>2.9910269192422732</v>
      </c>
      <c r="BJ182" s="1">
        <f>(300*100)/100300</f>
        <v>0.29910269192422734</v>
      </c>
    </row>
    <row r="183" spans="1:81" s="18" customFormat="1">
      <c r="A183" s="14"/>
      <c r="B183" s="15"/>
      <c r="C183" s="14"/>
      <c r="D183" s="16"/>
      <c r="E183" s="17"/>
      <c r="F183" s="12" t="s">
        <v>10</v>
      </c>
      <c r="I183" s="25">
        <f>AVERAGE(I33:I180)</f>
        <v>3749.3196721311474</v>
      </c>
      <c r="J183" s="25">
        <f>AVERAGE(J33:J180)</f>
        <v>7615.5819672131147</v>
      </c>
      <c r="K183" s="25"/>
      <c r="L183" s="25">
        <f>AVERAGE(L33:L180)</f>
        <v>3714.4426229508199</v>
      </c>
      <c r="M183" s="24">
        <f>AVERAGE(M33:M180)</f>
        <v>3.2913114754098367</v>
      </c>
      <c r="N183" s="18">
        <f>AVERAGE(N33:N180)</f>
        <v>6.7303934426229501</v>
      </c>
      <c r="O183" s="18">
        <f>AVERAGE(O33:O180)</f>
        <v>3.4390245901639354</v>
      </c>
      <c r="Q183" s="18">
        <f>AVERAGE(Q33:Q180)</f>
        <v>0.27246721311475408</v>
      </c>
      <c r="V183" s="19"/>
      <c r="W183" s="19"/>
      <c r="X183" s="20"/>
      <c r="Y183" s="21"/>
      <c r="Z183" s="21"/>
      <c r="AA183" s="17"/>
      <c r="AB183" s="12" t="s">
        <v>10</v>
      </c>
      <c r="AD183" s="24">
        <f>AVERAGE(AD33:AD180)</f>
        <v>3.9554724672827022</v>
      </c>
      <c r="AE183" s="24">
        <f>AVERAGE(AE33:AE180)</f>
        <v>7.179919796554775</v>
      </c>
      <c r="AF183" s="24">
        <f>AVERAGE(AF33:AF180)</f>
        <v>3.2244473292720706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17"/>
      <c r="BE183" s="12" t="s">
        <v>10</v>
      </c>
      <c r="BF183" s="24"/>
      <c r="BG183" s="24">
        <f>AVERAGE(BG111:BG180)</f>
        <v>4.7686677166013309</v>
      </c>
      <c r="BH183" s="24">
        <f>AVERAGE(BH111:BH180)</f>
        <v>8.5177339217974541</v>
      </c>
      <c r="BI183" s="24">
        <f>AVERAGE(BI111:BI180)</f>
        <v>3.7490662051961228</v>
      </c>
      <c r="BJ183" s="24">
        <f>AVERAGE(BJ111:BJ180)</f>
        <v>0.46812840885963647</v>
      </c>
      <c r="BK183" s="22" t="s">
        <v>26</v>
      </c>
      <c r="BL183" s="22">
        <f>MIN(BL33:BL180)</f>
        <v>1</v>
      </c>
    </row>
    <row r="184" spans="1:81" s="18" customFormat="1">
      <c r="A184" s="14"/>
      <c r="B184" s="15"/>
      <c r="C184" s="14"/>
      <c r="D184" s="16"/>
      <c r="E184" s="17"/>
      <c r="F184" s="12" t="s">
        <v>27</v>
      </c>
      <c r="I184" s="25">
        <f>STDEV(I33:I180)</f>
        <v>2591.8752337918763</v>
      </c>
      <c r="J184" s="25">
        <f>STDEV(J33:J180)</f>
        <v>2258.6002241575843</v>
      </c>
      <c r="K184" s="25"/>
      <c r="L184" s="25">
        <f>STDEV(L33:L180)</f>
        <v>1925.1216471134487</v>
      </c>
      <c r="M184" s="18">
        <f>STDEV(M33:M180)</f>
        <v>1.988450200458119</v>
      </c>
      <c r="N184" s="18">
        <f>STDEV(N33:N180)</f>
        <v>1.9134717033774193</v>
      </c>
      <c r="O184" s="18">
        <f>STDEV(O33:O180)</f>
        <v>0.83732820330589586</v>
      </c>
      <c r="Q184" s="18">
        <f>STDEV(Q33:Q180)</f>
        <v>0.20132598393823389</v>
      </c>
      <c r="V184" s="19"/>
      <c r="W184" s="19"/>
      <c r="X184" s="20"/>
      <c r="Y184" s="21"/>
      <c r="Z184" s="21"/>
      <c r="AA184" s="17"/>
      <c r="AB184" s="12" t="s">
        <v>27</v>
      </c>
      <c r="AD184" s="24">
        <f>STDEV(AD33:AD180)</f>
        <v>2.4264738536050108</v>
      </c>
      <c r="AE184" s="24">
        <f>STDEV(AE33:AE180)</f>
        <v>2.7133810057481225</v>
      </c>
      <c r="AF184" s="24">
        <f>STDEV(AF33:AF180)</f>
        <v>0.63540399173832274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17"/>
      <c r="BE184" s="12" t="s">
        <v>27</v>
      </c>
      <c r="BF184" s="24"/>
      <c r="BG184" s="24">
        <f>STDEV(BG111:BG180)</f>
        <v>3.427370010009716</v>
      </c>
      <c r="BH184" s="24">
        <f>STDEV(BH111:BH180)</f>
        <v>3.5372189530459033</v>
      </c>
      <c r="BI184" s="24">
        <f>STDEV(BI111:BI180)</f>
        <v>0.3319290557435744</v>
      </c>
      <c r="BJ184" s="24">
        <f>STDEV(BJ111:BJ180)</f>
        <v>0.36199014991217254</v>
      </c>
      <c r="BK184" s="22" t="s">
        <v>28</v>
      </c>
      <c r="BL184" s="22">
        <f>MAX(BL33:BL180)</f>
        <v>46</v>
      </c>
    </row>
    <row r="185" spans="1:81" s="18" customFormat="1">
      <c r="A185" s="14"/>
      <c r="B185" s="15"/>
      <c r="C185" s="14"/>
      <c r="D185" s="16"/>
      <c r="E185" s="17"/>
      <c r="F185" s="12" t="s">
        <v>36</v>
      </c>
      <c r="I185" s="25">
        <f>100*I184/I183</f>
        <v>69.129214376074543</v>
      </c>
      <c r="J185" s="25">
        <f t="shared" ref="J185:Q185" si="1">100*J184/J183</f>
        <v>29.657618208055453</v>
      </c>
      <c r="K185" s="25"/>
      <c r="L185" s="25">
        <f t="shared" si="1"/>
        <v>51.828008735913585</v>
      </c>
      <c r="M185" s="25">
        <f t="shared" si="1"/>
        <v>60.41513285249053</v>
      </c>
      <c r="N185" s="25">
        <f t="shared" si="1"/>
        <v>28.43030975365545</v>
      </c>
      <c r="O185" s="25">
        <f t="shared" si="1"/>
        <v>24.347839957317117</v>
      </c>
      <c r="P185" s="25"/>
      <c r="Q185" s="25">
        <f t="shared" si="1"/>
        <v>73.889985380898693</v>
      </c>
      <c r="V185" s="19"/>
      <c r="W185" s="19"/>
      <c r="X185" s="20"/>
      <c r="Y185" s="21"/>
      <c r="Z185" s="21"/>
      <c r="AA185" s="17"/>
      <c r="AB185" s="12" t="s">
        <v>36</v>
      </c>
      <c r="AD185" s="24">
        <f>100*AD184/AD183</f>
        <v>61.344728693609888</v>
      </c>
      <c r="AE185" s="24">
        <f t="shared" ref="AE185:AF185" si="2">100*AE184/AE183</f>
        <v>37.791243950247406</v>
      </c>
      <c r="AF185" s="24">
        <f t="shared" si="2"/>
        <v>19.70582635883115</v>
      </c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17"/>
      <c r="BE185" s="12" t="s">
        <v>36</v>
      </c>
      <c r="BF185" s="24"/>
      <c r="BG185" s="24">
        <f t="shared" ref="BG185:BJ185" si="3">100*BG184/BG183</f>
        <v>71.872695136167522</v>
      </c>
      <c r="BH185" s="24">
        <f t="shared" si="3"/>
        <v>41.527699568002724</v>
      </c>
      <c r="BI185" s="24">
        <f t="shared" si="3"/>
        <v>8.8536461501674228</v>
      </c>
      <c r="BJ185" s="24">
        <f t="shared" si="3"/>
        <v>77.32710578150612</v>
      </c>
      <c r="BK185" s="22"/>
      <c r="BL185" s="22"/>
    </row>
    <row r="186" spans="1:81" s="18" customFormat="1">
      <c r="A186" s="14"/>
      <c r="B186" s="15"/>
      <c r="C186" s="14"/>
      <c r="D186" s="16"/>
      <c r="E186" s="17"/>
      <c r="F186" s="12"/>
      <c r="I186" s="25"/>
      <c r="J186" s="25"/>
      <c r="K186" s="25"/>
      <c r="L186" s="25"/>
      <c r="M186" s="25"/>
      <c r="N186" s="25"/>
      <c r="O186" s="25"/>
      <c r="P186" s="25"/>
      <c r="Q186" s="25"/>
      <c r="V186" s="19"/>
      <c r="W186" s="19"/>
      <c r="X186" s="20"/>
      <c r="Y186" s="21"/>
      <c r="Z186" s="21"/>
      <c r="AA186" s="17"/>
      <c r="AB186" s="12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17"/>
      <c r="BE186" s="12"/>
      <c r="BF186" s="24"/>
      <c r="BG186" s="24"/>
      <c r="BH186" s="24"/>
      <c r="BI186" s="24"/>
      <c r="BJ186" s="24"/>
      <c r="BK186" s="22"/>
      <c r="BL186" s="22"/>
    </row>
    <row r="187" spans="1:81" s="18" customFormat="1">
      <c r="A187" s="14"/>
      <c r="B187" s="15"/>
      <c r="C187" s="14"/>
      <c r="D187" s="16"/>
      <c r="E187" s="17" t="s">
        <v>33</v>
      </c>
      <c r="F187" s="12" t="s">
        <v>29</v>
      </c>
      <c r="I187" s="25">
        <f t="shared" ref="I187:L187" si="4">I183+(2*I184)</f>
        <v>8933.0701397149005</v>
      </c>
      <c r="J187" s="25">
        <f t="shared" si="4"/>
        <v>12132.782415528283</v>
      </c>
      <c r="K187" s="25"/>
      <c r="L187" s="25">
        <f t="shared" si="4"/>
        <v>7564.6859171777178</v>
      </c>
      <c r="M187" s="18">
        <f>M183+(2*M184)</f>
        <v>7.2682118763260748</v>
      </c>
      <c r="N187" s="18">
        <f>N183+(2*N184)</f>
        <v>10.557336849377789</v>
      </c>
      <c r="O187" s="18">
        <f>O183+(2*O184)</f>
        <v>5.1136809967757273</v>
      </c>
      <c r="Q187" s="18">
        <f>Q183+(2*Q184)</f>
        <v>0.67511918099122181</v>
      </c>
      <c r="X187" s="20"/>
      <c r="Y187" s="21"/>
      <c r="Z187" s="21"/>
      <c r="AA187" s="17" t="s">
        <v>33</v>
      </c>
      <c r="AB187" s="12" t="s">
        <v>29</v>
      </c>
      <c r="AD187" s="24">
        <f t="shared" ref="AD187:AF187" si="5">AD183+(2*AD184)</f>
        <v>8.8084201744927242</v>
      </c>
      <c r="AE187" s="24">
        <f t="shared" si="5"/>
        <v>12.60668180805102</v>
      </c>
      <c r="AF187" s="24">
        <f t="shared" si="5"/>
        <v>4.495255312748716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17" t="s">
        <v>33</v>
      </c>
      <c r="BE187" s="12" t="s">
        <v>29</v>
      </c>
      <c r="BF187" s="24"/>
      <c r="BG187" s="24">
        <f t="shared" ref="BG187:BJ187" si="6">BG183+(2*BG184)</f>
        <v>11.623407736620763</v>
      </c>
      <c r="BH187" s="24">
        <f t="shared" si="6"/>
        <v>15.59217182788926</v>
      </c>
      <c r="BI187" s="24">
        <f t="shared" si="6"/>
        <v>4.4129243166832719</v>
      </c>
      <c r="BJ187" s="24">
        <f t="shared" si="6"/>
        <v>1.1921087086839814</v>
      </c>
      <c r="BK187" s="22"/>
      <c r="BL187" s="22"/>
    </row>
    <row r="188" spans="1:81" s="18" customFormat="1">
      <c r="A188" s="14"/>
      <c r="B188" s="15"/>
      <c r="C188" s="14"/>
      <c r="D188" s="16"/>
      <c r="E188" s="17"/>
      <c r="F188" s="12" t="s">
        <v>31</v>
      </c>
      <c r="I188" s="25">
        <f t="shared" ref="I188:L188" si="7">I183-(2*I184)</f>
        <v>-1434.4307954526053</v>
      </c>
      <c r="J188" s="25">
        <f t="shared" si="7"/>
        <v>3098.3815188979461</v>
      </c>
      <c r="K188" s="25"/>
      <c r="L188" s="25">
        <f t="shared" si="7"/>
        <v>-135.80067127607754</v>
      </c>
      <c r="M188" s="18">
        <f>M183-(2*M184)</f>
        <v>-0.68558892550640138</v>
      </c>
      <c r="N188" s="18">
        <f>N183-(2*N184)</f>
        <v>2.9034500358681115</v>
      </c>
      <c r="O188" s="18">
        <f>O183-(2*O184)</f>
        <v>1.7643681835521436</v>
      </c>
      <c r="Q188" s="18">
        <f>Q183-(2*Q184)</f>
        <v>-0.13018475476171371</v>
      </c>
      <c r="X188" s="20"/>
      <c r="Y188" s="21"/>
      <c r="Z188" s="21"/>
      <c r="AA188" s="17"/>
      <c r="AB188" s="12" t="s">
        <v>31</v>
      </c>
      <c r="AD188" s="24">
        <f t="shared" ref="AD188:AF188" si="8">AD183-(2*AD184)</f>
        <v>-0.89747523992731937</v>
      </c>
      <c r="AE188" s="24">
        <f t="shared" si="8"/>
        <v>1.75315778505853</v>
      </c>
      <c r="AF188" s="24">
        <f t="shared" si="8"/>
        <v>1.9536393457954251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17"/>
      <c r="BE188" s="12" t="s">
        <v>31</v>
      </c>
      <c r="BF188" s="24"/>
      <c r="BG188" s="24">
        <f t="shared" ref="BG188:BJ188" si="9">BG183-(2*BG184)</f>
        <v>-2.086072303418101</v>
      </c>
      <c r="BH188" s="24">
        <f t="shared" si="9"/>
        <v>1.4432960157056476</v>
      </c>
      <c r="BI188" s="24">
        <f t="shared" si="9"/>
        <v>3.0852080937089741</v>
      </c>
      <c r="BJ188" s="24">
        <f t="shared" si="9"/>
        <v>-0.25585189096470862</v>
      </c>
      <c r="BK188" s="22"/>
      <c r="BL188" s="22"/>
    </row>
    <row r="189" spans="1:81" s="18" customFormat="1">
      <c r="A189" s="14"/>
      <c r="B189" s="15"/>
      <c r="C189" s="14"/>
      <c r="D189" s="16"/>
      <c r="E189" s="17" t="s">
        <v>34</v>
      </c>
      <c r="F189" s="12" t="s">
        <v>30</v>
      </c>
      <c r="I189" s="25">
        <f t="shared" ref="I189:L189" si="10">I183+(3*I184)</f>
        <v>11524.945373506776</v>
      </c>
      <c r="J189" s="25">
        <f t="shared" si="10"/>
        <v>14391.382639685868</v>
      </c>
      <c r="K189" s="25"/>
      <c r="L189" s="25">
        <f t="shared" si="10"/>
        <v>9489.8075642911663</v>
      </c>
      <c r="M189" s="18">
        <f>M183+(3*M184)</f>
        <v>9.2566620767841936</v>
      </c>
      <c r="N189" s="18">
        <f>N183+(3*N184)</f>
        <v>12.470808552755209</v>
      </c>
      <c r="O189" s="18">
        <f>O183+(3*O184)</f>
        <v>5.9510092000816233</v>
      </c>
      <c r="Q189" s="18">
        <f>Q183+(3*Q184)</f>
        <v>0.87644516492945579</v>
      </c>
      <c r="X189" s="20"/>
      <c r="Y189" s="21"/>
      <c r="Z189" s="21"/>
      <c r="AA189" s="17" t="s">
        <v>34</v>
      </c>
      <c r="AB189" s="12" t="s">
        <v>30</v>
      </c>
      <c r="AD189" s="24">
        <f t="shared" ref="AD189:AF189" si="11">AD183+(3*AD184)</f>
        <v>11.234894028097735</v>
      </c>
      <c r="AE189" s="24">
        <f t="shared" si="11"/>
        <v>15.320062813799144</v>
      </c>
      <c r="AF189" s="24">
        <f t="shared" si="11"/>
        <v>5.1306593044870388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17" t="s">
        <v>34</v>
      </c>
      <c r="BE189" s="12" t="s">
        <v>30</v>
      </c>
      <c r="BF189" s="24"/>
      <c r="BG189" s="24">
        <f t="shared" ref="BG189:BJ189" si="12">BG183+(3*BG184)</f>
        <v>15.05077774663048</v>
      </c>
      <c r="BH189" s="24">
        <f t="shared" si="12"/>
        <v>19.129390780935164</v>
      </c>
      <c r="BI189" s="24">
        <f t="shared" si="12"/>
        <v>4.7448533724268458</v>
      </c>
      <c r="BJ189" s="24">
        <f t="shared" si="12"/>
        <v>1.5540988585961542</v>
      </c>
      <c r="BK189" s="22"/>
      <c r="BL189" s="22"/>
    </row>
    <row r="190" spans="1:81" s="18" customFormat="1">
      <c r="A190" s="14"/>
      <c r="B190" s="15"/>
      <c r="C190" s="14"/>
      <c r="D190" s="16"/>
      <c r="E190" s="16"/>
      <c r="F190" s="12" t="s">
        <v>32</v>
      </c>
      <c r="G190" s="14"/>
      <c r="I190" s="25">
        <f t="shared" ref="I190:L190" si="13">I183-(3*I184)</f>
        <v>-4026.306029244482</v>
      </c>
      <c r="J190" s="25">
        <f t="shared" si="13"/>
        <v>839.78129474036177</v>
      </c>
      <c r="K190" s="25"/>
      <c r="L190" s="25">
        <f t="shared" si="13"/>
        <v>-2060.9223183895265</v>
      </c>
      <c r="M190" s="18">
        <f>M183-(3*M184)</f>
        <v>-2.6740391259645206</v>
      </c>
      <c r="N190" s="18">
        <f>N183-(3*N184)</f>
        <v>0.98997833249069256</v>
      </c>
      <c r="O190" s="18">
        <f>O183-(3*O184)</f>
        <v>0.9270399802462479</v>
      </c>
      <c r="Q190" s="18">
        <f>Q183-(3*Q184)</f>
        <v>-0.33151073869994763</v>
      </c>
      <c r="X190" s="20"/>
      <c r="AA190" s="16"/>
      <c r="AB190" s="12" t="s">
        <v>32</v>
      </c>
      <c r="AC190" s="14"/>
      <c r="AD190" s="24">
        <f t="shared" ref="AD190:AF190" si="14">AD183-(3*AD184)</f>
        <v>-3.3239490935323306</v>
      </c>
      <c r="AE190" s="24">
        <f t="shared" si="14"/>
        <v>-0.96022322068959287</v>
      </c>
      <c r="AF190" s="24">
        <f t="shared" si="14"/>
        <v>1.3182353540571023</v>
      </c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16"/>
      <c r="BE190" s="12" t="s">
        <v>32</v>
      </c>
      <c r="BF190" s="24"/>
      <c r="BG190" s="24">
        <f t="shared" ref="BG190:BJ190" si="15">BG183-(3*BG184)</f>
        <v>-5.5134423134278174</v>
      </c>
      <c r="BH190" s="24">
        <f t="shared" si="15"/>
        <v>-2.0939229373402561</v>
      </c>
      <c r="BI190" s="24">
        <f t="shared" si="15"/>
        <v>2.7532790379653997</v>
      </c>
      <c r="BJ190" s="24">
        <f t="shared" si="15"/>
        <v>-0.61784204087688122</v>
      </c>
      <c r="BK190" s="22"/>
      <c r="BL190" s="22"/>
    </row>
    <row r="191" spans="1:81" s="18" customFormat="1">
      <c r="A191" s="14"/>
      <c r="B191" s="15"/>
      <c r="C191" s="14"/>
      <c r="D191" s="16"/>
      <c r="E191" s="17"/>
      <c r="F191" s="12"/>
      <c r="G191" s="14"/>
      <c r="I191" s="14"/>
      <c r="J191" s="14"/>
      <c r="L191" s="16"/>
      <c r="U191" s="19"/>
      <c r="V191" s="19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F191" s="22"/>
      <c r="BG191" s="22"/>
      <c r="BH191" s="22"/>
      <c r="BI191" s="22"/>
      <c r="BJ191" s="22"/>
      <c r="BK191" s="22"/>
      <c r="BL191" s="22"/>
    </row>
    <row r="192" spans="1:81" s="18" customFormat="1">
      <c r="A192" s="14"/>
      <c r="B192" s="15"/>
      <c r="C192" s="14"/>
      <c r="D192" s="16"/>
      <c r="E192" s="16"/>
      <c r="F192" s="12"/>
      <c r="G192" s="14"/>
      <c r="I192" s="14"/>
      <c r="J192" s="14"/>
      <c r="L192" s="16"/>
      <c r="U192" s="19"/>
      <c r="V192" s="19"/>
      <c r="AA192" s="18" t="s">
        <v>85</v>
      </c>
      <c r="AB192" s="12" t="s">
        <v>29</v>
      </c>
      <c r="AC192" s="22"/>
      <c r="AD192" s="24">
        <f t="shared" ref="AD192:AF192" si="16">100*AD187/AD183</f>
        <v>222.68945738721976</v>
      </c>
      <c r="AE192" s="24">
        <f t="shared" si="16"/>
        <v>175.58248790049481</v>
      </c>
      <c r="AF192" s="24">
        <f t="shared" si="16"/>
        <v>139.41165271766229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18" t="s">
        <v>85</v>
      </c>
      <c r="BE192" s="12" t="s">
        <v>29</v>
      </c>
      <c r="BF192" s="24"/>
      <c r="BG192" s="24">
        <f t="shared" ref="BG192:BJ192" si="17">100*BG187/BG183</f>
        <v>243.74539027233507</v>
      </c>
      <c r="BH192" s="24">
        <f t="shared" si="17"/>
        <v>183.05539913600546</v>
      </c>
      <c r="BI192" s="24">
        <f t="shared" si="17"/>
        <v>117.70729230033486</v>
      </c>
      <c r="BJ192" s="24">
        <f t="shared" si="17"/>
        <v>254.65421156301221</v>
      </c>
      <c r="BK192" s="22"/>
      <c r="BL192" s="22"/>
    </row>
    <row r="193" spans="1:81" s="18" customFormat="1">
      <c r="A193" s="14"/>
      <c r="B193" s="15"/>
      <c r="C193" s="14"/>
      <c r="D193" s="16"/>
      <c r="E193" s="16"/>
      <c r="F193" s="12"/>
      <c r="G193" s="14"/>
      <c r="I193" s="14"/>
      <c r="J193" s="14"/>
      <c r="L193" s="16"/>
      <c r="U193" s="19"/>
      <c r="V193" s="19"/>
      <c r="AB193" s="12" t="s">
        <v>31</v>
      </c>
      <c r="AC193" s="22"/>
      <c r="AD193" s="24">
        <f t="shared" ref="AD193:AF193" si="18">100*AD188/AD183</f>
        <v>-22.689457387219775</v>
      </c>
      <c r="AE193" s="24">
        <f t="shared" si="18"/>
        <v>24.417512099505185</v>
      </c>
      <c r="AF193" s="24">
        <f t="shared" si="18"/>
        <v>60.588347282337701</v>
      </c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E193" s="12" t="s">
        <v>31</v>
      </c>
      <c r="BF193" s="24"/>
      <c r="BG193" s="24">
        <f t="shared" ref="BG193:BJ193" si="19">100*BG188/BG183</f>
        <v>-43.745390272335058</v>
      </c>
      <c r="BH193" s="24">
        <f t="shared" si="19"/>
        <v>16.944600863994541</v>
      </c>
      <c r="BI193" s="24">
        <f t="shared" si="19"/>
        <v>82.292707699665158</v>
      </c>
      <c r="BJ193" s="24">
        <f t="shared" si="19"/>
        <v>-54.654211563012232</v>
      </c>
      <c r="BK193" s="22"/>
      <c r="BL193" s="22"/>
    </row>
    <row r="194" spans="1:81">
      <c r="A194" s="2"/>
      <c r="B194" s="10"/>
      <c r="C194" s="2"/>
      <c r="D194" s="4"/>
      <c r="E194" s="4"/>
      <c r="F194" s="2"/>
      <c r="G194" s="2"/>
      <c r="H194" s="2"/>
      <c r="I194" s="2"/>
      <c r="J194" s="2"/>
      <c r="K194" s="2"/>
      <c r="L194" s="4"/>
      <c r="M194" s="4"/>
      <c r="O194" s="6"/>
      <c r="P194" s="12"/>
      <c r="U194" s="8"/>
      <c r="V194" s="8"/>
      <c r="AA194" s="7" t="s">
        <v>86</v>
      </c>
      <c r="AB194" s="12" t="s">
        <v>30</v>
      </c>
      <c r="AD194" s="24">
        <f t="shared" ref="AD194:AF194" si="20">100*AD189/AD183</f>
        <v>284.03418608082967</v>
      </c>
      <c r="AE194" s="24">
        <f t="shared" si="20"/>
        <v>213.37373185074225</v>
      </c>
      <c r="AF194" s="24">
        <f t="shared" si="20"/>
        <v>159.11747907649345</v>
      </c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7" t="s">
        <v>86</v>
      </c>
      <c r="BE194" s="12" t="s">
        <v>30</v>
      </c>
      <c r="BF194" s="24"/>
      <c r="BG194" s="24">
        <f t="shared" ref="BG194:BJ194" si="21">100*BG189/BG183</f>
        <v>315.61808540850262</v>
      </c>
      <c r="BH194" s="24">
        <f t="shared" si="21"/>
        <v>224.58309870400819</v>
      </c>
      <c r="BI194" s="24">
        <f t="shared" si="21"/>
        <v>126.56093845050226</v>
      </c>
      <c r="BJ194" s="24">
        <f t="shared" si="21"/>
        <v>331.9813173445184</v>
      </c>
      <c r="CC194" s="7"/>
    </row>
    <row r="195" spans="1:81">
      <c r="C195" s="2"/>
      <c r="D195" s="4"/>
      <c r="E195" s="4"/>
      <c r="F195" s="2"/>
      <c r="G195" s="2"/>
      <c r="H195" s="2"/>
      <c r="I195" s="2"/>
      <c r="J195" s="2"/>
      <c r="K195" s="2"/>
      <c r="L195" s="4"/>
      <c r="M195" s="4"/>
      <c r="O195" s="6"/>
      <c r="P195" s="6"/>
      <c r="U195" s="8"/>
      <c r="V195" s="8"/>
      <c r="AB195" s="12" t="s">
        <v>32</v>
      </c>
      <c r="AD195" s="24">
        <f t="shared" ref="AD195:AF195" si="22">100*AD190/AD183</f>
        <v>-84.03418608082967</v>
      </c>
      <c r="AE195" s="24">
        <f t="shared" si="22"/>
        <v>-13.373731850742232</v>
      </c>
      <c r="AF195" s="24">
        <f t="shared" si="22"/>
        <v>40.882520923506547</v>
      </c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7"/>
      <c r="BE195" s="12" t="s">
        <v>32</v>
      </c>
      <c r="BF195" s="24"/>
      <c r="BG195" s="24">
        <f t="shared" ref="BG195:BJ195" si="23">100*BG190/BG183</f>
        <v>-115.61808540850261</v>
      </c>
      <c r="BH195" s="24">
        <f t="shared" si="23"/>
        <v>-24.58309870400819</v>
      </c>
      <c r="BI195" s="24">
        <f t="shared" si="23"/>
        <v>73.439061549497751</v>
      </c>
      <c r="BJ195" s="24">
        <f t="shared" si="23"/>
        <v>-131.98131734451837</v>
      </c>
      <c r="CC195" s="7"/>
    </row>
    <row r="196" spans="1:81">
      <c r="C196" s="2"/>
      <c r="D196" s="4"/>
      <c r="E196" s="4"/>
      <c r="F196" s="2"/>
      <c r="G196" s="2"/>
      <c r="H196" s="2"/>
      <c r="I196" s="2"/>
      <c r="J196" s="2"/>
      <c r="K196" s="2"/>
      <c r="L196" s="4"/>
      <c r="M196" s="4"/>
      <c r="O196" s="6"/>
      <c r="P196" s="6"/>
      <c r="U196" s="8"/>
      <c r="V196" s="8"/>
      <c r="AB196" s="12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7"/>
      <c r="BE196" s="12"/>
      <c r="BF196" s="24"/>
      <c r="BG196" s="24"/>
      <c r="BH196" s="24"/>
      <c r="BI196" s="24"/>
      <c r="BJ196" s="24"/>
      <c r="CC196" s="7"/>
    </row>
    <row r="197" spans="1:81">
      <c r="C197" s="2"/>
      <c r="D197" s="4"/>
      <c r="E197" s="4"/>
      <c r="F197" s="2"/>
      <c r="G197" s="2"/>
      <c r="H197" s="2"/>
      <c r="I197" s="2"/>
      <c r="J197" s="2"/>
      <c r="K197" s="2"/>
      <c r="L197" s="4"/>
      <c r="M197" s="4"/>
      <c r="O197" s="6"/>
      <c r="P197" s="6"/>
      <c r="U197" s="8"/>
      <c r="V197" s="8"/>
      <c r="AA197" s="9" t="s">
        <v>67</v>
      </c>
      <c r="AB197" s="7"/>
      <c r="AD197" s="24">
        <f t="shared" ref="AD197:AF197" si="24">100*AD184/AD183</f>
        <v>61.344728693609888</v>
      </c>
      <c r="AE197" s="24">
        <f t="shared" si="24"/>
        <v>37.791243950247406</v>
      </c>
      <c r="AF197" s="24">
        <f t="shared" si="24"/>
        <v>19.70582635883115</v>
      </c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9" t="s">
        <v>67</v>
      </c>
      <c r="BE197" s="7"/>
      <c r="BF197" s="24"/>
      <c r="BG197" s="24">
        <f t="shared" ref="BG197:BJ197" si="25">100*BG184/BG183</f>
        <v>71.872695136167522</v>
      </c>
      <c r="BH197" s="24">
        <f t="shared" si="25"/>
        <v>41.527699568002724</v>
      </c>
      <c r="BI197" s="24">
        <f t="shared" si="25"/>
        <v>8.8536461501674228</v>
      </c>
      <c r="BJ197" s="24">
        <f t="shared" si="25"/>
        <v>77.32710578150612</v>
      </c>
      <c r="CC197" s="7"/>
    </row>
    <row r="198" spans="1:81">
      <c r="A198" s="2"/>
      <c r="B198" s="3"/>
      <c r="C198" s="2"/>
      <c r="D198" s="4"/>
      <c r="E198" s="4"/>
      <c r="F198" s="2"/>
      <c r="G198" s="2"/>
      <c r="H198" s="2"/>
      <c r="I198" s="2"/>
      <c r="J198" s="2"/>
      <c r="K198" s="2"/>
      <c r="L198" s="4"/>
      <c r="M198" s="4"/>
      <c r="O198" s="6"/>
      <c r="P198" s="6"/>
      <c r="U198" s="8"/>
      <c r="V198" s="8"/>
      <c r="AA198" s="9" t="s">
        <v>84</v>
      </c>
      <c r="AB198" s="7"/>
      <c r="AD198" s="24">
        <f t="shared" ref="AD198:AF198" si="26">3*AD197</f>
        <v>184.03418608082967</v>
      </c>
      <c r="AE198" s="24">
        <f t="shared" si="26"/>
        <v>113.37373185074222</v>
      </c>
      <c r="AF198" s="24">
        <f t="shared" si="26"/>
        <v>59.117479076493453</v>
      </c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9" t="s">
        <v>84</v>
      </c>
      <c r="BE198" s="7"/>
      <c r="BF198" s="24"/>
      <c r="BG198" s="24">
        <f t="shared" ref="BG198:BJ198" si="27">3*BG197</f>
        <v>215.61808540850257</v>
      </c>
      <c r="BH198" s="24">
        <f t="shared" si="27"/>
        <v>124.58309870400817</v>
      </c>
      <c r="BI198" s="24">
        <f t="shared" si="27"/>
        <v>26.56093845050227</v>
      </c>
      <c r="BJ198" s="24">
        <f t="shared" si="27"/>
        <v>231.98131734451835</v>
      </c>
      <c r="CC198" s="7"/>
    </row>
    <row r="199" spans="1:81">
      <c r="A199" s="2"/>
      <c r="B199" s="3"/>
      <c r="C199" s="2"/>
      <c r="D199" s="4"/>
      <c r="E199" s="4"/>
      <c r="F199" s="2"/>
      <c r="G199" s="2"/>
      <c r="H199" s="2"/>
      <c r="I199" s="2"/>
      <c r="J199" s="2"/>
      <c r="K199" s="2"/>
      <c r="L199" s="4"/>
      <c r="M199" s="4"/>
      <c r="O199" s="6"/>
      <c r="P199" s="6"/>
      <c r="U199" s="8"/>
      <c r="V199" s="8"/>
      <c r="AB199" s="7"/>
      <c r="CC199" s="7"/>
    </row>
    <row r="200" spans="1:81">
      <c r="A200" s="2"/>
      <c r="B200" s="3"/>
      <c r="C200" s="2"/>
      <c r="D200" s="4"/>
      <c r="E200" s="4"/>
      <c r="F200" s="2"/>
      <c r="G200" s="2"/>
      <c r="H200" s="2"/>
      <c r="I200" s="2"/>
      <c r="J200" s="2"/>
      <c r="K200" s="2"/>
      <c r="L200" s="4"/>
      <c r="M200" s="4"/>
      <c r="O200" s="6"/>
      <c r="P200" s="6"/>
      <c r="U200" s="8"/>
      <c r="V200" s="8"/>
      <c r="AB200" s="7"/>
      <c r="BD200" t="s">
        <v>45</v>
      </c>
      <c r="BE200" s="7"/>
      <c r="BF200"/>
      <c r="BG200">
        <f>COUNT(BG111:BG180)</f>
        <v>19</v>
      </c>
      <c r="BH200">
        <f>COUNT(BH111:BH180)</f>
        <v>19</v>
      </c>
      <c r="BI200">
        <f>COUNT(BI111:BI180)</f>
        <v>19</v>
      </c>
      <c r="BJ200">
        <f>COUNT(BJ111:BJ180)</f>
        <v>19</v>
      </c>
      <c r="CC200" s="7"/>
    </row>
    <row r="201" spans="1:81">
      <c r="A201" s="2"/>
      <c r="B201" s="3"/>
      <c r="C201" s="2"/>
      <c r="D201" s="4"/>
      <c r="E201" s="4"/>
      <c r="F201" s="2"/>
      <c r="G201" s="2"/>
      <c r="H201" s="2"/>
      <c r="I201" s="2"/>
      <c r="J201" s="2"/>
      <c r="K201" s="2"/>
      <c r="L201" s="4"/>
      <c r="M201" s="4"/>
      <c r="O201" s="6"/>
      <c r="P201" s="6"/>
      <c r="U201" s="8"/>
      <c r="V201" s="8"/>
      <c r="AB201" s="7"/>
      <c r="BD201" s="5" t="s">
        <v>119</v>
      </c>
      <c r="BE201" s="9"/>
      <c r="BF201" s="7"/>
      <c r="BG201" s="37">
        <f>_xlfn.PERCENTILE.INC(BG111:BG180,0.99)</f>
        <v>14.65611472347085</v>
      </c>
      <c r="BH201" s="37">
        <f>_xlfn.PERCENTILE.INC(BH111:BH180,0.99)</f>
        <v>18.637238561446068</v>
      </c>
      <c r="BI201" s="37">
        <f>_xlfn.PERCENTILE.INC(BI111:BI180,0.99)</f>
        <v>4.4141327944208069</v>
      </c>
      <c r="BJ201" s="37">
        <f>_xlfn.PERCENTILE.INC(BJ111:BJ180,0.99)</f>
        <v>1.5289509619839794</v>
      </c>
      <c r="CC201" s="7"/>
    </row>
    <row r="202" spans="1:81">
      <c r="A202" s="2"/>
      <c r="B202" s="3"/>
      <c r="C202" s="2"/>
      <c r="D202" s="4"/>
      <c r="E202" s="4"/>
      <c r="F202" s="2"/>
      <c r="G202" s="2"/>
      <c r="H202" s="2"/>
      <c r="I202" s="2"/>
      <c r="J202" s="2"/>
      <c r="K202" s="2"/>
      <c r="L202" s="4"/>
      <c r="M202" s="4"/>
      <c r="O202" s="6"/>
      <c r="P202" s="6"/>
      <c r="U202" s="8"/>
      <c r="V202" s="8"/>
      <c r="AB202" s="7"/>
      <c r="BD202" s="5" t="s">
        <v>120</v>
      </c>
      <c r="BE202" s="9"/>
      <c r="BF202" s="7"/>
      <c r="BG202" s="37">
        <f>MAX(BG111:BG180)</f>
        <v>14.764409291852907</v>
      </c>
      <c r="BH202" s="37">
        <f>MAX(BH111:BH180)</f>
        <v>18.705359292280939</v>
      </c>
      <c r="BI202" s="37">
        <f>MAX(BI111:BI180)</f>
        <v>4.4564101104712091</v>
      </c>
      <c r="BJ202" s="37">
        <f>MAX(BJ111:BJ180)</f>
        <v>1.5494119962892727</v>
      </c>
      <c r="CC202" s="7"/>
    </row>
    <row r="203" spans="1:81">
      <c r="A203" s="2"/>
      <c r="B203" s="3"/>
      <c r="C203" s="2"/>
      <c r="D203" s="4"/>
      <c r="E203" s="4"/>
      <c r="F203" s="2"/>
      <c r="G203" s="2"/>
      <c r="H203" s="2"/>
      <c r="I203" s="2"/>
      <c r="J203" s="2"/>
      <c r="K203" s="2"/>
      <c r="L203" s="4"/>
      <c r="M203" s="4"/>
      <c r="O203" s="6"/>
      <c r="P203" s="6"/>
      <c r="U203" s="8"/>
      <c r="V203" s="8"/>
      <c r="AB203" s="7"/>
      <c r="BD203" s="5" t="s">
        <v>118</v>
      </c>
      <c r="BE203" s="7"/>
      <c r="BF203" s="7"/>
      <c r="BG203" s="33">
        <f>BG182</f>
        <v>2.9910269192422732</v>
      </c>
      <c r="BH203" s="33">
        <f t="shared" ref="BH203:BJ203" si="28">BH182</f>
        <v>5.964214711729622</v>
      </c>
      <c r="BI203" s="33">
        <f t="shared" si="28"/>
        <v>2.9910269192422732</v>
      </c>
      <c r="BJ203" s="33">
        <f t="shared" si="28"/>
        <v>0.29910269192422734</v>
      </c>
      <c r="CC203" s="7"/>
    </row>
    <row r="204" spans="1:81">
      <c r="A204" s="2"/>
      <c r="B204" s="3"/>
      <c r="C204" s="2"/>
      <c r="D204" s="4"/>
      <c r="E204" s="4"/>
      <c r="F204" s="2"/>
      <c r="G204" s="2"/>
      <c r="H204" s="2"/>
      <c r="I204" s="2"/>
      <c r="J204" s="2"/>
      <c r="K204" s="2"/>
      <c r="L204" s="4"/>
      <c r="M204" s="4"/>
      <c r="O204" s="6"/>
      <c r="P204" s="6"/>
      <c r="U204" s="8"/>
      <c r="V204" s="8"/>
      <c r="AB204" s="7"/>
      <c r="BD204" s="7" t="s">
        <v>91</v>
      </c>
      <c r="BE204" s="7"/>
      <c r="BF204" s="7"/>
      <c r="BG204" s="38">
        <f>BG184*TINV(0.02,(BG200-1))</f>
        <v>8.7479493986463375</v>
      </c>
      <c r="BH204" s="38">
        <f t="shared" ref="BH204:BJ204" si="29">BH184*TINV(0.02,(BH200-1))</f>
        <v>9.0283256032489518</v>
      </c>
      <c r="BI204" s="38">
        <f t="shared" si="29"/>
        <v>0.84720896054552819</v>
      </c>
      <c r="BJ204" s="38">
        <f t="shared" si="29"/>
        <v>0.92393628496244851</v>
      </c>
      <c r="CC204" s="7"/>
    </row>
    <row r="205" spans="1:81">
      <c r="A205" s="2"/>
      <c r="B205" s="3"/>
      <c r="C205" s="2"/>
      <c r="D205" s="4"/>
      <c r="E205" s="4"/>
      <c r="F205" s="2"/>
      <c r="G205" s="2"/>
      <c r="H205" s="2"/>
      <c r="I205" s="2"/>
      <c r="J205" s="2"/>
      <c r="K205" s="2"/>
      <c r="L205" s="4"/>
      <c r="M205" s="4"/>
      <c r="O205" s="6"/>
      <c r="P205" s="6"/>
      <c r="U205" s="8"/>
      <c r="V205" s="8"/>
      <c r="AB205" s="7"/>
      <c r="BD205" s="7" t="s">
        <v>92</v>
      </c>
      <c r="BE205" s="7"/>
      <c r="BF205" s="7"/>
      <c r="BG205" s="39">
        <f>BG184*10</f>
        <v>34.273700100097159</v>
      </c>
      <c r="BH205" s="39">
        <f t="shared" ref="BH205:BJ205" si="30">BH184*10</f>
        <v>35.372189530459032</v>
      </c>
      <c r="BI205" s="39">
        <f t="shared" si="30"/>
        <v>3.3192905574357439</v>
      </c>
      <c r="BJ205" s="39">
        <f t="shared" si="30"/>
        <v>3.6199014991217253</v>
      </c>
      <c r="CC205" s="7"/>
    </row>
    <row r="206" spans="1:81">
      <c r="A206" s="2"/>
      <c r="B206" s="3"/>
      <c r="C206" s="2"/>
      <c r="D206" s="4"/>
      <c r="E206" s="4"/>
      <c r="F206" s="2"/>
      <c r="G206" s="2"/>
      <c r="H206" s="2"/>
      <c r="I206" s="2"/>
      <c r="J206" s="2"/>
      <c r="K206" s="2"/>
      <c r="L206" s="4"/>
      <c r="M206" s="4"/>
      <c r="O206" s="6"/>
      <c r="P206" s="6"/>
      <c r="U206" s="8"/>
      <c r="V206" s="8"/>
      <c r="AB206" s="7"/>
      <c r="BD206" s="7" t="s">
        <v>121</v>
      </c>
      <c r="BE206" s="7"/>
      <c r="BF206" s="7"/>
      <c r="BG206" s="33">
        <f>BG183/BG204</f>
        <v>0.54511834708820295</v>
      </c>
      <c r="BH206" s="33">
        <f t="shared" ref="BH206:BJ206" si="31">BH183/BH204</f>
        <v>0.94344558405517021</v>
      </c>
      <c r="BI206" s="33">
        <f t="shared" si="31"/>
        <v>4.4251965923283594</v>
      </c>
      <c r="BJ206" s="33">
        <f t="shared" si="31"/>
        <v>0.50666741471102916</v>
      </c>
      <c r="CC206" s="7"/>
    </row>
    <row r="207" spans="1:81">
      <c r="A207" s="2"/>
      <c r="B207" s="3"/>
      <c r="C207" s="2"/>
      <c r="D207" s="4"/>
      <c r="E207" s="4"/>
      <c r="F207" s="2"/>
      <c r="G207" s="2"/>
      <c r="H207" s="2"/>
      <c r="I207" s="2"/>
      <c r="J207" s="2"/>
      <c r="K207" s="2"/>
      <c r="L207" s="4"/>
      <c r="M207" s="4"/>
      <c r="O207" s="6"/>
      <c r="P207" s="6"/>
      <c r="U207" s="8"/>
      <c r="V207" s="8"/>
      <c r="AB207" s="7"/>
      <c r="BD207" s="7"/>
      <c r="BE207" s="7"/>
      <c r="BF207" s="7"/>
      <c r="BG207" s="9"/>
      <c r="BH207" s="7"/>
      <c r="CC207" s="7"/>
    </row>
    <row r="208" spans="1:81">
      <c r="A208" s="2"/>
      <c r="B208" s="3"/>
      <c r="C208" s="2"/>
      <c r="D208" s="4"/>
      <c r="E208" s="4"/>
      <c r="F208" s="2"/>
      <c r="G208" s="2"/>
      <c r="H208" s="2"/>
      <c r="I208" s="2"/>
      <c r="J208" s="2"/>
      <c r="K208" s="2"/>
      <c r="L208" s="4"/>
      <c r="M208" s="4"/>
      <c r="O208" s="6"/>
      <c r="P208" s="6"/>
      <c r="U208" s="8"/>
      <c r="V208" s="8"/>
      <c r="AB208" s="7"/>
      <c r="BD208" s="48" t="s">
        <v>165</v>
      </c>
      <c r="BE208" s="48"/>
      <c r="BF208" s="48"/>
      <c r="BG208" s="48"/>
      <c r="BH208" s="48"/>
      <c r="BI208" s="48"/>
      <c r="BJ208" s="48"/>
      <c r="BK208" s="48"/>
      <c r="BL208" s="48"/>
      <c r="CC208" s="7"/>
    </row>
    <row r="209" spans="1:81">
      <c r="A209" s="2"/>
      <c r="B209" s="3"/>
      <c r="C209" s="2"/>
      <c r="D209" s="4"/>
      <c r="E209" s="4"/>
      <c r="F209" s="2"/>
      <c r="G209" s="2"/>
      <c r="H209" s="2"/>
      <c r="I209" s="2"/>
      <c r="J209" s="2"/>
      <c r="K209" s="2"/>
      <c r="L209" s="4"/>
      <c r="M209" s="4"/>
      <c r="O209" s="6"/>
      <c r="P209" s="6"/>
      <c r="U209" s="8"/>
      <c r="V209" s="8"/>
      <c r="AB209" s="7"/>
      <c r="BD209" s="5" t="s">
        <v>166</v>
      </c>
      <c r="CC209" s="7"/>
    </row>
    <row r="210" spans="1:81">
      <c r="A210" s="2"/>
      <c r="B210" s="3"/>
      <c r="C210" s="2"/>
      <c r="D210" s="4"/>
      <c r="E210" s="4"/>
      <c r="F210" s="2"/>
      <c r="G210" s="2"/>
      <c r="H210" s="2"/>
      <c r="I210" s="2"/>
      <c r="J210" s="2"/>
      <c r="K210" s="2"/>
      <c r="L210" s="4"/>
      <c r="M210" s="4"/>
      <c r="O210" s="6"/>
      <c r="P210" s="6"/>
      <c r="U210" s="8"/>
      <c r="V210" s="8"/>
      <c r="AB210" s="7"/>
      <c r="CC210" s="7"/>
    </row>
    <row r="211" spans="1:81">
      <c r="A211" s="2"/>
      <c r="B211" s="3"/>
      <c r="C211" s="2"/>
      <c r="D211" s="4"/>
      <c r="E211" s="4"/>
      <c r="F211" s="2"/>
      <c r="G211" s="2"/>
      <c r="H211" s="2"/>
      <c r="I211" s="2"/>
      <c r="J211" s="2"/>
      <c r="K211" s="2"/>
      <c r="L211" s="4"/>
      <c r="M211" s="4"/>
      <c r="O211" s="6"/>
      <c r="P211" s="6"/>
      <c r="U211" s="8"/>
      <c r="V211" s="8"/>
      <c r="AB211" s="7"/>
      <c r="CC211" s="7"/>
    </row>
    <row r="212" spans="1:81">
      <c r="A212" s="2"/>
      <c r="B212" s="3"/>
      <c r="C212" s="2"/>
      <c r="D212" s="4"/>
      <c r="E212" s="4"/>
      <c r="F212" s="2"/>
      <c r="G212" s="2"/>
      <c r="H212" s="2"/>
      <c r="I212" s="2"/>
      <c r="J212" s="2"/>
      <c r="K212" s="2"/>
      <c r="L212" s="4"/>
      <c r="M212" s="4"/>
      <c r="O212" s="6"/>
      <c r="P212" s="6"/>
      <c r="U212" s="8"/>
      <c r="V212" s="8"/>
      <c r="AB212" s="7"/>
      <c r="CC212" s="7"/>
    </row>
  </sheetData>
  <conditionalFormatting sqref="AK33:AK35">
    <cfRule type="cellIs" dxfId="343" priority="129" operator="greaterThan">
      <formula>20</formula>
    </cfRule>
  </conditionalFormatting>
  <conditionalFormatting sqref="AK37">
    <cfRule type="cellIs" dxfId="342" priority="125" operator="greaterThan">
      <formula>20</formula>
    </cfRule>
  </conditionalFormatting>
  <conditionalFormatting sqref="AK40">
    <cfRule type="cellIs" dxfId="341" priority="121" operator="greaterThan">
      <formula>20</formula>
    </cfRule>
  </conditionalFormatting>
  <conditionalFormatting sqref="AK42:AK44">
    <cfRule type="cellIs" dxfId="340" priority="103" operator="greaterThan">
      <formula>20</formula>
    </cfRule>
  </conditionalFormatting>
  <conditionalFormatting sqref="AK46">
    <cfRule type="cellIs" dxfId="339" priority="99" operator="greaterThan">
      <formula>20</formula>
    </cfRule>
  </conditionalFormatting>
  <conditionalFormatting sqref="AK49">
    <cfRule type="cellIs" dxfId="338" priority="95" operator="greaterThan">
      <formula>20</formula>
    </cfRule>
  </conditionalFormatting>
  <conditionalFormatting sqref="AK51:AK53">
    <cfRule type="cellIs" dxfId="337" priority="77" operator="greaterThan">
      <formula>20</formula>
    </cfRule>
  </conditionalFormatting>
  <conditionalFormatting sqref="AK55">
    <cfRule type="cellIs" dxfId="336" priority="73" operator="greaterThan">
      <formula>20</formula>
    </cfRule>
  </conditionalFormatting>
  <conditionalFormatting sqref="AK58">
    <cfRule type="cellIs" dxfId="335" priority="69" operator="greaterThan">
      <formula>20</formula>
    </cfRule>
  </conditionalFormatting>
  <conditionalFormatting sqref="AK60:AK62">
    <cfRule type="cellIs" dxfId="334" priority="51" operator="greaterThan">
      <formula>20</formula>
    </cfRule>
  </conditionalFormatting>
  <conditionalFormatting sqref="AK64">
    <cfRule type="cellIs" dxfId="333" priority="47" operator="greaterThan">
      <formula>20</formula>
    </cfRule>
  </conditionalFormatting>
  <conditionalFormatting sqref="AK67">
    <cfRule type="cellIs" dxfId="332" priority="43" operator="greaterThan">
      <formula>20</formula>
    </cfRule>
  </conditionalFormatting>
  <conditionalFormatting sqref="AK69:AK71">
    <cfRule type="cellIs" dxfId="331" priority="25" operator="greaterThan">
      <formula>20</formula>
    </cfRule>
  </conditionalFormatting>
  <conditionalFormatting sqref="AK73">
    <cfRule type="cellIs" dxfId="330" priority="21" operator="greaterThan">
      <formula>20</formula>
    </cfRule>
  </conditionalFormatting>
  <conditionalFormatting sqref="AK76">
    <cfRule type="cellIs" dxfId="329" priority="17" operator="greaterThan">
      <formula>20</formula>
    </cfRule>
  </conditionalFormatting>
  <conditionalFormatting sqref="AK132:AK133">
    <cfRule type="cellIs" dxfId="328" priority="4" operator="greaterThan">
      <formula>20</formula>
    </cfRule>
  </conditionalFormatting>
  <conditionalFormatting sqref="AK35:AL35 AW35:AX35 BC35:BD35">
    <cfRule type="cellIs" dxfId="327" priority="141" operator="greaterThan">
      <formula>20</formula>
    </cfRule>
  </conditionalFormatting>
  <conditionalFormatting sqref="AK44:AL44 AW44:AX44 BC44:BD44">
    <cfRule type="cellIs" dxfId="326" priority="115" operator="greaterThan">
      <formula>20</formula>
    </cfRule>
  </conditionalFormatting>
  <conditionalFormatting sqref="AK53:AL53 AW53:AX53 BC53:BD53">
    <cfRule type="cellIs" dxfId="325" priority="89" operator="greaterThan">
      <formula>20</formula>
    </cfRule>
  </conditionalFormatting>
  <conditionalFormatting sqref="AK62:AL62 AW62:AX62 BC62:BD62">
    <cfRule type="cellIs" dxfId="324" priority="63" operator="greaterThan">
      <formula>20</formula>
    </cfRule>
  </conditionalFormatting>
  <conditionalFormatting sqref="AK71:AL71 AW71:AX71 BC71:BD71">
    <cfRule type="cellIs" dxfId="323" priority="37" operator="greaterThan">
      <formula>20</formula>
    </cfRule>
  </conditionalFormatting>
  <conditionalFormatting sqref="AK132:AL132 AW132:AX132 BC132:BD132">
    <cfRule type="cellIs" dxfId="322" priority="12" operator="greaterThan">
      <formula>20</formula>
    </cfRule>
  </conditionalFormatting>
  <conditionalFormatting sqref="AM132:AN132 AS132:AT132 AY132:AZ132 BE132">
    <cfRule type="cellIs" dxfId="321" priority="13" operator="between">
      <formula>80</formula>
      <formula>120</formula>
    </cfRule>
  </conditionalFormatting>
  <conditionalFormatting sqref="AM35:AO35 AS35:AT35 AY35:AZ35 BE35">
    <cfRule type="cellIs" dxfId="320" priority="142" operator="between">
      <formula>80</formula>
      <formula>120</formula>
    </cfRule>
  </conditionalFormatting>
  <conditionalFormatting sqref="AM44:AO44 AS44:AT44 AY44:AZ44 BE44">
    <cfRule type="cellIs" dxfId="319" priority="116" operator="between">
      <formula>80</formula>
      <formula>120</formula>
    </cfRule>
  </conditionalFormatting>
  <conditionalFormatting sqref="AM53:AO53 AS53:AT53 AY53:AZ53 BE53">
    <cfRule type="cellIs" dxfId="318" priority="90" operator="between">
      <formula>80</formula>
      <formula>120</formula>
    </cfRule>
  </conditionalFormatting>
  <conditionalFormatting sqref="AM62:AO62 AS62:AT62 AY62:AZ62 BE62">
    <cfRule type="cellIs" dxfId="317" priority="64" operator="between">
      <formula>80</formula>
      <formula>120</formula>
    </cfRule>
  </conditionalFormatting>
  <conditionalFormatting sqref="AM71:AO71 AS71:AT71 AY71:AZ71 BE71">
    <cfRule type="cellIs" dxfId="316" priority="38" operator="between">
      <formula>80</formula>
      <formula>120</formula>
    </cfRule>
  </conditionalFormatting>
  <conditionalFormatting sqref="AQ33:AQ35">
    <cfRule type="cellIs" dxfId="315" priority="128" operator="greaterThan">
      <formula>20</formula>
    </cfRule>
  </conditionalFormatting>
  <conditionalFormatting sqref="AQ37">
    <cfRule type="cellIs" dxfId="314" priority="124" operator="greaterThan">
      <formula>20</formula>
    </cfRule>
  </conditionalFormatting>
  <conditionalFormatting sqref="AQ40">
    <cfRule type="cellIs" dxfId="313" priority="120" operator="greaterThan">
      <formula>20</formula>
    </cfRule>
  </conditionalFormatting>
  <conditionalFormatting sqref="AQ42:AQ44">
    <cfRule type="cellIs" dxfId="312" priority="102" operator="greaterThan">
      <formula>20</formula>
    </cfRule>
  </conditionalFormatting>
  <conditionalFormatting sqref="AQ46">
    <cfRule type="cellIs" dxfId="311" priority="98" operator="greaterThan">
      <formula>20</formula>
    </cfRule>
  </conditionalFormatting>
  <conditionalFormatting sqref="AQ49">
    <cfRule type="cellIs" dxfId="310" priority="94" operator="greaterThan">
      <formula>20</formula>
    </cfRule>
  </conditionalFormatting>
  <conditionalFormatting sqref="AQ51:AQ53">
    <cfRule type="cellIs" dxfId="309" priority="76" operator="greaterThan">
      <formula>20</formula>
    </cfRule>
  </conditionalFormatting>
  <conditionalFormatting sqref="AQ55">
    <cfRule type="cellIs" dxfId="308" priority="72" operator="greaterThan">
      <formula>20</formula>
    </cfRule>
  </conditionalFormatting>
  <conditionalFormatting sqref="AQ58">
    <cfRule type="cellIs" dxfId="307" priority="68" operator="greaterThan">
      <formula>20</formula>
    </cfRule>
  </conditionalFormatting>
  <conditionalFormatting sqref="AQ60:AQ62">
    <cfRule type="cellIs" dxfId="306" priority="50" operator="greaterThan">
      <formula>20</formula>
    </cfRule>
  </conditionalFormatting>
  <conditionalFormatting sqref="AQ64">
    <cfRule type="cellIs" dxfId="305" priority="46" operator="greaterThan">
      <formula>20</formula>
    </cfRule>
  </conditionalFormatting>
  <conditionalFormatting sqref="AQ67">
    <cfRule type="cellIs" dxfId="304" priority="42" operator="greaterThan">
      <formula>20</formula>
    </cfRule>
  </conditionalFormatting>
  <conditionalFormatting sqref="AQ69:AQ71">
    <cfRule type="cellIs" dxfId="303" priority="24" operator="greaterThan">
      <formula>20</formula>
    </cfRule>
  </conditionalFormatting>
  <conditionalFormatting sqref="AQ73">
    <cfRule type="cellIs" dxfId="302" priority="20" operator="greaterThan">
      <formula>20</formula>
    </cfRule>
  </conditionalFormatting>
  <conditionalFormatting sqref="AQ76">
    <cfRule type="cellIs" dxfId="301" priority="16" operator="greaterThan">
      <formula>20</formula>
    </cfRule>
  </conditionalFormatting>
  <conditionalFormatting sqref="AQ132:AQ133">
    <cfRule type="cellIs" dxfId="300" priority="3" operator="greaterThan">
      <formula>20</formula>
    </cfRule>
  </conditionalFormatting>
  <conditionalFormatting sqref="AQ35:AR35">
    <cfRule type="cellIs" dxfId="299" priority="140" operator="greaterThan">
      <formula>20</formula>
    </cfRule>
  </conditionalFormatting>
  <conditionalFormatting sqref="AQ44:AR44">
    <cfRule type="cellIs" dxfId="298" priority="114" operator="greaterThan">
      <formula>20</formula>
    </cfRule>
  </conditionalFormatting>
  <conditionalFormatting sqref="AQ53:AR53">
    <cfRule type="cellIs" dxfId="297" priority="88" operator="greaterThan">
      <formula>20</formula>
    </cfRule>
  </conditionalFormatting>
  <conditionalFormatting sqref="AQ62:AR62">
    <cfRule type="cellIs" dxfId="296" priority="62" operator="greaterThan">
      <formula>20</formula>
    </cfRule>
  </conditionalFormatting>
  <conditionalFormatting sqref="AQ71:AR71">
    <cfRule type="cellIs" dxfId="295" priority="36" operator="greaterThan">
      <formula>20</formula>
    </cfRule>
  </conditionalFormatting>
  <conditionalFormatting sqref="AQ132:AR132">
    <cfRule type="cellIs" dxfId="294" priority="11" operator="greaterThan">
      <formula>20</formula>
    </cfRule>
  </conditionalFormatting>
  <conditionalFormatting sqref="AU35 BA35">
    <cfRule type="cellIs" dxfId="293" priority="143" operator="greaterThan">
      <formula>20</formula>
    </cfRule>
  </conditionalFormatting>
  <conditionalFormatting sqref="AU44 BA44">
    <cfRule type="cellIs" dxfId="292" priority="117" operator="greaterThan">
      <formula>20</formula>
    </cfRule>
  </conditionalFormatting>
  <conditionalFormatting sqref="AU53 BA53">
    <cfRule type="cellIs" dxfId="291" priority="91" operator="greaterThan">
      <formula>20</formula>
    </cfRule>
  </conditionalFormatting>
  <conditionalFormatting sqref="AU62 BA62">
    <cfRule type="cellIs" dxfId="290" priority="65" operator="greaterThan">
      <formula>20</formula>
    </cfRule>
  </conditionalFormatting>
  <conditionalFormatting sqref="AU71 BA71">
    <cfRule type="cellIs" dxfId="289" priority="39" operator="greaterThan">
      <formula>20</formula>
    </cfRule>
  </conditionalFormatting>
  <conditionalFormatting sqref="AW33:AW35">
    <cfRule type="cellIs" dxfId="288" priority="127" operator="greaterThan">
      <formula>20</formula>
    </cfRule>
  </conditionalFormatting>
  <conditionalFormatting sqref="AW37">
    <cfRule type="cellIs" dxfId="287" priority="123" operator="greaterThan">
      <formula>20</formula>
    </cfRule>
  </conditionalFormatting>
  <conditionalFormatting sqref="AW40">
    <cfRule type="cellIs" dxfId="286" priority="119" operator="greaterThan">
      <formula>20</formula>
    </cfRule>
  </conditionalFormatting>
  <conditionalFormatting sqref="AW42:AW44">
    <cfRule type="cellIs" dxfId="285" priority="101" operator="greaterThan">
      <formula>20</formula>
    </cfRule>
  </conditionalFormatting>
  <conditionalFormatting sqref="AW46">
    <cfRule type="cellIs" dxfId="284" priority="97" operator="greaterThan">
      <formula>20</formula>
    </cfRule>
  </conditionalFormatting>
  <conditionalFormatting sqref="AW49">
    <cfRule type="cellIs" dxfId="283" priority="93" operator="greaterThan">
      <formula>20</formula>
    </cfRule>
  </conditionalFormatting>
  <conditionalFormatting sqref="AW51:AW53">
    <cfRule type="cellIs" dxfId="282" priority="75" operator="greaterThan">
      <formula>20</formula>
    </cfRule>
  </conditionalFormatting>
  <conditionalFormatting sqref="AW55">
    <cfRule type="cellIs" dxfId="281" priority="71" operator="greaterThan">
      <formula>20</formula>
    </cfRule>
  </conditionalFormatting>
  <conditionalFormatting sqref="AW58">
    <cfRule type="cellIs" dxfId="280" priority="67" operator="greaterThan">
      <formula>20</formula>
    </cfRule>
  </conditionalFormatting>
  <conditionalFormatting sqref="AW60:AW62">
    <cfRule type="cellIs" dxfId="279" priority="49" operator="greaterThan">
      <formula>20</formula>
    </cfRule>
  </conditionalFormatting>
  <conditionalFormatting sqref="AW64">
    <cfRule type="cellIs" dxfId="278" priority="45" operator="greaterThan">
      <formula>20</formula>
    </cfRule>
  </conditionalFormatting>
  <conditionalFormatting sqref="AW67">
    <cfRule type="cellIs" dxfId="277" priority="41" operator="greaterThan">
      <formula>20</formula>
    </cfRule>
  </conditionalFormatting>
  <conditionalFormatting sqref="AW69:AW71">
    <cfRule type="cellIs" dxfId="276" priority="23" operator="greaterThan">
      <formula>20</formula>
    </cfRule>
  </conditionalFormatting>
  <conditionalFormatting sqref="AW73">
    <cfRule type="cellIs" dxfId="275" priority="19" operator="greaterThan">
      <formula>20</formula>
    </cfRule>
  </conditionalFormatting>
  <conditionalFormatting sqref="AW76">
    <cfRule type="cellIs" dxfId="274" priority="15" operator="greaterThan">
      <formula>20</formula>
    </cfRule>
  </conditionalFormatting>
  <conditionalFormatting sqref="AW132:AW133">
    <cfRule type="cellIs" dxfId="273" priority="2" operator="greaterThan">
      <formula>20</formula>
    </cfRule>
  </conditionalFormatting>
  <conditionalFormatting sqref="BC33:BC35">
    <cfRule type="cellIs" dxfId="272" priority="126" operator="greaterThan">
      <formula>20</formula>
    </cfRule>
  </conditionalFormatting>
  <conditionalFormatting sqref="BC37">
    <cfRule type="cellIs" dxfId="271" priority="122" operator="greaterThan">
      <formula>20</formula>
    </cfRule>
  </conditionalFormatting>
  <conditionalFormatting sqref="BC40">
    <cfRule type="cellIs" dxfId="270" priority="118" operator="greaterThan">
      <formula>20</formula>
    </cfRule>
  </conditionalFormatting>
  <conditionalFormatting sqref="BC42:BC44">
    <cfRule type="cellIs" dxfId="269" priority="100" operator="greaterThan">
      <formula>20</formula>
    </cfRule>
  </conditionalFormatting>
  <conditionalFormatting sqref="BC46">
    <cfRule type="cellIs" dxfId="268" priority="96" operator="greaterThan">
      <formula>20</formula>
    </cfRule>
  </conditionalFormatting>
  <conditionalFormatting sqref="BC49">
    <cfRule type="cellIs" dxfId="267" priority="92" operator="greaterThan">
      <formula>20</formula>
    </cfRule>
  </conditionalFormatting>
  <conditionalFormatting sqref="BC51:BC53">
    <cfRule type="cellIs" dxfId="266" priority="74" operator="greaterThan">
      <formula>20</formula>
    </cfRule>
  </conditionalFormatting>
  <conditionalFormatting sqref="BC55">
    <cfRule type="cellIs" dxfId="265" priority="70" operator="greaterThan">
      <formula>20</formula>
    </cfRule>
  </conditionalFormatting>
  <conditionalFormatting sqref="BC58">
    <cfRule type="cellIs" dxfId="264" priority="66" operator="greaterThan">
      <formula>20</formula>
    </cfRule>
  </conditionalFormatting>
  <conditionalFormatting sqref="BC60:BC62">
    <cfRule type="cellIs" dxfId="263" priority="48" operator="greaterThan">
      <formula>20</formula>
    </cfRule>
  </conditionalFormatting>
  <conditionalFormatting sqref="BC64">
    <cfRule type="cellIs" dxfId="262" priority="44" operator="greaterThan">
      <formula>20</formula>
    </cfRule>
  </conditionalFormatting>
  <conditionalFormatting sqref="BC67">
    <cfRule type="cellIs" dxfId="261" priority="40" operator="greaterThan">
      <formula>20</formula>
    </cfRule>
  </conditionalFormatting>
  <conditionalFormatting sqref="BC69:BC71">
    <cfRule type="cellIs" dxfId="260" priority="22" operator="greaterThan">
      <formula>20</formula>
    </cfRule>
  </conditionalFormatting>
  <conditionalFormatting sqref="BC73">
    <cfRule type="cellIs" dxfId="259" priority="18" operator="greaterThan">
      <formula>20</formula>
    </cfRule>
  </conditionalFormatting>
  <conditionalFormatting sqref="BC76">
    <cfRule type="cellIs" dxfId="258" priority="14" operator="greaterThan">
      <formula>20</formula>
    </cfRule>
  </conditionalFormatting>
  <conditionalFormatting sqref="BC132:BC133">
    <cfRule type="cellIs" dxfId="257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B2A9-CCD0-482F-9D6C-F13DBCF734F1}">
  <sheetPr>
    <pageSetUpPr fitToPage="1"/>
  </sheetPr>
  <dimension ref="A3:CC265"/>
  <sheetViews>
    <sheetView topLeftCell="K230" zoomScale="85" zoomScaleNormal="85" workbookViewId="0">
      <selection activeCell="BL96" sqref="BL96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32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31" width="8.6640625" style="5"/>
    <col min="32" max="32" width="12.1640625" style="5" bestFit="1" customWidth="1"/>
    <col min="33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1">
      <c r="A3" s="5" t="s">
        <v>133</v>
      </c>
    </row>
    <row r="4" spans="1:1">
      <c r="A4" s="5" t="s">
        <v>134</v>
      </c>
    </row>
    <row r="5" spans="1:1">
      <c r="A5" s="5" t="s">
        <v>135</v>
      </c>
    </row>
    <row r="6" spans="1:1">
      <c r="A6" s="5" t="s">
        <v>136</v>
      </c>
    </row>
    <row r="8" spans="1:1">
      <c r="A8" s="5" t="s">
        <v>132</v>
      </c>
    </row>
    <row r="9" spans="1:1">
      <c r="A9" s="5" t="s">
        <v>129</v>
      </c>
    </row>
    <row r="10" spans="1:1">
      <c r="A10" s="5" t="s">
        <v>130</v>
      </c>
    </row>
    <row r="11" spans="1:1">
      <c r="A11" s="5" t="s">
        <v>131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 ht="15">
      <c r="A37">
        <v>103</v>
      </c>
      <c r="B37">
        <v>2</v>
      </c>
      <c r="C37" t="s">
        <v>114</v>
      </c>
      <c r="D37" t="s">
        <v>25</v>
      </c>
      <c r="G37">
        <v>0.3</v>
      </c>
      <c r="H37">
        <v>0.3</v>
      </c>
      <c r="I37">
        <v>2083</v>
      </c>
      <c r="J37">
        <v>8658</v>
      </c>
      <c r="L37">
        <v>3690</v>
      </c>
      <c r="M37">
        <v>3.3559999999999999</v>
      </c>
      <c r="N37">
        <v>12.689</v>
      </c>
      <c r="O37">
        <v>9.3330000000000002</v>
      </c>
      <c r="Q37">
        <v>0.45</v>
      </c>
      <c r="R37">
        <v>1</v>
      </c>
      <c r="S37">
        <v>0</v>
      </c>
      <c r="T37">
        <v>0</v>
      </c>
      <c r="V37">
        <v>0</v>
      </c>
      <c r="Y37" s="27">
        <v>44474</v>
      </c>
      <c r="Z37" s="23">
        <v>0.417025462962963</v>
      </c>
      <c r="AB37">
        <v>1</v>
      </c>
      <c r="AD37" s="30">
        <v>4.0942618949572491</v>
      </c>
      <c r="AE37" s="30">
        <v>18.405235754522671</v>
      </c>
      <c r="AF37" s="30">
        <v>14.310973859565422</v>
      </c>
      <c r="AG37" s="30">
        <v>0.89280547322579751</v>
      </c>
      <c r="AH37" s="30"/>
      <c r="BG37" s="30"/>
      <c r="BH37" s="30"/>
      <c r="BI37" s="30"/>
      <c r="BJ37" s="30"/>
      <c r="BL37" s="1"/>
    </row>
    <row r="38" spans="1:64" customFormat="1" ht="15">
      <c r="A38">
        <v>104</v>
      </c>
      <c r="B38">
        <v>2</v>
      </c>
      <c r="C38" t="s">
        <v>114</v>
      </c>
      <c r="D38" t="s">
        <v>25</v>
      </c>
      <c r="G38">
        <v>0.3</v>
      </c>
      <c r="H38">
        <v>0.3</v>
      </c>
      <c r="I38">
        <v>3516</v>
      </c>
      <c r="J38">
        <v>8805</v>
      </c>
      <c r="L38">
        <v>3737</v>
      </c>
      <c r="M38">
        <v>5.1879999999999997</v>
      </c>
      <c r="N38">
        <v>12.897</v>
      </c>
      <c r="O38">
        <v>7.71</v>
      </c>
      <c r="Q38">
        <v>0.45800000000000002</v>
      </c>
      <c r="R38">
        <v>1</v>
      </c>
      <c r="S38">
        <v>0</v>
      </c>
      <c r="T38">
        <v>0</v>
      </c>
      <c r="V38">
        <v>0</v>
      </c>
      <c r="Y38" s="27">
        <v>44474</v>
      </c>
      <c r="Z38" s="23">
        <v>0.4233912037037037</v>
      </c>
      <c r="AB38">
        <v>1</v>
      </c>
      <c r="AD38" s="30">
        <v>7.2511226828969289</v>
      </c>
      <c r="AE38" s="30">
        <v>18.735038515139724</v>
      </c>
      <c r="AF38" s="30">
        <v>11.483915832242795</v>
      </c>
      <c r="AG38" s="30">
        <v>0.90465368477625652</v>
      </c>
      <c r="AH38" s="30"/>
      <c r="AK38">
        <v>6.8368217196726544</v>
      </c>
      <c r="AQ38">
        <v>0.37054306123163411</v>
      </c>
      <c r="AW38">
        <v>3.940159732823171</v>
      </c>
      <c r="BC38">
        <v>0.27904748143403496</v>
      </c>
      <c r="BG38" s="30">
        <v>7.507769076333755</v>
      </c>
      <c r="BH38" s="30">
        <v>18.769813636157167</v>
      </c>
      <c r="BI38" s="30">
        <v>11.262044559823412</v>
      </c>
      <c r="BJ38" s="30">
        <v>0.90339323673897376</v>
      </c>
      <c r="BL38" s="1">
        <v>1</v>
      </c>
    </row>
    <row r="39" spans="1:64" customFormat="1" ht="15">
      <c r="A39">
        <v>105</v>
      </c>
      <c r="B39">
        <v>2</v>
      </c>
      <c r="C39" t="s">
        <v>114</v>
      </c>
      <c r="D39" t="s">
        <v>25</v>
      </c>
      <c r="G39">
        <v>0.3</v>
      </c>
      <c r="H39">
        <v>0.3</v>
      </c>
      <c r="I39">
        <v>3749</v>
      </c>
      <c r="J39">
        <v>8836</v>
      </c>
      <c r="L39">
        <v>3727</v>
      </c>
      <c r="M39">
        <v>5.4850000000000003</v>
      </c>
      <c r="N39">
        <v>12.94</v>
      </c>
      <c r="O39">
        <v>7.4550000000000001</v>
      </c>
      <c r="Q39">
        <v>0.45600000000000002</v>
      </c>
      <c r="R39">
        <v>1</v>
      </c>
      <c r="S39">
        <v>0</v>
      </c>
      <c r="T39">
        <v>0</v>
      </c>
      <c r="V39">
        <v>0</v>
      </c>
      <c r="Y39" s="27">
        <v>44474</v>
      </c>
      <c r="Z39" s="23">
        <v>0.43027777777777776</v>
      </c>
      <c r="AB39">
        <v>1</v>
      </c>
      <c r="AD39" s="30">
        <v>7.7644154697705821</v>
      </c>
      <c r="AE39" s="30">
        <v>18.804588757174614</v>
      </c>
      <c r="AF39" s="30">
        <v>11.040173287404031</v>
      </c>
      <c r="AG39" s="30">
        <v>0.902132788701691</v>
      </c>
      <c r="AH39" s="30"/>
      <c r="BL39" s="1"/>
    </row>
    <row r="40" spans="1:64" customFormat="1" ht="15">
      <c r="A40">
        <v>103</v>
      </c>
      <c r="B40">
        <v>2</v>
      </c>
      <c r="C40" t="s">
        <v>114</v>
      </c>
      <c r="D40" t="s">
        <v>25</v>
      </c>
      <c r="G40">
        <v>0.3</v>
      </c>
      <c r="H40">
        <v>0.3</v>
      </c>
      <c r="I40">
        <v>2097</v>
      </c>
      <c r="J40">
        <v>8813</v>
      </c>
      <c r="L40">
        <v>3595</v>
      </c>
      <c r="M40">
        <v>3.3730000000000002</v>
      </c>
      <c r="N40">
        <v>12.907</v>
      </c>
      <c r="O40">
        <v>9.5350000000000001</v>
      </c>
      <c r="Q40">
        <v>0.433</v>
      </c>
      <c r="R40">
        <v>1</v>
      </c>
      <c r="S40">
        <v>0</v>
      </c>
      <c r="T40">
        <v>0</v>
      </c>
      <c r="V40">
        <v>0</v>
      </c>
      <c r="Y40" s="27">
        <v>44475</v>
      </c>
      <c r="Z40" s="23">
        <v>0.45850694444444445</v>
      </c>
      <c r="AB40">
        <v>1</v>
      </c>
      <c r="AD40" s="30">
        <v>4.1234240642957074</v>
      </c>
      <c r="AE40" s="30">
        <v>18.659847422525992</v>
      </c>
      <c r="AF40" s="30">
        <v>14.536423358230284</v>
      </c>
      <c r="AG40" s="30">
        <v>0.89834858028141273</v>
      </c>
      <c r="AH40" s="30"/>
      <c r="BL40" s="1"/>
    </row>
    <row r="41" spans="1:64" customFormat="1" ht="15">
      <c r="A41">
        <v>104</v>
      </c>
      <c r="B41">
        <v>2</v>
      </c>
      <c r="C41" t="s">
        <v>114</v>
      </c>
      <c r="D41" t="s">
        <v>25</v>
      </c>
      <c r="G41">
        <v>0.3</v>
      </c>
      <c r="H41">
        <v>0.3</v>
      </c>
      <c r="I41">
        <v>3569</v>
      </c>
      <c r="J41">
        <v>9082</v>
      </c>
      <c r="L41">
        <v>3695</v>
      </c>
      <c r="M41">
        <v>5.2549999999999999</v>
      </c>
      <c r="N41">
        <v>13.288</v>
      </c>
      <c r="O41">
        <v>8.0340000000000007</v>
      </c>
      <c r="Q41">
        <v>0.45100000000000001</v>
      </c>
      <c r="R41">
        <v>1</v>
      </c>
      <c r="S41">
        <v>0</v>
      </c>
      <c r="T41">
        <v>0</v>
      </c>
      <c r="V41">
        <v>0</v>
      </c>
      <c r="Y41" s="27">
        <v>44475</v>
      </c>
      <c r="Z41" s="23">
        <v>0.4650347222222222</v>
      </c>
      <c r="AB41">
        <v>1</v>
      </c>
      <c r="AD41" s="30">
        <v>7.351721755994455</v>
      </c>
      <c r="AE41" s="30">
        <v>19.254815748761786</v>
      </c>
      <c r="AF41" s="30">
        <v>11.903093992767332</v>
      </c>
      <c r="AG41" s="30">
        <v>0.92439809491837266</v>
      </c>
      <c r="AH41" s="30"/>
      <c r="AK41">
        <v>4.176830214642643</v>
      </c>
      <c r="AQ41">
        <v>0.34520128418804263</v>
      </c>
      <c r="AW41">
        <v>3.2439890237784748</v>
      </c>
      <c r="BC41">
        <v>1.8150749859197624</v>
      </c>
      <c r="BG41" s="30">
        <v>7.5085310528398761</v>
      </c>
      <c r="BH41" s="30">
        <v>19.221639076295105</v>
      </c>
      <c r="BI41" s="30">
        <v>11.713108023455231</v>
      </c>
      <c r="BJ41" s="30">
        <v>0.93286418717538466</v>
      </c>
      <c r="BL41" s="1">
        <v>2</v>
      </c>
    </row>
    <row r="42" spans="1:64" customFormat="1" ht="15">
      <c r="A42">
        <v>105</v>
      </c>
      <c r="B42">
        <v>2</v>
      </c>
      <c r="C42" t="s">
        <v>114</v>
      </c>
      <c r="D42" t="s">
        <v>25</v>
      </c>
      <c r="G42">
        <v>0.3</v>
      </c>
      <c r="H42">
        <v>0.3</v>
      </c>
      <c r="I42">
        <v>3712</v>
      </c>
      <c r="J42">
        <v>9052</v>
      </c>
      <c r="L42">
        <v>3760</v>
      </c>
      <c r="M42">
        <v>5.4370000000000003</v>
      </c>
      <c r="N42">
        <v>13.244999999999999</v>
      </c>
      <c r="O42">
        <v>7.8070000000000004</v>
      </c>
      <c r="Q42">
        <v>0.46200000000000002</v>
      </c>
      <c r="R42">
        <v>1</v>
      </c>
      <c r="S42">
        <v>0</v>
      </c>
      <c r="T42">
        <v>0</v>
      </c>
      <c r="V42">
        <v>0</v>
      </c>
      <c r="Y42" s="27">
        <v>44475</v>
      </c>
      <c r="Z42" s="23">
        <v>0.47192129629629626</v>
      </c>
      <c r="AB42">
        <v>1</v>
      </c>
      <c r="AD42" s="30">
        <v>7.6653403496852963</v>
      </c>
      <c r="AE42" s="30">
        <v>19.188462403828424</v>
      </c>
      <c r="AF42" s="30">
        <v>11.523122054143128</v>
      </c>
      <c r="AG42" s="30">
        <v>0.94133027943239678</v>
      </c>
      <c r="AH42" s="30"/>
      <c r="BG42" s="30"/>
      <c r="BH42" s="30"/>
      <c r="BI42" s="30"/>
      <c r="BJ42" s="30"/>
      <c r="BL42" s="1"/>
    </row>
    <row r="43" spans="1:64" customFormat="1" ht="15">
      <c r="A43">
        <v>103</v>
      </c>
      <c r="B43">
        <v>2</v>
      </c>
      <c r="C43" t="s">
        <v>114</v>
      </c>
      <c r="D43" t="s">
        <v>25</v>
      </c>
      <c r="G43">
        <v>0.3</v>
      </c>
      <c r="H43">
        <v>0.3</v>
      </c>
      <c r="I43">
        <v>2183</v>
      </c>
      <c r="J43">
        <v>8920</v>
      </c>
      <c r="L43">
        <v>3894</v>
      </c>
      <c r="M43">
        <v>3.4830000000000001</v>
      </c>
      <c r="N43">
        <v>13.058999999999999</v>
      </c>
      <c r="O43">
        <v>9.5760000000000005</v>
      </c>
      <c r="Q43">
        <v>0.48499999999999999</v>
      </c>
      <c r="R43">
        <v>1</v>
      </c>
      <c r="S43">
        <v>0</v>
      </c>
      <c r="T43">
        <v>0</v>
      </c>
      <c r="V43">
        <v>0</v>
      </c>
      <c r="Y43" s="27">
        <v>44476</v>
      </c>
      <c r="Z43" s="23">
        <v>0.39112268518518517</v>
      </c>
      <c r="AB43">
        <v>1</v>
      </c>
      <c r="AD43" s="30">
        <v>4.4491068423893134</v>
      </c>
      <c r="AE43" s="30">
        <v>18.780492235359247</v>
      </c>
      <c r="AF43" s="30">
        <v>14.331385392969935</v>
      </c>
      <c r="AG43" s="30">
        <v>0.93692449958267165</v>
      </c>
      <c r="AH43" s="30"/>
      <c r="BL43" s="1"/>
    </row>
    <row r="44" spans="1:64" customFormat="1" ht="15">
      <c r="A44">
        <v>104</v>
      </c>
      <c r="B44">
        <v>2</v>
      </c>
      <c r="C44" t="s">
        <v>114</v>
      </c>
      <c r="D44" t="s">
        <v>25</v>
      </c>
      <c r="G44">
        <v>0.3</v>
      </c>
      <c r="H44">
        <v>0.3</v>
      </c>
      <c r="I44">
        <v>3620</v>
      </c>
      <c r="J44">
        <v>9512</v>
      </c>
      <c r="L44">
        <v>4653</v>
      </c>
      <c r="M44">
        <v>5.32</v>
      </c>
      <c r="N44">
        <v>13.895</v>
      </c>
      <c r="O44">
        <v>8.5749999999999993</v>
      </c>
      <c r="Q44">
        <v>0.61799999999999999</v>
      </c>
      <c r="R44">
        <v>1</v>
      </c>
      <c r="S44">
        <v>0</v>
      </c>
      <c r="T44">
        <v>0</v>
      </c>
      <c r="V44">
        <v>0</v>
      </c>
      <c r="Y44" s="27">
        <v>44476</v>
      </c>
      <c r="Z44" s="23">
        <v>0.39769675925925929</v>
      </c>
      <c r="AB44">
        <v>1</v>
      </c>
      <c r="AD44" s="30">
        <v>7.5825088638076634</v>
      </c>
      <c r="AE44" s="30">
        <v>20.085717514802283</v>
      </c>
      <c r="AF44" s="30">
        <v>12.503208650994619</v>
      </c>
      <c r="AG44" s="30">
        <v>1.1247247269311929</v>
      </c>
      <c r="AH44" s="30"/>
      <c r="AK44">
        <v>4.1673807078240994</v>
      </c>
      <c r="AQ44">
        <v>0.55035112008028231</v>
      </c>
      <c r="AW44">
        <v>3.523761035843668</v>
      </c>
      <c r="BC44">
        <v>0.50470614214184406</v>
      </c>
      <c r="BG44" s="30">
        <v>7.7438670750706819</v>
      </c>
      <c r="BH44" s="30">
        <v>20.030598204014993</v>
      </c>
      <c r="BI44" s="30">
        <v>12.286731128944311</v>
      </c>
      <c r="BJ44" s="30">
        <v>1.1275701849213218</v>
      </c>
      <c r="BL44" s="1">
        <v>3</v>
      </c>
    </row>
    <row r="45" spans="1:64" customFormat="1" ht="15">
      <c r="A45">
        <v>105</v>
      </c>
      <c r="B45">
        <v>2</v>
      </c>
      <c r="C45" t="s">
        <v>114</v>
      </c>
      <c r="D45" t="s">
        <v>25</v>
      </c>
      <c r="G45">
        <v>0.3</v>
      </c>
      <c r="H45">
        <v>0.3</v>
      </c>
      <c r="I45">
        <v>3768</v>
      </c>
      <c r="J45">
        <v>9462</v>
      </c>
      <c r="L45">
        <v>4676</v>
      </c>
      <c r="M45">
        <v>5.51</v>
      </c>
      <c r="N45">
        <v>13.824</v>
      </c>
      <c r="O45">
        <v>8.3140000000000001</v>
      </c>
      <c r="Q45">
        <v>0.622</v>
      </c>
      <c r="R45">
        <v>1</v>
      </c>
      <c r="S45">
        <v>0</v>
      </c>
      <c r="T45">
        <v>0</v>
      </c>
      <c r="V45">
        <v>0</v>
      </c>
      <c r="Y45" s="27">
        <v>44476</v>
      </c>
      <c r="Z45" s="23">
        <v>0.40469907407407407</v>
      </c>
      <c r="AB45">
        <v>1</v>
      </c>
      <c r="AD45" s="30">
        <v>7.9052252863337014</v>
      </c>
      <c r="AE45" s="30">
        <v>19.975478893227706</v>
      </c>
      <c r="AF45" s="30">
        <v>12.070253606894005</v>
      </c>
      <c r="AG45" s="30">
        <v>1.1304156429114509</v>
      </c>
      <c r="AH45" s="30"/>
      <c r="BG45" s="30"/>
      <c r="BH45" s="30"/>
      <c r="BI45" s="30"/>
      <c r="BJ45" s="30"/>
      <c r="BL45" s="1"/>
    </row>
    <row r="46" spans="1:64" customFormat="1" ht="15">
      <c r="A46">
        <v>103</v>
      </c>
      <c r="B46">
        <v>2</v>
      </c>
      <c r="C46" t="s">
        <v>114</v>
      </c>
      <c r="D46" t="s">
        <v>25</v>
      </c>
      <c r="G46">
        <v>0.3</v>
      </c>
      <c r="H46">
        <v>0.3</v>
      </c>
      <c r="I46">
        <v>2251</v>
      </c>
      <c r="J46">
        <v>9162</v>
      </c>
      <c r="L46">
        <v>3871</v>
      </c>
      <c r="M46">
        <v>3.57</v>
      </c>
      <c r="N46">
        <v>13.4</v>
      </c>
      <c r="O46">
        <v>9.83</v>
      </c>
      <c r="Q46">
        <v>0.48099999999999998</v>
      </c>
      <c r="R46">
        <v>1</v>
      </c>
      <c r="S46">
        <v>0</v>
      </c>
      <c r="T46">
        <v>0</v>
      </c>
      <c r="V46">
        <v>0</v>
      </c>
      <c r="Y46" s="27">
        <v>44477</v>
      </c>
      <c r="Z46" s="23">
        <v>0.41402777777777783</v>
      </c>
      <c r="AB46">
        <v>1</v>
      </c>
      <c r="AD46" s="30">
        <v>4.5063419738900548</v>
      </c>
      <c r="AE46" s="30">
        <v>18.42736738291029</v>
      </c>
      <c r="AF46" s="30">
        <v>13.921025409020235</v>
      </c>
      <c r="AG46" s="30">
        <v>0.84202376458281847</v>
      </c>
      <c r="AH46" s="30"/>
      <c r="BG46" s="30"/>
      <c r="BH46" s="30"/>
      <c r="BI46" s="30"/>
      <c r="BJ46" s="30"/>
      <c r="BL46" s="1"/>
    </row>
    <row r="47" spans="1:64" customFormat="1" ht="15">
      <c r="A47">
        <v>104</v>
      </c>
      <c r="B47">
        <v>2</v>
      </c>
      <c r="C47" t="s">
        <v>114</v>
      </c>
      <c r="D47" t="s">
        <v>25</v>
      </c>
      <c r="G47">
        <v>0.3</v>
      </c>
      <c r="H47">
        <v>0.3</v>
      </c>
      <c r="I47">
        <v>3850</v>
      </c>
      <c r="J47">
        <v>9576</v>
      </c>
      <c r="L47">
        <v>4255</v>
      </c>
      <c r="M47">
        <v>5.6139999999999999</v>
      </c>
      <c r="N47">
        <v>13.984999999999999</v>
      </c>
      <c r="O47">
        <v>8.3719999999999999</v>
      </c>
      <c r="Q47">
        <v>0.54800000000000004</v>
      </c>
      <c r="R47">
        <v>1</v>
      </c>
      <c r="S47">
        <v>0</v>
      </c>
      <c r="T47">
        <v>0</v>
      </c>
      <c r="V47">
        <v>0</v>
      </c>
      <c r="Y47" s="27">
        <v>44477</v>
      </c>
      <c r="Z47" s="23">
        <v>0.4203587962962963</v>
      </c>
      <c r="AB47">
        <v>1</v>
      </c>
      <c r="AD47" s="30">
        <v>8.0795165252499714</v>
      </c>
      <c r="AE47" s="30">
        <v>19.301384285218269</v>
      </c>
      <c r="AF47" s="30">
        <v>11.221867759968298</v>
      </c>
      <c r="AG47" s="30">
        <v>0.92358284237839539</v>
      </c>
      <c r="AH47" s="30"/>
      <c r="AK47">
        <v>3.1844589106597176</v>
      </c>
      <c r="AQ47">
        <v>2.9951783548134085</v>
      </c>
      <c r="AW47">
        <v>2.8586746266056351</v>
      </c>
      <c r="BC47">
        <v>4.3640097578124912</v>
      </c>
      <c r="BG47" s="30">
        <v>8.2102424234704561</v>
      </c>
      <c r="BH47" s="30">
        <v>19.594834404592206</v>
      </c>
      <c r="BI47" s="30">
        <v>11.384591981121751</v>
      </c>
      <c r="BJ47" s="30">
        <v>0.94418500525904903</v>
      </c>
      <c r="BL47" s="1">
        <v>4</v>
      </c>
    </row>
    <row r="48" spans="1:64" customFormat="1" ht="15">
      <c r="A48">
        <v>105</v>
      </c>
      <c r="B48">
        <v>2</v>
      </c>
      <c r="C48" t="s">
        <v>114</v>
      </c>
      <c r="D48" t="s">
        <v>25</v>
      </c>
      <c r="G48">
        <v>0.3</v>
      </c>
      <c r="H48">
        <v>0.3</v>
      </c>
      <c r="I48">
        <v>3967</v>
      </c>
      <c r="J48">
        <v>9854</v>
      </c>
      <c r="L48">
        <v>4449</v>
      </c>
      <c r="M48">
        <v>5.7629999999999999</v>
      </c>
      <c r="N48">
        <v>14.377000000000001</v>
      </c>
      <c r="O48">
        <v>8.6140000000000008</v>
      </c>
      <c r="Q48">
        <v>0.58199999999999996</v>
      </c>
      <c r="R48">
        <v>1</v>
      </c>
      <c r="S48">
        <v>0</v>
      </c>
      <c r="T48">
        <v>0</v>
      </c>
      <c r="V48">
        <v>0</v>
      </c>
      <c r="Y48" s="27">
        <v>44477</v>
      </c>
      <c r="Z48" s="23">
        <v>0.42712962962962964</v>
      </c>
      <c r="AB48">
        <v>1</v>
      </c>
      <c r="AD48" s="30">
        <v>8.3409683216909407</v>
      </c>
      <c r="AE48" s="30">
        <v>19.888284523966146</v>
      </c>
      <c r="AF48" s="30">
        <v>11.547316202275205</v>
      </c>
      <c r="AG48" s="30">
        <v>0.96478716813970267</v>
      </c>
      <c r="AH48" s="30"/>
      <c r="BL48" s="1"/>
    </row>
    <row r="49" spans="1:71" customFormat="1" ht="15">
      <c r="A49">
        <v>103</v>
      </c>
      <c r="B49">
        <v>2</v>
      </c>
      <c r="C49" t="s">
        <v>114</v>
      </c>
      <c r="D49" t="s">
        <v>25</v>
      </c>
      <c r="G49">
        <v>0.3</v>
      </c>
      <c r="H49">
        <v>0.3</v>
      </c>
      <c r="I49">
        <v>2117</v>
      </c>
      <c r="J49">
        <v>8654</v>
      </c>
      <c r="L49">
        <v>3977</v>
      </c>
      <c r="M49">
        <v>3.399</v>
      </c>
      <c r="N49">
        <v>12.683999999999999</v>
      </c>
      <c r="O49">
        <v>9.2850000000000001</v>
      </c>
      <c r="Q49">
        <v>0.5</v>
      </c>
      <c r="R49">
        <v>1</v>
      </c>
      <c r="S49">
        <v>0</v>
      </c>
      <c r="T49">
        <v>0</v>
      </c>
      <c r="V49">
        <v>0</v>
      </c>
      <c r="Y49" s="27">
        <v>44478</v>
      </c>
      <c r="Z49" s="23">
        <v>0.31356481481481485</v>
      </c>
      <c r="AB49">
        <v>1</v>
      </c>
      <c r="AD49" s="30">
        <v>4.052664950664985</v>
      </c>
      <c r="AE49" s="30">
        <v>16.833461131750234</v>
      </c>
      <c r="AF49" s="30">
        <v>12.780796181085249</v>
      </c>
      <c r="AG49" s="30">
        <v>0.78007619507296599</v>
      </c>
      <c r="AH49" s="30"/>
      <c r="BL49" s="1"/>
    </row>
    <row r="50" spans="1:71" customFormat="1" ht="15">
      <c r="A50">
        <v>104</v>
      </c>
      <c r="B50">
        <v>2</v>
      </c>
      <c r="C50" t="s">
        <v>114</v>
      </c>
      <c r="D50" t="s">
        <v>25</v>
      </c>
      <c r="G50">
        <v>0.3</v>
      </c>
      <c r="H50">
        <v>0.3</v>
      </c>
      <c r="I50">
        <v>3503</v>
      </c>
      <c r="J50">
        <v>8887</v>
      </c>
      <c r="L50">
        <v>4264</v>
      </c>
      <c r="M50">
        <v>5.17</v>
      </c>
      <c r="N50">
        <v>13.013</v>
      </c>
      <c r="O50">
        <v>7.843</v>
      </c>
      <c r="Q50">
        <v>0.55000000000000004</v>
      </c>
      <c r="R50">
        <v>1</v>
      </c>
      <c r="S50">
        <v>0</v>
      </c>
      <c r="T50">
        <v>0</v>
      </c>
      <c r="V50">
        <v>0</v>
      </c>
      <c r="Y50" s="27">
        <v>44478</v>
      </c>
      <c r="Z50" s="23">
        <v>0.31979166666666664</v>
      </c>
      <c r="AB50">
        <v>1</v>
      </c>
      <c r="AD50" s="30">
        <v>7.0029416181828044</v>
      </c>
      <c r="AE50" s="30">
        <v>17.31079718535684</v>
      </c>
      <c r="AF50" s="30">
        <v>10.307855567174036</v>
      </c>
      <c r="AG50" s="30">
        <v>0.8378455129213771</v>
      </c>
      <c r="AH50" s="30"/>
      <c r="AK50">
        <v>6.6698261128415472</v>
      </c>
      <c r="AQ50">
        <v>0.48404166779503116</v>
      </c>
      <c r="AW50">
        <v>3.9492826579128963</v>
      </c>
      <c r="BC50">
        <v>9.614353997419936E-2</v>
      </c>
      <c r="BG50" s="30">
        <v>7.2445407536541406</v>
      </c>
      <c r="BH50" s="30">
        <v>17.35279456346386</v>
      </c>
      <c r="BI50" s="30">
        <v>10.108253809809717</v>
      </c>
      <c r="BJ50" s="30">
        <v>0.8374429392778342</v>
      </c>
      <c r="BL50" s="1">
        <v>5</v>
      </c>
    </row>
    <row r="51" spans="1:71" customFormat="1" ht="15">
      <c r="A51">
        <v>105</v>
      </c>
      <c r="B51">
        <v>2</v>
      </c>
      <c r="C51" t="s">
        <v>114</v>
      </c>
      <c r="D51" t="s">
        <v>25</v>
      </c>
      <c r="G51">
        <v>0.3</v>
      </c>
      <c r="H51">
        <v>0.3</v>
      </c>
      <c r="I51">
        <v>3730</v>
      </c>
      <c r="J51">
        <v>8928</v>
      </c>
      <c r="L51">
        <v>4260</v>
      </c>
      <c r="M51">
        <v>5.4610000000000003</v>
      </c>
      <c r="N51">
        <v>13.07</v>
      </c>
      <c r="O51">
        <v>7.609</v>
      </c>
      <c r="Q51">
        <v>0.54900000000000004</v>
      </c>
      <c r="R51">
        <v>1</v>
      </c>
      <c r="S51">
        <v>0</v>
      </c>
      <c r="T51">
        <v>0</v>
      </c>
      <c r="V51">
        <v>0</v>
      </c>
      <c r="Y51" s="27">
        <v>44478</v>
      </c>
      <c r="Z51" s="23">
        <v>0.32649305555555558</v>
      </c>
      <c r="AB51">
        <v>1</v>
      </c>
      <c r="AD51" s="30">
        <v>7.486139889125476</v>
      </c>
      <c r="AE51" s="30">
        <v>17.394791941570876</v>
      </c>
      <c r="AF51" s="30">
        <v>9.9086520524454009</v>
      </c>
      <c r="AG51" s="30">
        <v>0.83704036563429141</v>
      </c>
      <c r="AH51" s="30"/>
      <c r="BG51" s="30"/>
      <c r="BH51" s="30"/>
      <c r="BI51" s="30"/>
      <c r="BJ51" s="30"/>
      <c r="BL51" s="1"/>
    </row>
    <row r="52" spans="1:71" customFormat="1" ht="15">
      <c r="A52">
        <v>103</v>
      </c>
      <c r="B52">
        <v>2</v>
      </c>
      <c r="C52" t="s">
        <v>114</v>
      </c>
      <c r="D52" t="s">
        <v>25</v>
      </c>
      <c r="G52">
        <v>0.3</v>
      </c>
      <c r="H52">
        <v>0.3</v>
      </c>
      <c r="I52">
        <v>2967</v>
      </c>
      <c r="J52">
        <v>12629</v>
      </c>
      <c r="L52">
        <v>9290</v>
      </c>
      <c r="M52">
        <v>4.4850000000000003</v>
      </c>
      <c r="N52">
        <v>18.295999999999999</v>
      </c>
      <c r="O52">
        <v>13.811</v>
      </c>
      <c r="Q52">
        <v>1.4259999999999999</v>
      </c>
      <c r="R52">
        <v>1</v>
      </c>
      <c r="S52">
        <v>0</v>
      </c>
      <c r="T52">
        <v>0</v>
      </c>
      <c r="V52">
        <v>0</v>
      </c>
      <c r="Y52" s="27">
        <v>44540</v>
      </c>
      <c r="Z52" s="23">
        <v>0.41744212962962962</v>
      </c>
      <c r="AB52">
        <v>1</v>
      </c>
      <c r="AD52" s="30">
        <v>4.1193043174345174</v>
      </c>
      <c r="AE52" s="30">
        <v>18.955968269604238</v>
      </c>
      <c r="AF52" s="30">
        <v>14.836663952169721</v>
      </c>
      <c r="AG52" s="30">
        <v>1.3415462597810444</v>
      </c>
      <c r="AH52" s="30"/>
      <c r="BL52" s="1"/>
    </row>
    <row r="53" spans="1:71" customFormat="1" ht="15">
      <c r="A53">
        <v>104</v>
      </c>
      <c r="B53">
        <v>2</v>
      </c>
      <c r="C53" t="s">
        <v>114</v>
      </c>
      <c r="D53" t="s">
        <v>25</v>
      </c>
      <c r="G53">
        <v>0.3</v>
      </c>
      <c r="H53">
        <v>0.3</v>
      </c>
      <c r="I53">
        <v>5173</v>
      </c>
      <c r="J53">
        <v>13104</v>
      </c>
      <c r="L53">
        <v>9574</v>
      </c>
      <c r="M53">
        <v>7.306</v>
      </c>
      <c r="N53">
        <v>18.966999999999999</v>
      </c>
      <c r="O53">
        <v>11.662000000000001</v>
      </c>
      <c r="Q53">
        <v>1.4750000000000001</v>
      </c>
      <c r="R53">
        <v>1</v>
      </c>
      <c r="S53">
        <v>0</v>
      </c>
      <c r="T53">
        <v>0</v>
      </c>
      <c r="V53">
        <v>0</v>
      </c>
      <c r="Y53" s="27">
        <v>44540</v>
      </c>
      <c r="Z53" s="23">
        <v>0.42460648148148145</v>
      </c>
      <c r="AB53">
        <v>1</v>
      </c>
      <c r="AD53" s="30">
        <v>7.759618118141784</v>
      </c>
      <c r="AE53" s="30">
        <v>19.712959749865529</v>
      </c>
      <c r="AF53" s="30">
        <v>11.953341631723745</v>
      </c>
      <c r="AG53" s="30">
        <v>1.3838456212164425</v>
      </c>
      <c r="AH53" s="30"/>
      <c r="AK53">
        <v>3.2839937437700875</v>
      </c>
      <c r="AQ53">
        <v>2.3143480414011126</v>
      </c>
      <c r="AW53">
        <v>6.1223379302771166</v>
      </c>
      <c r="BC53">
        <v>0.78261456784118166</v>
      </c>
      <c r="BG53" s="30">
        <v>7.8891578431442868</v>
      </c>
      <c r="BH53" s="30">
        <v>19.487455972061376</v>
      </c>
      <c r="BI53" s="30">
        <v>11.59829812891709</v>
      </c>
      <c r="BJ53" s="30">
        <v>1.3892819828093721</v>
      </c>
      <c r="BL53" s="1">
        <v>6</v>
      </c>
    </row>
    <row r="54" spans="1:71" customFormat="1" ht="15">
      <c r="A54">
        <v>105</v>
      </c>
      <c r="B54">
        <v>2</v>
      </c>
      <c r="C54" t="s">
        <v>114</v>
      </c>
      <c r="D54" t="s">
        <v>25</v>
      </c>
      <c r="G54">
        <v>0.3</v>
      </c>
      <c r="H54">
        <v>0.3</v>
      </c>
      <c r="I54">
        <v>5330</v>
      </c>
      <c r="J54">
        <v>12821</v>
      </c>
      <c r="L54">
        <v>9647</v>
      </c>
      <c r="M54">
        <v>7.5060000000000002</v>
      </c>
      <c r="N54">
        <v>18.567</v>
      </c>
      <c r="O54">
        <v>11.061</v>
      </c>
      <c r="Q54">
        <v>1.488</v>
      </c>
      <c r="R54">
        <v>1</v>
      </c>
      <c r="S54">
        <v>0</v>
      </c>
      <c r="T54">
        <v>0</v>
      </c>
      <c r="V54">
        <v>0</v>
      </c>
      <c r="Y54" s="27">
        <v>44540</v>
      </c>
      <c r="Z54" s="23">
        <v>0.43035879629629631</v>
      </c>
      <c r="AB54">
        <v>1</v>
      </c>
      <c r="AD54" s="30">
        <v>8.0186975681467896</v>
      </c>
      <c r="AE54" s="30">
        <v>19.261952194257223</v>
      </c>
      <c r="AF54" s="30">
        <v>11.243254626110433</v>
      </c>
      <c r="AG54" s="30">
        <v>1.3947183444023015</v>
      </c>
      <c r="AH54" s="30"/>
      <c r="BG54" s="30"/>
      <c r="BH54" s="30"/>
      <c r="BI54" s="30"/>
      <c r="BJ54" s="30"/>
      <c r="BL54" s="1"/>
    </row>
    <row r="55" spans="1:71" customFormat="1" ht="15">
      <c r="A55">
        <v>106</v>
      </c>
      <c r="B55">
        <v>2</v>
      </c>
      <c r="C55" t="s">
        <v>114</v>
      </c>
      <c r="D55" t="s">
        <v>25</v>
      </c>
      <c r="G55">
        <v>0.3</v>
      </c>
      <c r="H55">
        <v>0.3</v>
      </c>
      <c r="I55">
        <v>2964</v>
      </c>
      <c r="J55">
        <v>11571</v>
      </c>
      <c r="L55">
        <v>6269</v>
      </c>
      <c r="M55">
        <v>4.4809999999999999</v>
      </c>
      <c r="N55">
        <v>16.802</v>
      </c>
      <c r="O55">
        <v>12.32</v>
      </c>
      <c r="Q55">
        <v>0.89900000000000002</v>
      </c>
      <c r="R55">
        <v>1</v>
      </c>
      <c r="S55">
        <v>0</v>
      </c>
      <c r="T55">
        <v>0</v>
      </c>
      <c r="V55">
        <v>0</v>
      </c>
      <c r="Y55" s="27">
        <v>44541</v>
      </c>
      <c r="Z55" s="23">
        <v>0.6511689814814815</v>
      </c>
      <c r="AB55">
        <v>1</v>
      </c>
      <c r="AD55" s="30">
        <v>4.0764640828540974</v>
      </c>
      <c r="AE55" s="30">
        <v>16.815340200211221</v>
      </c>
      <c r="AF55" s="30">
        <v>12.738876117357123</v>
      </c>
      <c r="AG55" s="30">
        <v>0.90103628487727183</v>
      </c>
      <c r="AH55" s="30"/>
      <c r="BG55" s="30"/>
      <c r="BH55" s="30"/>
      <c r="BI55" s="30"/>
      <c r="BJ55" s="30"/>
      <c r="BL55" s="1"/>
    </row>
    <row r="56" spans="1:71" customFormat="1" ht="15">
      <c r="A56">
        <v>107</v>
      </c>
      <c r="B56">
        <v>2</v>
      </c>
      <c r="C56" t="s">
        <v>114</v>
      </c>
      <c r="D56" t="s">
        <v>25</v>
      </c>
      <c r="G56">
        <v>0.3</v>
      </c>
      <c r="H56">
        <v>0.3</v>
      </c>
      <c r="I56">
        <v>5070</v>
      </c>
      <c r="J56">
        <v>11849</v>
      </c>
      <c r="L56">
        <v>6450</v>
      </c>
      <c r="M56">
        <v>7.1740000000000004</v>
      </c>
      <c r="N56">
        <v>17.193999999999999</v>
      </c>
      <c r="O56">
        <v>10.02</v>
      </c>
      <c r="Q56">
        <v>0.93100000000000005</v>
      </c>
      <c r="R56">
        <v>1</v>
      </c>
      <c r="S56">
        <v>0</v>
      </c>
      <c r="T56">
        <v>0</v>
      </c>
      <c r="V56">
        <v>0</v>
      </c>
      <c r="Y56" s="27">
        <v>44541</v>
      </c>
      <c r="Z56" s="23">
        <v>0.65936342592592589</v>
      </c>
      <c r="AB56">
        <v>1</v>
      </c>
      <c r="AD56" s="30">
        <v>7.2647635226653486</v>
      </c>
      <c r="AE56" s="30">
        <v>17.239250377907485</v>
      </c>
      <c r="AF56" s="30">
        <v>9.9744868552421373</v>
      </c>
      <c r="AG56" s="30">
        <v>0.92819248261567167</v>
      </c>
      <c r="AH56" s="30"/>
      <c r="AK56">
        <v>4.5614971077251898</v>
      </c>
      <c r="AQ56">
        <v>0.13259096043537805</v>
      </c>
      <c r="AW56">
        <v>3.2215949107141872</v>
      </c>
      <c r="BC56">
        <v>1.5803096324219732</v>
      </c>
      <c r="BG56" s="30">
        <v>7.4343217074986168</v>
      </c>
      <c r="BH56" s="30">
        <v>17.250686803564758</v>
      </c>
      <c r="BI56" s="30">
        <v>9.8163650960661428</v>
      </c>
      <c r="BJ56" s="30">
        <v>0.92091582189571364</v>
      </c>
      <c r="BL56" s="1">
        <v>7</v>
      </c>
    </row>
    <row r="57" spans="1:71" customFormat="1" ht="15">
      <c r="A57">
        <v>108</v>
      </c>
      <c r="B57">
        <v>2</v>
      </c>
      <c r="C57" t="s">
        <v>114</v>
      </c>
      <c r="D57" t="s">
        <v>25</v>
      </c>
      <c r="G57">
        <v>0.3</v>
      </c>
      <c r="H57">
        <v>0.3</v>
      </c>
      <c r="I57">
        <v>5294</v>
      </c>
      <c r="J57">
        <v>11864</v>
      </c>
      <c r="L57">
        <v>6353</v>
      </c>
      <c r="M57">
        <v>7.4610000000000003</v>
      </c>
      <c r="N57">
        <v>17.216000000000001</v>
      </c>
      <c r="O57">
        <v>9.7550000000000008</v>
      </c>
      <c r="Q57">
        <v>0.91400000000000003</v>
      </c>
      <c r="R57">
        <v>1</v>
      </c>
      <c r="S57">
        <v>0</v>
      </c>
      <c r="T57">
        <v>0</v>
      </c>
      <c r="V57">
        <v>0</v>
      </c>
      <c r="Y57" s="27">
        <v>44541</v>
      </c>
      <c r="Z57" s="23">
        <v>0.66800925925925936</v>
      </c>
      <c r="AB57">
        <v>1</v>
      </c>
      <c r="AD57" s="30">
        <v>7.603879892331884</v>
      </c>
      <c r="AE57" s="30">
        <v>17.262123229222031</v>
      </c>
      <c r="AF57" s="30">
        <v>9.6582433368901466</v>
      </c>
      <c r="AG57" s="30">
        <v>0.91363916117575572</v>
      </c>
      <c r="AH57" s="30"/>
      <c r="BL57" s="1"/>
    </row>
    <row r="58" spans="1:71" customFormat="1" ht="15">
      <c r="A58">
        <v>103</v>
      </c>
      <c r="B58">
        <v>2</v>
      </c>
      <c r="C58" t="s">
        <v>114</v>
      </c>
      <c r="D58" t="s">
        <v>25</v>
      </c>
      <c r="G58">
        <v>0.3</v>
      </c>
      <c r="H58">
        <v>0.3</v>
      </c>
      <c r="I58">
        <v>3167</v>
      </c>
      <c r="J58">
        <v>12156</v>
      </c>
      <c r="L58">
        <v>5812</v>
      </c>
      <c r="M58">
        <v>4.7409999999999997</v>
      </c>
      <c r="N58">
        <v>17.628</v>
      </c>
      <c r="O58">
        <v>12.888</v>
      </c>
      <c r="Q58">
        <v>0.82</v>
      </c>
      <c r="R58">
        <v>1</v>
      </c>
      <c r="S58">
        <v>0</v>
      </c>
      <c r="T58">
        <v>0</v>
      </c>
      <c r="V58">
        <v>0</v>
      </c>
      <c r="Y58" s="27">
        <v>44544</v>
      </c>
      <c r="Z58" s="23">
        <v>0.46959490740740745</v>
      </c>
      <c r="AB58">
        <v>1</v>
      </c>
      <c r="AD58" s="30">
        <v>4.3874764446434158</v>
      </c>
      <c r="AE58" s="30">
        <v>17.774714696310042</v>
      </c>
      <c r="AF58" s="30">
        <v>13.387238251666627</v>
      </c>
      <c r="AG58" s="30">
        <v>0.86200549057262232</v>
      </c>
      <c r="AH58" s="30"/>
      <c r="BL58" s="1"/>
    </row>
    <row r="59" spans="1:71" customFormat="1" ht="15">
      <c r="A59">
        <v>104</v>
      </c>
      <c r="B59">
        <v>2</v>
      </c>
      <c r="C59" t="s">
        <v>114</v>
      </c>
      <c r="D59" t="s">
        <v>25</v>
      </c>
      <c r="G59">
        <v>0.3</v>
      </c>
      <c r="H59">
        <v>0.3</v>
      </c>
      <c r="I59">
        <v>5419</v>
      </c>
      <c r="J59">
        <v>12350</v>
      </c>
      <c r="L59">
        <v>5978</v>
      </c>
      <c r="M59">
        <v>7.6210000000000004</v>
      </c>
      <c r="N59">
        <v>17.902999999999999</v>
      </c>
      <c r="O59">
        <v>10.282</v>
      </c>
      <c r="Q59">
        <v>0.84899999999999998</v>
      </c>
      <c r="R59">
        <v>1</v>
      </c>
      <c r="S59">
        <v>0</v>
      </c>
      <c r="T59">
        <v>0</v>
      </c>
      <c r="V59">
        <v>0</v>
      </c>
      <c r="Y59" s="27">
        <v>44544</v>
      </c>
      <c r="Z59" s="23">
        <v>0.47689814814814818</v>
      </c>
      <c r="AB59">
        <v>1</v>
      </c>
      <c r="AD59" s="30">
        <v>7.781805158950478</v>
      </c>
      <c r="AE59" s="30">
        <v>18.067577527033226</v>
      </c>
      <c r="AF59" s="30">
        <v>10.285772368082748</v>
      </c>
      <c r="AG59" s="30">
        <v>0.88748048487265074</v>
      </c>
      <c r="AH59" s="30"/>
      <c r="AK59">
        <v>4.7092969843040926</v>
      </c>
      <c r="AQ59">
        <v>0.79061672901042057</v>
      </c>
      <c r="AW59">
        <v>2.280208473985593</v>
      </c>
      <c r="BC59">
        <v>1.7091051317589561</v>
      </c>
      <c r="BG59" s="30">
        <v>7.9694578787245582</v>
      </c>
      <c r="BH59" s="30">
        <v>18.1392836324938</v>
      </c>
      <c r="BI59" s="30">
        <v>10.16982575376924</v>
      </c>
      <c r="BJ59" s="30">
        <v>0.87996075763950987</v>
      </c>
      <c r="BL59" s="1">
        <v>8</v>
      </c>
    </row>
    <row r="60" spans="1:71" customFormat="1" ht="15">
      <c r="A60">
        <v>105</v>
      </c>
      <c r="B60">
        <v>2</v>
      </c>
      <c r="C60" t="s">
        <v>114</v>
      </c>
      <c r="D60" t="s">
        <v>25</v>
      </c>
      <c r="G60">
        <v>0.3</v>
      </c>
      <c r="H60">
        <v>0.3</v>
      </c>
      <c r="I60">
        <v>5668</v>
      </c>
      <c r="J60">
        <v>12445</v>
      </c>
      <c r="L60">
        <v>5880</v>
      </c>
      <c r="M60">
        <v>7.9379999999999997</v>
      </c>
      <c r="N60">
        <v>18.036000000000001</v>
      </c>
      <c r="O60">
        <v>10.098000000000001</v>
      </c>
      <c r="Q60">
        <v>0.83199999999999996</v>
      </c>
      <c r="R60">
        <v>1</v>
      </c>
      <c r="S60">
        <v>0</v>
      </c>
      <c r="T60">
        <v>0</v>
      </c>
      <c r="V60">
        <v>0</v>
      </c>
      <c r="Y60" s="27">
        <v>44544</v>
      </c>
      <c r="Z60" s="23">
        <v>0.48466435185185186</v>
      </c>
      <c r="AB60">
        <v>1</v>
      </c>
      <c r="AD60" s="30">
        <v>8.1571105984986385</v>
      </c>
      <c r="AE60" s="30">
        <v>18.210989737954371</v>
      </c>
      <c r="AF60" s="30">
        <v>10.053879139455733</v>
      </c>
      <c r="AG60" s="30">
        <v>0.87244103040636889</v>
      </c>
      <c r="AH60" s="30"/>
      <c r="BG60" s="30"/>
      <c r="BH60" s="30"/>
      <c r="BI60" s="30"/>
      <c r="BJ60" s="30"/>
      <c r="BL60" s="1"/>
    </row>
    <row r="61" spans="1:71" customFormat="1" ht="15">
      <c r="A61">
        <v>103</v>
      </c>
      <c r="B61">
        <v>2</v>
      </c>
      <c r="C61" t="s">
        <v>114</v>
      </c>
      <c r="D61" t="s">
        <v>25</v>
      </c>
      <c r="G61">
        <v>0.3</v>
      </c>
      <c r="H61">
        <v>0.3</v>
      </c>
      <c r="I61">
        <v>3075</v>
      </c>
      <c r="J61">
        <v>11805</v>
      </c>
      <c r="L61">
        <v>5462</v>
      </c>
      <c r="M61">
        <v>4.6239999999999997</v>
      </c>
      <c r="N61">
        <v>17.132999999999999</v>
      </c>
      <c r="O61">
        <v>12.509</v>
      </c>
      <c r="Q61">
        <v>0.75900000000000001</v>
      </c>
      <c r="R61">
        <v>1</v>
      </c>
      <c r="S61">
        <v>0</v>
      </c>
      <c r="T61">
        <v>0</v>
      </c>
      <c r="V61">
        <v>0</v>
      </c>
      <c r="Y61" s="27">
        <v>44546</v>
      </c>
      <c r="Z61" s="23">
        <v>0.54976851851851849</v>
      </c>
      <c r="AB61">
        <v>1</v>
      </c>
      <c r="AD61" s="30">
        <v>4.1102570377495624</v>
      </c>
      <c r="AE61" s="30">
        <v>16.699094044970856</v>
      </c>
      <c r="AF61" s="30">
        <v>12.588837007221294</v>
      </c>
      <c r="AG61" s="30">
        <v>0.79914314269276676</v>
      </c>
      <c r="AH61" s="30"/>
      <c r="BL61" s="1"/>
    </row>
    <row r="62" spans="1:71" customFormat="1" ht="15">
      <c r="A62">
        <v>104</v>
      </c>
      <c r="B62">
        <v>2</v>
      </c>
      <c r="C62" t="s">
        <v>114</v>
      </c>
      <c r="D62" t="s">
        <v>25</v>
      </c>
      <c r="G62">
        <v>0.3</v>
      </c>
      <c r="H62">
        <v>0.3</v>
      </c>
      <c r="I62">
        <v>5197</v>
      </c>
      <c r="J62">
        <v>12103</v>
      </c>
      <c r="L62">
        <v>5925</v>
      </c>
      <c r="M62">
        <v>7.3360000000000003</v>
      </c>
      <c r="N62">
        <v>17.553000000000001</v>
      </c>
      <c r="O62">
        <v>10.217000000000001</v>
      </c>
      <c r="Q62">
        <v>0.83899999999999997</v>
      </c>
      <c r="R62">
        <v>1</v>
      </c>
      <c r="S62">
        <v>0</v>
      </c>
      <c r="T62">
        <v>0</v>
      </c>
      <c r="V62">
        <v>0</v>
      </c>
      <c r="Y62" s="27">
        <v>44546</v>
      </c>
      <c r="Z62" s="23">
        <v>0.55687500000000001</v>
      </c>
      <c r="AB62">
        <v>1</v>
      </c>
      <c r="AD62" s="30">
        <v>7.2327755426639087</v>
      </c>
      <c r="AE62" s="30">
        <v>17.138337623818483</v>
      </c>
      <c r="AF62" s="30">
        <v>9.9055620811545744</v>
      </c>
      <c r="AG62" s="30">
        <v>0.86981304566858098</v>
      </c>
      <c r="AH62" s="44"/>
      <c r="AI62" s="40"/>
      <c r="AJ62" s="40"/>
      <c r="AK62" s="40">
        <v>4.940724210816736</v>
      </c>
      <c r="AL62" s="40"/>
      <c r="AM62" s="40"/>
      <c r="AN62" s="40"/>
      <c r="AO62" s="40"/>
      <c r="AP62" s="40"/>
      <c r="AQ62" s="40">
        <v>3.4407662004685764E-2</v>
      </c>
      <c r="AR62" s="40"/>
      <c r="AS62" s="40"/>
      <c r="AT62" s="40"/>
      <c r="AU62" s="40"/>
      <c r="AV62" s="40"/>
      <c r="AW62" s="40">
        <v>3.8304666429374845</v>
      </c>
      <c r="AX62" s="40"/>
      <c r="AY62" s="40"/>
      <c r="AZ62" s="40"/>
      <c r="BA62" s="40"/>
      <c r="BB62" s="40"/>
      <c r="BC62" s="40">
        <v>0.52505789579383422</v>
      </c>
      <c r="BD62" s="40"/>
      <c r="BE62" s="40"/>
      <c r="BF62" s="40"/>
      <c r="BG62" s="44">
        <v>7.4159770289324456</v>
      </c>
      <c r="BH62" s="44">
        <v>17.135389680336285</v>
      </c>
      <c r="BI62" s="44">
        <v>9.7194126514038395</v>
      </c>
      <c r="BJ62" s="44">
        <v>0.87210256736326175</v>
      </c>
      <c r="BK62" s="40"/>
      <c r="BL62" s="45">
        <v>9</v>
      </c>
      <c r="BM62" s="40"/>
      <c r="BN62" s="40"/>
      <c r="BO62" s="40"/>
      <c r="BP62" s="40"/>
      <c r="BQ62" s="40"/>
      <c r="BR62" s="40"/>
      <c r="BS62" s="40"/>
    </row>
    <row r="63" spans="1:71" customFormat="1" ht="15">
      <c r="A63">
        <v>105</v>
      </c>
      <c r="B63">
        <v>2</v>
      </c>
      <c r="C63" t="s">
        <v>114</v>
      </c>
      <c r="D63" t="s">
        <v>25</v>
      </c>
      <c r="G63">
        <v>0.3</v>
      </c>
      <c r="H63">
        <v>0.3</v>
      </c>
      <c r="I63">
        <v>5446</v>
      </c>
      <c r="J63">
        <v>12099</v>
      </c>
      <c r="L63">
        <v>5955</v>
      </c>
      <c r="M63">
        <v>7.6539999999999999</v>
      </c>
      <c r="N63">
        <v>17.547000000000001</v>
      </c>
      <c r="O63">
        <v>9.8930000000000007</v>
      </c>
      <c r="Q63">
        <v>0.84499999999999997</v>
      </c>
      <c r="R63">
        <v>1</v>
      </c>
      <c r="S63">
        <v>0</v>
      </c>
      <c r="T63">
        <v>0</v>
      </c>
      <c r="V63">
        <v>0</v>
      </c>
      <c r="Y63" s="27">
        <v>44546</v>
      </c>
      <c r="Z63" s="23">
        <v>0.56437499999999996</v>
      </c>
      <c r="AB63">
        <v>1</v>
      </c>
      <c r="AD63" s="30">
        <v>7.5991785152009816</v>
      </c>
      <c r="AE63" s="30">
        <v>17.132441736854087</v>
      </c>
      <c r="AF63" s="30">
        <v>9.5332632216531046</v>
      </c>
      <c r="AG63" s="30">
        <v>0.87439208905794252</v>
      </c>
      <c r="AH63" s="44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4"/>
      <c r="BH63" s="44"/>
      <c r="BI63" s="44"/>
      <c r="BJ63" s="44"/>
      <c r="BK63" s="40"/>
      <c r="BL63" s="45"/>
      <c r="BM63" s="40"/>
      <c r="BN63" s="40"/>
      <c r="BO63" s="40"/>
      <c r="BP63" s="40"/>
      <c r="BQ63" s="40"/>
      <c r="BR63" s="40"/>
      <c r="BS63" s="40"/>
    </row>
    <row r="64" spans="1:71" customFormat="1" ht="15">
      <c r="A64">
        <v>4</v>
      </c>
      <c r="B64">
        <v>2</v>
      </c>
      <c r="C64" t="s">
        <v>114</v>
      </c>
      <c r="D64" t="s">
        <v>25</v>
      </c>
      <c r="G64">
        <v>0.3</v>
      </c>
      <c r="H64">
        <v>0.3</v>
      </c>
      <c r="I64">
        <v>6313</v>
      </c>
      <c r="J64">
        <v>12857</v>
      </c>
      <c r="L64">
        <v>7563</v>
      </c>
      <c r="M64">
        <v>8.7629999999999999</v>
      </c>
      <c r="N64">
        <v>18.617999999999999</v>
      </c>
      <c r="O64">
        <v>9.8539999999999992</v>
      </c>
      <c r="Q64">
        <v>1.125</v>
      </c>
      <c r="R64">
        <v>1</v>
      </c>
      <c r="S64">
        <v>0</v>
      </c>
      <c r="T64">
        <v>0</v>
      </c>
      <c r="V64">
        <v>0</v>
      </c>
      <c r="Y64" s="27">
        <v>44585</v>
      </c>
      <c r="Z64" s="23">
        <v>0.66692129629629626</v>
      </c>
      <c r="AB64">
        <v>1</v>
      </c>
      <c r="AD64" s="30">
        <v>9.1124743062700659</v>
      </c>
      <c r="AE64" s="30">
        <v>18.615895573964888</v>
      </c>
      <c r="AF64" s="30">
        <v>9.5034212676948222</v>
      </c>
      <c r="AG64" s="30">
        <v>1.1611203532441758</v>
      </c>
      <c r="AH64" s="44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4"/>
      <c r="BH64" s="44"/>
      <c r="BI64" s="44"/>
      <c r="BJ64" s="44"/>
      <c r="BK64" s="40"/>
      <c r="BL64" s="45"/>
      <c r="BM64" s="40"/>
      <c r="BN64" s="40"/>
      <c r="BO64" s="40"/>
      <c r="BP64" s="40"/>
      <c r="BQ64" s="40"/>
      <c r="BR64" s="40"/>
      <c r="BS64" s="40"/>
    </row>
    <row r="65" spans="1:81" customFormat="1" ht="15">
      <c r="A65">
        <v>5</v>
      </c>
      <c r="B65">
        <v>2</v>
      </c>
      <c r="C65" t="s">
        <v>114</v>
      </c>
      <c r="D65" t="s">
        <v>25</v>
      </c>
      <c r="G65">
        <v>0.3</v>
      </c>
      <c r="H65">
        <v>0.3</v>
      </c>
      <c r="I65">
        <v>6371</v>
      </c>
      <c r="J65">
        <v>12875</v>
      </c>
      <c r="L65">
        <v>7386</v>
      </c>
      <c r="M65">
        <v>8.8369999999999997</v>
      </c>
      <c r="N65">
        <v>18.643000000000001</v>
      </c>
      <c r="O65">
        <v>9.8059999999999992</v>
      </c>
      <c r="Q65">
        <v>1.0940000000000001</v>
      </c>
      <c r="R65">
        <v>1</v>
      </c>
      <c r="S65">
        <v>0</v>
      </c>
      <c r="T65">
        <v>0</v>
      </c>
      <c r="V65">
        <v>0</v>
      </c>
      <c r="Y65" s="27">
        <v>44585</v>
      </c>
      <c r="Z65" s="23">
        <v>0.67415509259259254</v>
      </c>
      <c r="AB65">
        <v>1</v>
      </c>
      <c r="AD65" s="30">
        <v>9.2015921562559271</v>
      </c>
      <c r="AE65" s="30">
        <v>18.642964716563345</v>
      </c>
      <c r="AF65" s="30">
        <v>9.4413725603074177</v>
      </c>
      <c r="AG65" s="30">
        <v>1.1333304825584047</v>
      </c>
      <c r="AH65" s="44"/>
      <c r="AI65" s="40"/>
      <c r="AJ65" s="40"/>
      <c r="AK65" s="40">
        <v>6.6771126334440573E-2</v>
      </c>
      <c r="AL65" s="40"/>
      <c r="AM65" s="40"/>
      <c r="AN65" s="40"/>
      <c r="AO65" s="40"/>
      <c r="AP65" s="40"/>
      <c r="AQ65" s="40">
        <v>1.3562464029596184</v>
      </c>
      <c r="AR65" s="40"/>
      <c r="AS65" s="40"/>
      <c r="AT65" s="40"/>
      <c r="AU65" s="40"/>
      <c r="AV65" s="40"/>
      <c r="AW65" s="40">
        <v>2.7627514361353618</v>
      </c>
      <c r="AX65" s="40"/>
      <c r="AY65" s="40"/>
      <c r="AZ65" s="40"/>
      <c r="BA65" s="40"/>
      <c r="BB65" s="40"/>
      <c r="BC65" s="40">
        <v>3.1234877967779049</v>
      </c>
      <c r="BD65" s="40"/>
      <c r="BE65" s="40"/>
      <c r="BF65" s="40"/>
      <c r="BG65" s="44">
        <v>9.2046651855657853</v>
      </c>
      <c r="BH65" s="44">
        <v>18.517393971731607</v>
      </c>
      <c r="BI65" s="44">
        <v>9.3127287861658239</v>
      </c>
      <c r="BJ65" s="44">
        <v>1.1159029365351243</v>
      </c>
      <c r="BK65" s="40"/>
      <c r="BL65" s="45">
        <v>10</v>
      </c>
      <c r="BM65" s="40"/>
      <c r="BN65" s="40"/>
      <c r="BO65" s="40"/>
      <c r="BP65" s="40"/>
      <c r="BQ65" s="40"/>
      <c r="BR65" s="40"/>
      <c r="BS65" s="40"/>
    </row>
    <row r="66" spans="1:81" customFormat="1" ht="15">
      <c r="A66">
        <v>6</v>
      </c>
      <c r="B66">
        <v>2</v>
      </c>
      <c r="C66" t="s">
        <v>114</v>
      </c>
      <c r="D66" t="s">
        <v>25</v>
      </c>
      <c r="G66">
        <v>0.3</v>
      </c>
      <c r="H66">
        <v>0.3</v>
      </c>
      <c r="I66">
        <v>6375</v>
      </c>
      <c r="J66">
        <v>12708</v>
      </c>
      <c r="L66">
        <v>7164</v>
      </c>
      <c r="M66">
        <v>8.843</v>
      </c>
      <c r="N66">
        <v>18.408000000000001</v>
      </c>
      <c r="O66">
        <v>9.5649999999999995</v>
      </c>
      <c r="Q66">
        <v>1.0549999999999999</v>
      </c>
      <c r="R66">
        <v>1</v>
      </c>
      <c r="S66">
        <v>0</v>
      </c>
      <c r="T66">
        <v>0</v>
      </c>
      <c r="V66">
        <v>0</v>
      </c>
      <c r="Y66" s="27">
        <v>44585</v>
      </c>
      <c r="Z66" s="23">
        <v>0.68193287037037031</v>
      </c>
      <c r="AB66">
        <v>1</v>
      </c>
      <c r="AD66" s="30">
        <v>9.2077382148756435</v>
      </c>
      <c r="AE66" s="30">
        <v>18.391823226899874</v>
      </c>
      <c r="AF66" s="30">
        <v>9.1840850120242301</v>
      </c>
      <c r="AG66" s="30">
        <v>1.0984753905118438</v>
      </c>
      <c r="AH66" s="44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4"/>
      <c r="BH66" s="44"/>
      <c r="BI66" s="44"/>
      <c r="BJ66" s="44"/>
      <c r="BK66" s="40"/>
      <c r="BL66" s="45"/>
      <c r="BM66" s="40"/>
      <c r="BN66" s="40"/>
      <c r="BO66" s="40"/>
      <c r="BP66" s="40"/>
      <c r="BQ66" s="40"/>
      <c r="BR66" s="40"/>
      <c r="BS66" s="40"/>
    </row>
    <row r="67" spans="1:81" ht="15.75" customHeight="1">
      <c r="A67">
        <v>154</v>
      </c>
      <c r="B67">
        <v>1</v>
      </c>
      <c r="C67" t="s">
        <v>114</v>
      </c>
      <c r="D67" t="s">
        <v>25</v>
      </c>
      <c r="E67"/>
      <c r="F67"/>
      <c r="G67">
        <v>0.3</v>
      </c>
      <c r="H67">
        <v>0.3</v>
      </c>
      <c r="I67">
        <v>4524</v>
      </c>
      <c r="J67">
        <v>11513</v>
      </c>
      <c r="K67"/>
      <c r="L67">
        <v>6774</v>
      </c>
      <c r="M67">
        <v>6.476</v>
      </c>
      <c r="N67">
        <v>16.721</v>
      </c>
      <c r="O67">
        <v>10.244999999999999</v>
      </c>
      <c r="P67"/>
      <c r="Q67">
        <v>0.98799999999999999</v>
      </c>
      <c r="R67">
        <v>1</v>
      </c>
      <c r="S67">
        <v>0</v>
      </c>
      <c r="T67">
        <v>0</v>
      </c>
      <c r="U67"/>
      <c r="V67">
        <v>0</v>
      </c>
      <c r="W67"/>
      <c r="X67"/>
      <c r="Y67" s="27">
        <v>44588</v>
      </c>
      <c r="Z67" s="26">
        <v>9.0752314814814813E-2</v>
      </c>
      <c r="AA67"/>
      <c r="AB67" s="7">
        <v>1</v>
      </c>
      <c r="AD67" s="30">
        <v>6.4683535371149681</v>
      </c>
      <c r="AE67" s="30">
        <v>16.757192864746493</v>
      </c>
      <c r="AF67" s="30">
        <v>10.288839327631525</v>
      </c>
      <c r="AG67" s="30">
        <v>1.1299607827359182</v>
      </c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/>
      <c r="BH67"/>
      <c r="BI67"/>
      <c r="BJ67"/>
      <c r="BK67" s="43"/>
      <c r="BL67" s="45"/>
      <c r="BM67" s="43"/>
      <c r="BN67" s="43"/>
      <c r="BO67" s="43"/>
      <c r="BP67" s="43"/>
      <c r="BQ67" s="43"/>
      <c r="BR67" s="43"/>
      <c r="BS67" s="43"/>
      <c r="CC67" s="7"/>
    </row>
    <row r="68" spans="1:81" ht="15.75" customHeight="1">
      <c r="A68">
        <v>155</v>
      </c>
      <c r="B68">
        <v>1</v>
      </c>
      <c r="C68" t="s">
        <v>114</v>
      </c>
      <c r="D68" t="s">
        <v>25</v>
      </c>
      <c r="E68"/>
      <c r="F68"/>
      <c r="G68">
        <v>0.3</v>
      </c>
      <c r="H68">
        <v>0.3</v>
      </c>
      <c r="I68">
        <v>5233</v>
      </c>
      <c r="J68">
        <v>11575</v>
      </c>
      <c r="K68"/>
      <c r="L68">
        <v>6746</v>
      </c>
      <c r="M68">
        <v>7.3819999999999997</v>
      </c>
      <c r="N68">
        <v>16.808</v>
      </c>
      <c r="O68">
        <v>9.4260000000000002</v>
      </c>
      <c r="P68"/>
      <c r="Q68">
        <v>0.98299999999999998</v>
      </c>
      <c r="R68">
        <v>1</v>
      </c>
      <c r="S68">
        <v>0</v>
      </c>
      <c r="T68">
        <v>0</v>
      </c>
      <c r="U68"/>
      <c r="V68">
        <v>0</v>
      </c>
      <c r="W68"/>
      <c r="X68"/>
      <c r="Y68" s="27">
        <v>44588</v>
      </c>
      <c r="Z68" s="26">
        <v>9.7858796296296291E-2</v>
      </c>
      <c r="AA68"/>
      <c r="AB68" s="7">
        <v>1</v>
      </c>
      <c r="AD68" s="30">
        <v>7.5547792889962331</v>
      </c>
      <c r="AE68" s="30">
        <v>16.852591577737133</v>
      </c>
      <c r="AF68" s="30">
        <v>9.2978122887409</v>
      </c>
      <c r="AG68" s="30">
        <v>1.1250262930340036</v>
      </c>
      <c r="AH68" s="43"/>
      <c r="AI68" s="43"/>
      <c r="AJ68" s="43"/>
      <c r="AK68" s="43">
        <v>0.1621324006438967</v>
      </c>
      <c r="AL68" s="43"/>
      <c r="AM68" s="43"/>
      <c r="AN68" s="43"/>
      <c r="AO68" s="43"/>
      <c r="AP68" s="43"/>
      <c r="AQ68" s="43">
        <v>0.14619127286714226</v>
      </c>
      <c r="AR68" s="43"/>
      <c r="AS68" s="43"/>
      <c r="AT68" s="43"/>
      <c r="AU68" s="43"/>
      <c r="AV68" s="43"/>
      <c r="AW68" s="43">
        <v>0.3974158991903714</v>
      </c>
      <c r="AX68" s="43"/>
      <c r="AY68" s="43"/>
      <c r="AZ68" s="43"/>
      <c r="BA68" s="43"/>
      <c r="BB68" s="43"/>
      <c r="BC68" s="43">
        <v>1.2452145906558474</v>
      </c>
      <c r="BD68" s="43"/>
      <c r="BE68" s="43"/>
      <c r="BF68" s="43"/>
      <c r="BG68" s="30">
        <v>7.5609086303326585</v>
      </c>
      <c r="BH68" s="30">
        <v>16.840282066383502</v>
      </c>
      <c r="BI68" s="30">
        <v>9.2793734360508431</v>
      </c>
      <c r="BJ68" s="30">
        <v>1.1180651379188029</v>
      </c>
      <c r="BK68" s="43"/>
      <c r="BL68" s="45">
        <v>11</v>
      </c>
      <c r="BM68" s="43"/>
      <c r="BN68" s="43"/>
      <c r="BO68" s="43"/>
      <c r="BP68" s="43"/>
      <c r="BQ68" s="43"/>
      <c r="BR68" s="43"/>
      <c r="BS68" s="43"/>
      <c r="CC68" s="7"/>
    </row>
    <row r="69" spans="1:81" s="43" customFormat="1" ht="15.75" customHeight="1">
      <c r="A69" s="40">
        <v>156</v>
      </c>
      <c r="B69" s="40">
        <v>1</v>
      </c>
      <c r="C69" s="40" t="s">
        <v>114</v>
      </c>
      <c r="D69" s="40" t="s">
        <v>25</v>
      </c>
      <c r="E69" s="40"/>
      <c r="F69" s="40"/>
      <c r="G69" s="40">
        <v>0.3</v>
      </c>
      <c r="H69" s="40">
        <v>0.3</v>
      </c>
      <c r="I69" s="40">
        <v>5241</v>
      </c>
      <c r="J69" s="40">
        <v>11559</v>
      </c>
      <c r="K69" s="40"/>
      <c r="L69" s="40">
        <v>6667</v>
      </c>
      <c r="M69" s="40">
        <v>7.3929999999999998</v>
      </c>
      <c r="N69" s="40">
        <v>16.785</v>
      </c>
      <c r="O69" s="40">
        <v>9.3930000000000007</v>
      </c>
      <c r="P69" s="40"/>
      <c r="Q69" s="40">
        <v>0.96899999999999997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44588</v>
      </c>
      <c r="Z69" s="42">
        <v>0.1053587962962963</v>
      </c>
      <c r="AA69" s="40"/>
      <c r="AB69" s="43">
        <v>1</v>
      </c>
      <c r="AD69" s="44">
        <v>7.567037971669083</v>
      </c>
      <c r="AE69" s="44">
        <v>16.82797255502987</v>
      </c>
      <c r="AF69" s="44">
        <v>9.2609345833607861</v>
      </c>
      <c r="AG69" s="44">
        <v>1.1111039828036022</v>
      </c>
      <c r="BG69" s="30"/>
      <c r="BH69" s="30"/>
      <c r="BI69" s="30"/>
      <c r="BJ69" s="30"/>
      <c r="BL69" s="45"/>
    </row>
    <row r="70" spans="1:81" s="43" customFormat="1" ht="15.75" customHeight="1">
      <c r="A70" s="40">
        <v>1</v>
      </c>
      <c r="B70" s="40">
        <v>1</v>
      </c>
      <c r="C70" s="40" t="s">
        <v>152</v>
      </c>
      <c r="D70" s="40" t="s">
        <v>25</v>
      </c>
      <c r="E70" s="40"/>
      <c r="F70" s="40"/>
      <c r="G70" s="40">
        <v>0.3</v>
      </c>
      <c r="H70" s="40">
        <v>0.3</v>
      </c>
      <c r="I70" s="40">
        <v>3530</v>
      </c>
      <c r="J70" s="40">
        <v>12343</v>
      </c>
      <c r="K70" s="40"/>
      <c r="L70" s="40">
        <v>7085</v>
      </c>
      <c r="M70" s="40">
        <v>5.2060000000000004</v>
      </c>
      <c r="N70" s="40">
        <v>17.891999999999999</v>
      </c>
      <c r="O70" s="40">
        <v>12.686</v>
      </c>
      <c r="P70" s="40"/>
      <c r="Q70" s="40">
        <v>1.042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44788</v>
      </c>
      <c r="Z70" s="42">
        <v>0.47458333333333336</v>
      </c>
      <c r="AA70" s="40"/>
      <c r="AB70" s="43">
        <v>1</v>
      </c>
      <c r="AD70" s="44">
        <v>6.0649718078957235</v>
      </c>
      <c r="AE70" s="44">
        <v>19.79138247768087</v>
      </c>
      <c r="AF70" s="44">
        <v>13.726410669785146</v>
      </c>
      <c r="AG70" s="44">
        <v>1.2612977759674369</v>
      </c>
      <c r="BG70" s="30"/>
      <c r="BH70" s="30"/>
      <c r="BI70" s="30"/>
      <c r="BJ70" s="30"/>
      <c r="BL70" s="45"/>
    </row>
    <row r="71" spans="1:81" s="43" customFormat="1" ht="15.75" customHeight="1">
      <c r="A71" s="40">
        <v>2</v>
      </c>
      <c r="B71" s="40">
        <v>1</v>
      </c>
      <c r="C71" s="40" t="s">
        <v>152</v>
      </c>
      <c r="D71" s="40" t="s">
        <v>25</v>
      </c>
      <c r="E71" s="40"/>
      <c r="F71" s="40"/>
      <c r="G71" s="40">
        <v>0.3</v>
      </c>
      <c r="H71" s="40">
        <v>0.3</v>
      </c>
      <c r="I71" s="40">
        <v>5914</v>
      </c>
      <c r="J71" s="40">
        <v>12413</v>
      </c>
      <c r="K71" s="40"/>
      <c r="L71" s="40">
        <v>6633</v>
      </c>
      <c r="M71" s="40">
        <v>8.2530000000000001</v>
      </c>
      <c r="N71" s="40">
        <v>17.991</v>
      </c>
      <c r="O71" s="40">
        <v>9.7370000000000001</v>
      </c>
      <c r="P71" s="40"/>
      <c r="Q71" s="40">
        <v>0.96299999999999997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44788</v>
      </c>
      <c r="Z71" s="42">
        <v>0.4808912037037037</v>
      </c>
      <c r="AA71" s="40"/>
      <c r="AB71" s="43">
        <v>1</v>
      </c>
      <c r="AD71" s="44">
        <v>9.8056500716563377</v>
      </c>
      <c r="AE71" s="44">
        <v>19.900633727680951</v>
      </c>
      <c r="AF71" s="44">
        <v>10.094983656024613</v>
      </c>
      <c r="AG71" s="44">
        <v>1.1830784333579296</v>
      </c>
      <c r="AI71" s="43">
        <v>100</v>
      </c>
      <c r="AK71" s="43">
        <v>5.0991662101545971</v>
      </c>
      <c r="AO71" s="43">
        <v>100</v>
      </c>
      <c r="AQ71" s="43">
        <v>7.8423178147229416E-3</v>
      </c>
      <c r="AU71" s="43">
        <v>100</v>
      </c>
      <c r="AW71" s="43">
        <v>5.1988599382458602</v>
      </c>
      <c r="BA71" s="43">
        <v>100</v>
      </c>
      <c r="BC71" s="43">
        <v>4.1050517980712709</v>
      </c>
      <c r="BG71" s="30">
        <v>10.062194071708713</v>
      </c>
      <c r="BH71" s="30">
        <v>19.901414093752379</v>
      </c>
      <c r="BI71" s="30">
        <v>9.8392200220436656</v>
      </c>
      <c r="BJ71" s="30">
        <v>1.1592838324534889</v>
      </c>
      <c r="BL71" s="45">
        <v>12</v>
      </c>
    </row>
    <row r="72" spans="1:81" s="43" customFormat="1" ht="15.75" customHeight="1">
      <c r="A72" s="40">
        <v>3</v>
      </c>
      <c r="B72" s="40">
        <v>1</v>
      </c>
      <c r="C72" s="40" t="s">
        <v>152</v>
      </c>
      <c r="D72" s="40" t="s">
        <v>25</v>
      </c>
      <c r="E72" s="40"/>
      <c r="F72" s="40"/>
      <c r="G72" s="40">
        <v>0.3</v>
      </c>
      <c r="H72" s="40">
        <v>0.3</v>
      </c>
      <c r="I72" s="40">
        <v>6241</v>
      </c>
      <c r="J72" s="40">
        <v>12414</v>
      </c>
      <c r="K72" s="40"/>
      <c r="L72" s="40">
        <v>6358</v>
      </c>
      <c r="M72" s="40">
        <v>8.6720000000000006</v>
      </c>
      <c r="N72" s="40">
        <v>17.992000000000001</v>
      </c>
      <c r="O72" s="40">
        <v>9.3209999999999997</v>
      </c>
      <c r="P72" s="40"/>
      <c r="Q72" s="40">
        <v>0.91500000000000004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44788</v>
      </c>
      <c r="Z72" s="42">
        <v>0.48767361111111113</v>
      </c>
      <c r="AA72" s="40"/>
      <c r="AB72" s="43">
        <v>1</v>
      </c>
      <c r="AD72" s="44">
        <v>10.318738071761087</v>
      </c>
      <c r="AE72" s="44">
        <v>19.902194459823807</v>
      </c>
      <c r="AF72" s="44">
        <v>9.5834563880627197</v>
      </c>
      <c r="AG72" s="44">
        <v>1.1354892315490481</v>
      </c>
      <c r="BG72"/>
      <c r="BH72"/>
      <c r="BI72"/>
      <c r="BJ72"/>
      <c r="BL72" s="45"/>
    </row>
    <row r="73" spans="1:81" s="43" customFormat="1" ht="15.75" customHeight="1">
      <c r="A73" s="40">
        <v>109</v>
      </c>
      <c r="B73" s="40">
        <v>4</v>
      </c>
      <c r="C73" s="40" t="s">
        <v>114</v>
      </c>
      <c r="D73" s="40" t="s">
        <v>25</v>
      </c>
      <c r="E73" s="40"/>
      <c r="F73" s="40"/>
      <c r="G73" s="40">
        <v>0.3</v>
      </c>
      <c r="H73" s="40">
        <v>0.3</v>
      </c>
      <c r="I73" s="40">
        <v>3446</v>
      </c>
      <c r="J73" s="40">
        <v>12325</v>
      </c>
      <c r="K73" s="40"/>
      <c r="L73" s="40">
        <v>6730</v>
      </c>
      <c r="M73" s="40">
        <v>5.0979999999999999</v>
      </c>
      <c r="N73" s="40">
        <v>17.866</v>
      </c>
      <c r="O73" s="40">
        <v>12.768000000000001</v>
      </c>
      <c r="P73" s="40"/>
      <c r="Q73" s="40">
        <v>0.98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44789</v>
      </c>
      <c r="Z73" s="42">
        <v>0.47466435185185185</v>
      </c>
      <c r="AA73" s="40"/>
      <c r="AB73" s="43">
        <v>1</v>
      </c>
      <c r="AD73" s="30">
        <v>5.9331693858504675</v>
      </c>
      <c r="AE73" s="30">
        <v>19.76328929910942</v>
      </c>
      <c r="AF73" s="30">
        <v>13.830119913258953</v>
      </c>
      <c r="AG73" s="30">
        <v>1.1998644427232443</v>
      </c>
      <c r="BG73"/>
      <c r="BH73"/>
      <c r="BI73"/>
      <c r="BJ73"/>
      <c r="BL73" s="45"/>
    </row>
    <row r="74" spans="1:81" s="43" customFormat="1" ht="15.75" customHeight="1">
      <c r="A74" s="40">
        <v>110</v>
      </c>
      <c r="B74" s="40">
        <v>4</v>
      </c>
      <c r="C74" s="40" t="s">
        <v>114</v>
      </c>
      <c r="D74" s="40" t="s">
        <v>25</v>
      </c>
      <c r="E74" s="40"/>
      <c r="F74" s="40"/>
      <c r="G74" s="40">
        <v>0.3</v>
      </c>
      <c r="H74" s="40">
        <v>0.3</v>
      </c>
      <c r="I74" s="40">
        <v>6031</v>
      </c>
      <c r="J74" s="40">
        <v>12509</v>
      </c>
      <c r="K74" s="40"/>
      <c r="L74" s="40">
        <v>6826</v>
      </c>
      <c r="M74" s="40">
        <v>8.4030000000000005</v>
      </c>
      <c r="N74" s="40">
        <v>18.126000000000001</v>
      </c>
      <c r="O74" s="40">
        <v>9.7240000000000002</v>
      </c>
      <c r="P74" s="40"/>
      <c r="Q74" s="40">
        <v>0.997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44789</v>
      </c>
      <c r="Z74" s="42">
        <v>0.48184027777777777</v>
      </c>
      <c r="AA74" s="40"/>
      <c r="AB74" s="43">
        <v>1</v>
      </c>
      <c r="AD74" s="30">
        <v>9.9892320166479447</v>
      </c>
      <c r="AE74" s="30">
        <v>20.050464013395345</v>
      </c>
      <c r="AF74" s="30">
        <v>10.0612319967474</v>
      </c>
      <c r="AG74" s="30">
        <v>1.2164774004456174</v>
      </c>
      <c r="AI74" s="43">
        <v>101.12710818593172</v>
      </c>
      <c r="AK74" s="43">
        <v>3.5486636050050477</v>
      </c>
      <c r="AO74" s="43">
        <v>100.98280098280098</v>
      </c>
      <c r="AQ74" s="43">
        <v>0.41170381533906569</v>
      </c>
      <c r="AU74" s="43">
        <v>88.509261800747524</v>
      </c>
      <c r="AW74" s="43">
        <v>2.8035138322200992</v>
      </c>
      <c r="BA74" s="43">
        <v>105.44222923562467</v>
      </c>
      <c r="BC74" s="43">
        <v>0.6522451621467118</v>
      </c>
      <c r="BG74" s="30">
        <v>10.169675808733713</v>
      </c>
      <c r="BH74" s="30">
        <v>20.091823415181089</v>
      </c>
      <c r="BI74" s="30">
        <v>9.9221476064473766</v>
      </c>
      <c r="BJ74" s="30">
        <v>1.2204575882332693</v>
      </c>
      <c r="BL74" s="45">
        <v>13</v>
      </c>
    </row>
    <row r="75" spans="1:81" s="43" customFormat="1" ht="15.75" customHeight="1">
      <c r="A75" s="40">
        <v>111</v>
      </c>
      <c r="B75" s="40">
        <v>4</v>
      </c>
      <c r="C75" s="40" t="s">
        <v>114</v>
      </c>
      <c r="D75" s="40" t="s">
        <v>25</v>
      </c>
      <c r="E75" s="40"/>
      <c r="F75" s="40"/>
      <c r="G75" s="40">
        <v>0.3</v>
      </c>
      <c r="H75" s="40">
        <v>0.3</v>
      </c>
      <c r="I75" s="40">
        <v>6261</v>
      </c>
      <c r="J75" s="40">
        <v>12562</v>
      </c>
      <c r="K75" s="40"/>
      <c r="L75" s="40">
        <v>6872</v>
      </c>
      <c r="M75" s="40">
        <v>8.6969999999999992</v>
      </c>
      <c r="N75" s="40">
        <v>18.202000000000002</v>
      </c>
      <c r="O75" s="40">
        <v>9.5050000000000008</v>
      </c>
      <c r="P75" s="40"/>
      <c r="Q75" s="40">
        <v>1.004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44789</v>
      </c>
      <c r="Z75" s="42">
        <v>0.48945601851851855</v>
      </c>
      <c r="AA75" s="40"/>
      <c r="AB75" s="43">
        <v>1</v>
      </c>
      <c r="AD75" s="30">
        <v>10.350119600819481</v>
      </c>
      <c r="AE75" s="30">
        <v>20.133182816966833</v>
      </c>
      <c r="AF75" s="30">
        <v>9.7830632161473527</v>
      </c>
      <c r="AG75" s="30">
        <v>1.2244377760209213</v>
      </c>
      <c r="BG75" s="30"/>
      <c r="BH75" s="30"/>
      <c r="BI75" s="30"/>
      <c r="BJ75" s="30"/>
      <c r="BL75" s="45"/>
    </row>
    <row r="76" spans="1:81" s="43" customFormat="1" ht="15.75" customHeight="1">
      <c r="A76" s="40">
        <v>1</v>
      </c>
      <c r="B76" s="40">
        <v>1</v>
      </c>
      <c r="C76" s="40" t="s">
        <v>152</v>
      </c>
      <c r="D76" s="40" t="s">
        <v>25</v>
      </c>
      <c r="E76" s="40"/>
      <c r="F76" s="40"/>
      <c r="G76" s="40">
        <v>0.3</v>
      </c>
      <c r="H76" s="40">
        <v>0.3</v>
      </c>
      <c r="I76" s="40">
        <v>7823</v>
      </c>
      <c r="J76" s="40">
        <v>12767</v>
      </c>
      <c r="K76" s="40"/>
      <c r="L76" s="40">
        <v>7219</v>
      </c>
      <c r="M76" s="40">
        <v>10.694000000000001</v>
      </c>
      <c r="N76" s="40">
        <v>18.491</v>
      </c>
      <c r="O76" s="40">
        <v>7.7969999999999997</v>
      </c>
      <c r="P76" s="40"/>
      <c r="Q76" s="40">
        <v>1.0649999999999999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44789</v>
      </c>
      <c r="Z76" s="42">
        <v>0.59763888888888894</v>
      </c>
      <c r="AA76" s="40"/>
      <c r="AB76" s="43">
        <v>1</v>
      </c>
      <c r="AD76" s="30">
        <v>12.183086511714427</v>
      </c>
      <c r="AE76" s="30">
        <v>19.947305823063651</v>
      </c>
      <c r="AF76" s="30">
        <v>7.7642193113492244</v>
      </c>
      <c r="AG76" s="30">
        <v>1.1203501410717878</v>
      </c>
      <c r="BG76"/>
      <c r="BH76"/>
      <c r="BI76"/>
      <c r="BJ76"/>
      <c r="BL76" s="45"/>
    </row>
    <row r="77" spans="1:81" s="43" customFormat="1" ht="15.75" customHeight="1">
      <c r="A77" s="40">
        <v>2</v>
      </c>
      <c r="B77" s="40">
        <v>1</v>
      </c>
      <c r="C77" s="40" t="s">
        <v>152</v>
      </c>
      <c r="D77" s="40" t="s">
        <v>25</v>
      </c>
      <c r="E77" s="40"/>
      <c r="F77" s="40"/>
      <c r="G77" s="40">
        <v>0.3</v>
      </c>
      <c r="H77" s="40">
        <v>0.3</v>
      </c>
      <c r="I77" s="40">
        <v>7263</v>
      </c>
      <c r="J77" s="40">
        <v>12756</v>
      </c>
      <c r="K77" s="40"/>
      <c r="L77" s="40">
        <v>7223</v>
      </c>
      <c r="M77" s="40">
        <v>9.9789999999999992</v>
      </c>
      <c r="N77" s="40">
        <v>18.475999999999999</v>
      </c>
      <c r="O77" s="40">
        <v>8.4969999999999999</v>
      </c>
      <c r="P77" s="40"/>
      <c r="Q77" s="40">
        <v>1.0660000000000001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44789</v>
      </c>
      <c r="Z77" s="42">
        <v>0.60476851851851854</v>
      </c>
      <c r="AA77" s="40"/>
      <c r="AB77" s="43">
        <v>1</v>
      </c>
      <c r="AD77" s="30">
        <v>11.331124378289731</v>
      </c>
      <c r="AE77" s="30">
        <v>19.930555437471202</v>
      </c>
      <c r="AF77" s="30">
        <v>8.5994310591814713</v>
      </c>
      <c r="AG77" s="30">
        <v>1.1209559818853299</v>
      </c>
      <c r="AI77" s="43">
        <v>100</v>
      </c>
      <c r="AK77" s="43">
        <v>1.2429042315348298</v>
      </c>
      <c r="AO77" s="43">
        <v>100</v>
      </c>
      <c r="AQ77" s="43">
        <v>0.2289478332425651</v>
      </c>
      <c r="AU77" s="43">
        <v>100</v>
      </c>
      <c r="AW77" s="43">
        <v>2.1357872651085432</v>
      </c>
      <c r="BA77" s="43">
        <v>100</v>
      </c>
      <c r="BC77" s="43">
        <v>1.7412284094697184</v>
      </c>
      <c r="BG77" s="44">
        <v>11.261141774472701</v>
      </c>
      <c r="BH77" s="44">
        <v>19.953396872369993</v>
      </c>
      <c r="BI77" s="44">
        <v>8.6922550978972914</v>
      </c>
      <c r="BJ77" s="44">
        <v>1.1308008951053863</v>
      </c>
      <c r="BL77" s="45">
        <v>14</v>
      </c>
    </row>
    <row r="78" spans="1:81" s="43" customFormat="1" ht="15.75" customHeight="1">
      <c r="A78" s="40">
        <v>3</v>
      </c>
      <c r="B78" s="40">
        <v>1</v>
      </c>
      <c r="C78" s="40" t="s">
        <v>152</v>
      </c>
      <c r="D78" s="40" t="s">
        <v>25</v>
      </c>
      <c r="E78" s="40"/>
      <c r="F78" s="40"/>
      <c r="G78" s="40">
        <v>0.3</v>
      </c>
      <c r="H78" s="40">
        <v>0.3</v>
      </c>
      <c r="I78" s="40">
        <v>7171</v>
      </c>
      <c r="J78" s="40">
        <v>12786</v>
      </c>
      <c r="K78" s="40"/>
      <c r="L78" s="40">
        <v>7353</v>
      </c>
      <c r="M78" s="40">
        <v>9.8610000000000007</v>
      </c>
      <c r="N78" s="40">
        <v>18.516999999999999</v>
      </c>
      <c r="O78" s="40">
        <v>8.657</v>
      </c>
      <c r="P78" s="40"/>
      <c r="Q78" s="40">
        <v>1.0880000000000001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44789</v>
      </c>
      <c r="Z78" s="42">
        <v>0.61236111111111113</v>
      </c>
      <c r="AA78" s="40"/>
      <c r="AB78" s="43">
        <v>1</v>
      </c>
      <c r="AD78" s="30">
        <v>11.191159170655673</v>
      </c>
      <c r="AE78" s="30">
        <v>19.976238307268783</v>
      </c>
      <c r="AF78" s="30">
        <v>8.7850791366131098</v>
      </c>
      <c r="AG78" s="30">
        <v>1.1406458083254427</v>
      </c>
      <c r="BG78" s="44"/>
      <c r="BH78" s="44"/>
      <c r="BI78" s="44"/>
      <c r="BJ78" s="44"/>
      <c r="BL78" s="45"/>
    </row>
    <row r="79" spans="1:81" s="43" customFormat="1" ht="15.75" customHeight="1">
      <c r="A79" s="40">
        <v>109</v>
      </c>
      <c r="B79" s="40">
        <v>1</v>
      </c>
      <c r="C79" s="40" t="s">
        <v>114</v>
      </c>
      <c r="D79" s="40" t="s">
        <v>25</v>
      </c>
      <c r="E79" s="40"/>
      <c r="F79" s="40"/>
      <c r="G79" s="40">
        <v>0.3</v>
      </c>
      <c r="H79" s="40">
        <v>0.3</v>
      </c>
      <c r="I79" s="40">
        <v>3057</v>
      </c>
      <c r="J79" s="40">
        <v>11127</v>
      </c>
      <c r="K79" s="40"/>
      <c r="L79" s="40">
        <v>6946</v>
      </c>
      <c r="M79" s="40">
        <v>4.601</v>
      </c>
      <c r="N79" s="40">
        <v>16.175000000000001</v>
      </c>
      <c r="O79" s="40">
        <v>11.574</v>
      </c>
      <c r="P79" s="40"/>
      <c r="Q79" s="40">
        <v>1.0169999999999999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44790</v>
      </c>
      <c r="Z79" s="42">
        <v>0.60939814814814819</v>
      </c>
      <c r="AA79" s="40"/>
      <c r="AB79" s="43">
        <v>1</v>
      </c>
      <c r="AD79" s="44">
        <v>4.932280211889247</v>
      </c>
      <c r="AE79" s="44">
        <v>17.44997560746253</v>
      </c>
      <c r="AF79" s="44">
        <v>12.517695395573284</v>
      </c>
      <c r="AG79" s="44">
        <v>1.0790015055475506</v>
      </c>
      <c r="BG79" s="44"/>
      <c r="BH79" s="44"/>
      <c r="BI79" s="44"/>
      <c r="BJ79" s="44"/>
      <c r="BL79" s="45"/>
    </row>
    <row r="80" spans="1:81" s="43" customFormat="1" ht="15.75" customHeight="1">
      <c r="A80" s="40">
        <v>110</v>
      </c>
      <c r="B80" s="40">
        <v>1</v>
      </c>
      <c r="C80" s="40" t="s">
        <v>114</v>
      </c>
      <c r="D80" s="40" t="s">
        <v>25</v>
      </c>
      <c r="E80" s="40"/>
      <c r="F80" s="40"/>
      <c r="G80" s="40">
        <v>0.3</v>
      </c>
      <c r="H80" s="40">
        <v>0.3</v>
      </c>
      <c r="I80" s="40">
        <v>5242</v>
      </c>
      <c r="J80" s="40">
        <v>11250</v>
      </c>
      <c r="K80" s="40"/>
      <c r="L80" s="40">
        <v>7023</v>
      </c>
      <c r="M80" s="40">
        <v>7.3940000000000001</v>
      </c>
      <c r="N80" s="40">
        <v>16.347999999999999</v>
      </c>
      <c r="O80" s="40">
        <v>8.9540000000000006</v>
      </c>
      <c r="P80" s="40"/>
      <c r="Q80" s="40">
        <v>1.0309999999999999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44790</v>
      </c>
      <c r="Z80" s="42">
        <v>0.61657407407407405</v>
      </c>
      <c r="AA80" s="40"/>
      <c r="AB80" s="43">
        <v>1</v>
      </c>
      <c r="AD80" s="44">
        <v>8.2564538931981062</v>
      </c>
      <c r="AE80" s="44">
        <v>17.637275373632612</v>
      </c>
      <c r="AF80" s="44">
        <v>9.3808214804345056</v>
      </c>
      <c r="AG80" s="44">
        <v>1.0906639412082326</v>
      </c>
      <c r="AI80" s="43">
        <v>74.525426077317448</v>
      </c>
      <c r="AK80" s="43">
        <v>4.9069667794195171</v>
      </c>
      <c r="AO80" s="43">
        <v>87.847466917234357</v>
      </c>
      <c r="AQ80" s="43">
        <v>0.53673047142925256</v>
      </c>
      <c r="AU80" s="43">
        <v>82.738890849157954</v>
      </c>
      <c r="AW80" s="43">
        <v>5.5856409460930756</v>
      </c>
      <c r="BA80" s="43">
        <v>96.501097694840837</v>
      </c>
      <c r="BC80" s="43">
        <v>0.27735429215794172</v>
      </c>
      <c r="BG80" s="44">
        <v>8.4641196632203766</v>
      </c>
      <c r="BH80" s="44">
        <v>17.590069741508444</v>
      </c>
      <c r="BI80" s="44">
        <v>9.1259500782880707</v>
      </c>
      <c r="BJ80" s="44">
        <v>1.0921785432420876</v>
      </c>
      <c r="BL80" s="45">
        <v>15</v>
      </c>
    </row>
    <row r="81" spans="1:81" s="43" customFormat="1" ht="15.75" customHeight="1">
      <c r="A81" s="40">
        <v>111</v>
      </c>
      <c r="B81" s="40">
        <v>1</v>
      </c>
      <c r="C81" s="40" t="s">
        <v>114</v>
      </c>
      <c r="D81" s="40" t="s">
        <v>25</v>
      </c>
      <c r="E81" s="40"/>
      <c r="F81" s="40"/>
      <c r="G81" s="40">
        <v>0.3</v>
      </c>
      <c r="H81" s="40">
        <v>0.3</v>
      </c>
      <c r="I81" s="40">
        <v>5515</v>
      </c>
      <c r="J81" s="40">
        <v>11188</v>
      </c>
      <c r="K81" s="40"/>
      <c r="L81" s="40">
        <v>7043</v>
      </c>
      <c r="M81" s="40">
        <v>7.7430000000000003</v>
      </c>
      <c r="N81" s="40">
        <v>16.262</v>
      </c>
      <c r="O81" s="40">
        <v>8.5190000000000001</v>
      </c>
      <c r="P81" s="40"/>
      <c r="Q81" s="40">
        <v>1.034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44790</v>
      </c>
      <c r="Z81" s="42">
        <v>0.62416666666666665</v>
      </c>
      <c r="AA81" s="40"/>
      <c r="AB81" s="43">
        <v>1</v>
      </c>
      <c r="AD81" s="44">
        <v>8.6717854332426452</v>
      </c>
      <c r="AE81" s="44">
        <v>17.542864109384279</v>
      </c>
      <c r="AF81" s="44">
        <v>8.871078676141634</v>
      </c>
      <c r="AG81" s="44">
        <v>1.0936931452759426</v>
      </c>
      <c r="BG81" s="44"/>
      <c r="BH81" s="44"/>
      <c r="BI81" s="44"/>
      <c r="BJ81" s="44"/>
      <c r="BL81" s="45"/>
    </row>
    <row r="82" spans="1:81" s="43" customFormat="1" ht="15.75" customHeight="1">
      <c r="A82" s="40">
        <v>124</v>
      </c>
      <c r="B82" s="40">
        <v>1</v>
      </c>
      <c r="C82" s="40" t="s">
        <v>114</v>
      </c>
      <c r="D82" s="40" t="s">
        <v>25</v>
      </c>
      <c r="E82" s="40"/>
      <c r="F82" s="40"/>
      <c r="G82" s="40">
        <v>0.3</v>
      </c>
      <c r="H82" s="40">
        <v>0.3</v>
      </c>
      <c r="I82" s="40">
        <v>4199</v>
      </c>
      <c r="J82" s="40">
        <v>11413</v>
      </c>
      <c r="K82" s="40"/>
      <c r="L82" s="40">
        <v>6937</v>
      </c>
      <c r="M82" s="40">
        <v>6.0609999999999999</v>
      </c>
      <c r="N82" s="40">
        <v>16.579000000000001</v>
      </c>
      <c r="O82" s="40">
        <v>10.519</v>
      </c>
      <c r="P82" s="40"/>
      <c r="Q82" s="40">
        <v>1.016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44790</v>
      </c>
      <c r="Z82" s="42">
        <v>0.75217592592592597</v>
      </c>
      <c r="AA82" s="40"/>
      <c r="AB82" s="43">
        <v>1</v>
      </c>
      <c r="AD82" s="44">
        <v>6.6696744196946085</v>
      </c>
      <c r="AE82" s="44">
        <v>17.885485632866139</v>
      </c>
      <c r="AF82" s="44">
        <v>11.215811213171531</v>
      </c>
      <c r="AG82" s="44">
        <v>1.077638363717081</v>
      </c>
      <c r="BG82"/>
      <c r="BH82"/>
      <c r="BI82"/>
      <c r="BJ82"/>
      <c r="BL82" s="45"/>
    </row>
    <row r="83" spans="1:81" s="43" customFormat="1" ht="15.75" customHeight="1">
      <c r="A83" s="40">
        <v>125</v>
      </c>
      <c r="B83" s="40">
        <v>1</v>
      </c>
      <c r="C83" s="40" t="s">
        <v>114</v>
      </c>
      <c r="D83" s="40" t="s">
        <v>25</v>
      </c>
      <c r="E83" s="40"/>
      <c r="F83" s="40"/>
      <c r="G83" s="40">
        <v>0.3</v>
      </c>
      <c r="H83" s="40">
        <v>0.3</v>
      </c>
      <c r="I83" s="40">
        <v>5405</v>
      </c>
      <c r="J83" s="40">
        <v>11339</v>
      </c>
      <c r="K83" s="40"/>
      <c r="L83" s="40">
        <v>6944</v>
      </c>
      <c r="M83" s="40">
        <v>7.6020000000000003</v>
      </c>
      <c r="N83" s="40">
        <v>16.475000000000001</v>
      </c>
      <c r="O83" s="40">
        <v>8.8719999999999999</v>
      </c>
      <c r="P83" s="40"/>
      <c r="Q83" s="40">
        <v>1.0169999999999999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44790</v>
      </c>
      <c r="Z83" s="42">
        <v>0.75937500000000002</v>
      </c>
      <c r="AA83" s="40"/>
      <c r="AB83" s="43">
        <v>1</v>
      </c>
      <c r="AD83" s="30">
        <v>8.5044357284627932</v>
      </c>
      <c r="AE83" s="30">
        <v>17.772801220698771</v>
      </c>
      <c r="AF83" s="30">
        <v>9.2683654922359775</v>
      </c>
      <c r="AG83" s="30">
        <v>1.0786985851407795</v>
      </c>
      <c r="AI83" s="43">
        <v>75.640847997783013</v>
      </c>
      <c r="AK83" s="43">
        <v>1.9135302582539631</v>
      </c>
      <c r="AO83" s="43">
        <v>88.951530811995923</v>
      </c>
      <c r="AQ83" s="43">
        <v>0.35920702465350229</v>
      </c>
      <c r="AU83" s="43">
        <v>83.743847479803122</v>
      </c>
      <c r="AW83" s="43">
        <v>1.0886189702427387</v>
      </c>
      <c r="BA83" s="43">
        <v>95.622941822173431</v>
      </c>
      <c r="BC83" s="43">
        <v>0.69959487088151384</v>
      </c>
      <c r="BG83" s="30">
        <v>8.5865892199001745</v>
      </c>
      <c r="BH83" s="30">
        <v>17.804779229557077</v>
      </c>
      <c r="BI83" s="30">
        <v>9.2181900096569045</v>
      </c>
      <c r="BJ83" s="30">
        <v>1.0824850902254166</v>
      </c>
      <c r="BL83" s="45">
        <v>16</v>
      </c>
    </row>
    <row r="84" spans="1:81" s="43" customFormat="1" ht="15.75" customHeight="1">
      <c r="A84" s="40">
        <v>126</v>
      </c>
      <c r="B84" s="40">
        <v>1</v>
      </c>
      <c r="C84" s="40" t="s">
        <v>114</v>
      </c>
      <c r="D84" s="40" t="s">
        <v>25</v>
      </c>
      <c r="E84" s="40"/>
      <c r="F84" s="40"/>
      <c r="G84" s="40">
        <v>0.3</v>
      </c>
      <c r="H84" s="40">
        <v>0.3</v>
      </c>
      <c r="I84" s="40">
        <v>5513</v>
      </c>
      <c r="J84" s="40">
        <v>11381</v>
      </c>
      <c r="K84" s="40"/>
      <c r="L84" s="40">
        <v>6994</v>
      </c>
      <c r="M84" s="40">
        <v>7.7409999999999997</v>
      </c>
      <c r="N84" s="40">
        <v>16.533000000000001</v>
      </c>
      <c r="O84" s="40">
        <v>8.7929999999999993</v>
      </c>
      <c r="P84" s="40"/>
      <c r="Q84" s="40">
        <v>1.026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44790</v>
      </c>
      <c r="Z84" s="42">
        <v>0.76694444444444443</v>
      </c>
      <c r="AA84" s="40"/>
      <c r="AB84" s="43">
        <v>1</v>
      </c>
      <c r="AD84" s="30">
        <v>8.6687427113375559</v>
      </c>
      <c r="AE84" s="30">
        <v>17.836757238415387</v>
      </c>
      <c r="AF84" s="30">
        <v>9.1680145270778315</v>
      </c>
      <c r="AG84" s="30">
        <v>1.0862715953100537</v>
      </c>
      <c r="BG84" s="30"/>
      <c r="BH84" s="30"/>
      <c r="BI84" s="30"/>
      <c r="BJ84" s="30"/>
      <c r="BL84" s="45"/>
    </row>
    <row r="85" spans="1:81" ht="15.75" customHeight="1">
      <c r="A85">
        <v>67</v>
      </c>
      <c r="B85">
        <v>1</v>
      </c>
      <c r="C85" t="s">
        <v>114</v>
      </c>
      <c r="D85" t="s">
        <v>25</v>
      </c>
      <c r="E85"/>
      <c r="F85"/>
      <c r="G85">
        <v>0.3</v>
      </c>
      <c r="H85">
        <v>0.3</v>
      </c>
      <c r="I85">
        <v>3053</v>
      </c>
      <c r="J85">
        <v>10428</v>
      </c>
      <c r="K85"/>
      <c r="L85">
        <v>6247</v>
      </c>
      <c r="M85">
        <v>4.5949999999999998</v>
      </c>
      <c r="N85">
        <v>15.189</v>
      </c>
      <c r="O85">
        <v>10.593999999999999</v>
      </c>
      <c r="P85"/>
      <c r="Q85">
        <v>0.89600000000000002</v>
      </c>
      <c r="R85">
        <v>1</v>
      </c>
      <c r="S85">
        <v>0</v>
      </c>
      <c r="T85">
        <v>0</v>
      </c>
      <c r="U85"/>
      <c r="V85">
        <v>0</v>
      </c>
      <c r="W85"/>
      <c r="X85"/>
      <c r="Y85" s="27">
        <v>44792</v>
      </c>
      <c r="Z85" s="26">
        <v>0.12071759259259258</v>
      </c>
      <c r="AA85"/>
      <c r="AB85" s="7">
        <v>1</v>
      </c>
      <c r="AD85" s="30">
        <v>5.0488620609275872</v>
      </c>
      <c r="AE85" s="30">
        <v>16.509849884075397</v>
      </c>
      <c r="AF85" s="30">
        <v>11.460987823147811</v>
      </c>
      <c r="AG85" s="30">
        <v>0.97394294209178001</v>
      </c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/>
      <c r="BH85"/>
      <c r="BI85"/>
      <c r="BJ85"/>
      <c r="BK85" s="43"/>
      <c r="BL85" s="45"/>
      <c r="BM85" s="43"/>
      <c r="BN85" s="43"/>
      <c r="BO85" s="43"/>
      <c r="BP85" s="43"/>
      <c r="BQ85" s="43"/>
      <c r="BR85" s="43"/>
      <c r="BS85" s="43"/>
      <c r="CC85" s="7"/>
    </row>
    <row r="86" spans="1:81" ht="15.75" customHeight="1">
      <c r="A86">
        <v>68</v>
      </c>
      <c r="B86">
        <v>1</v>
      </c>
      <c r="C86" t="s">
        <v>114</v>
      </c>
      <c r="D86" t="s">
        <v>25</v>
      </c>
      <c r="E86"/>
      <c r="F86"/>
      <c r="G86">
        <v>0.3</v>
      </c>
      <c r="H86">
        <v>0.3</v>
      </c>
      <c r="I86">
        <v>5150</v>
      </c>
      <c r="J86">
        <v>10481</v>
      </c>
      <c r="K86"/>
      <c r="L86">
        <v>6215</v>
      </c>
      <c r="M86">
        <v>7.2759999999999998</v>
      </c>
      <c r="N86">
        <v>15.263</v>
      </c>
      <c r="O86">
        <v>7.9870000000000001</v>
      </c>
      <c r="P86"/>
      <c r="Q86">
        <v>0.89</v>
      </c>
      <c r="R86">
        <v>1</v>
      </c>
      <c r="S86">
        <v>0</v>
      </c>
      <c r="T86">
        <v>0</v>
      </c>
      <c r="U86"/>
      <c r="V86">
        <v>0</v>
      </c>
      <c r="W86"/>
      <c r="X86"/>
      <c r="Y86" s="27">
        <v>44792</v>
      </c>
      <c r="Z86" s="26">
        <v>0.1277777777777778</v>
      </c>
      <c r="AA86"/>
      <c r="AB86" s="7">
        <v>1</v>
      </c>
      <c r="AD86" s="44">
        <v>8.3439135335793306</v>
      </c>
      <c r="AE86" s="44">
        <v>16.591120641676479</v>
      </c>
      <c r="AF86" s="44">
        <v>8.2472071080971485</v>
      </c>
      <c r="AG86" s="44">
        <v>0.9693301096185285</v>
      </c>
      <c r="AH86" s="43"/>
      <c r="AI86" s="43">
        <v>90.391337709949696</v>
      </c>
      <c r="AJ86" s="43"/>
      <c r="AK86" s="43">
        <v>5.5299802888471046</v>
      </c>
      <c r="AL86" s="43"/>
      <c r="AM86" s="43"/>
      <c r="AN86" s="43"/>
      <c r="AO86" s="43">
        <v>90.682318415260454</v>
      </c>
      <c r="AP86" s="43"/>
      <c r="AQ86" s="43">
        <v>0.46105252317429746</v>
      </c>
      <c r="AR86" s="43"/>
      <c r="AS86" s="43"/>
      <c r="AT86" s="43"/>
      <c r="AU86" s="43">
        <v>79.673859411715853</v>
      </c>
      <c r="AV86" s="43"/>
      <c r="AW86" s="43">
        <v>4.9435095238209339</v>
      </c>
      <c r="AX86" s="43"/>
      <c r="AY86" s="43"/>
      <c r="AZ86" s="43"/>
      <c r="BA86" s="43">
        <v>95.38261600795046</v>
      </c>
      <c r="BB86" s="43"/>
      <c r="BC86" s="43">
        <v>0.69651225472478917</v>
      </c>
      <c r="BD86" s="43"/>
      <c r="BE86" s="43"/>
      <c r="BF86" s="43"/>
      <c r="BG86" s="30">
        <v>8.581182380680147</v>
      </c>
      <c r="BH86" s="30">
        <v>16.62945590469586</v>
      </c>
      <c r="BI86" s="30">
        <v>8.0482735240157108</v>
      </c>
      <c r="BJ86" s="30">
        <v>0.97271765846607261</v>
      </c>
      <c r="BK86" s="43"/>
      <c r="BL86" s="45">
        <v>17</v>
      </c>
      <c r="BM86" s="43"/>
      <c r="BN86" s="43"/>
      <c r="BO86" s="43"/>
      <c r="BP86" s="43"/>
      <c r="BQ86" s="43"/>
      <c r="BR86" s="43"/>
      <c r="BS86" s="43"/>
      <c r="CC86" s="7"/>
    </row>
    <row r="87" spans="1:81" ht="15.75" customHeight="1">
      <c r="A87">
        <v>69</v>
      </c>
      <c r="B87">
        <v>1</v>
      </c>
      <c r="C87" t="s">
        <v>114</v>
      </c>
      <c r="D87" t="s">
        <v>25</v>
      </c>
      <c r="E87"/>
      <c r="F87"/>
      <c r="G87">
        <v>0.3</v>
      </c>
      <c r="H87">
        <v>0.3</v>
      </c>
      <c r="I87">
        <v>5452</v>
      </c>
      <c r="J87">
        <v>10531</v>
      </c>
      <c r="K87"/>
      <c r="L87">
        <v>6262</v>
      </c>
      <c r="M87">
        <v>7.6619999999999999</v>
      </c>
      <c r="N87">
        <v>15.333</v>
      </c>
      <c r="O87">
        <v>7.6710000000000003</v>
      </c>
      <c r="P87"/>
      <c r="Q87">
        <v>0.89800000000000002</v>
      </c>
      <c r="R87">
        <v>1</v>
      </c>
      <c r="S87">
        <v>0</v>
      </c>
      <c r="T87">
        <v>0</v>
      </c>
      <c r="U87"/>
      <c r="V87">
        <v>0</v>
      </c>
      <c r="W87"/>
      <c r="X87"/>
      <c r="Y87" s="27">
        <v>44792</v>
      </c>
      <c r="Z87" s="26">
        <v>0.13532407407407407</v>
      </c>
      <c r="AA87"/>
      <c r="AB87" s="7">
        <v>1</v>
      </c>
      <c r="AD87" s="44">
        <v>8.8184512277809635</v>
      </c>
      <c r="AE87" s="44">
        <v>16.667791167715237</v>
      </c>
      <c r="AF87" s="44">
        <v>7.8493399399342731</v>
      </c>
      <c r="AG87" s="44">
        <v>0.97610520731361672</v>
      </c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30"/>
      <c r="BH87" s="30"/>
      <c r="BI87" s="30"/>
      <c r="BJ87" s="30"/>
      <c r="BK87" s="43"/>
      <c r="BL87" s="45"/>
      <c r="BM87" s="43"/>
      <c r="BN87" s="43"/>
      <c r="BO87" s="43"/>
      <c r="BP87" s="43"/>
      <c r="BQ87" s="43"/>
      <c r="BR87" s="43"/>
      <c r="BS87" s="43"/>
      <c r="CC87" s="7"/>
    </row>
    <row r="88" spans="1:81" ht="15.75" customHeight="1">
      <c r="A88">
        <v>109</v>
      </c>
      <c r="B88">
        <v>1</v>
      </c>
      <c r="C88" t="s">
        <v>114</v>
      </c>
      <c r="D88" t="s">
        <v>25</v>
      </c>
      <c r="E88"/>
      <c r="F88"/>
      <c r="G88">
        <v>0.3</v>
      </c>
      <c r="H88">
        <v>0.3</v>
      </c>
      <c r="I88">
        <v>3051</v>
      </c>
      <c r="J88">
        <v>9779</v>
      </c>
      <c r="K88"/>
      <c r="L88">
        <v>5952</v>
      </c>
      <c r="M88">
        <v>4.5919999999999996</v>
      </c>
      <c r="N88">
        <v>14.273</v>
      </c>
      <c r="O88">
        <v>9.68</v>
      </c>
      <c r="P88"/>
      <c r="Q88">
        <v>0.84399999999999997</v>
      </c>
      <c r="R88">
        <v>1</v>
      </c>
      <c r="S88">
        <v>0</v>
      </c>
      <c r="T88">
        <v>0</v>
      </c>
      <c r="U88"/>
      <c r="V88">
        <v>0</v>
      </c>
      <c r="W88"/>
      <c r="X88"/>
      <c r="Y88" s="27">
        <v>44792</v>
      </c>
      <c r="Z88" s="26">
        <v>0.5128125</v>
      </c>
      <c r="AA88"/>
      <c r="AB88" s="7">
        <v>1</v>
      </c>
      <c r="AD88" s="44">
        <v>5.0457194271911527</v>
      </c>
      <c r="AE88" s="44">
        <v>15.514666456092321</v>
      </c>
      <c r="AF88" s="44">
        <v>10.468947028901169</v>
      </c>
      <c r="AG88" s="44">
        <v>0.93141839272899307</v>
      </c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/>
      <c r="BH88"/>
      <c r="BI88"/>
      <c r="BJ88"/>
      <c r="BK88" s="43"/>
      <c r="BL88" s="45"/>
      <c r="BM88" s="43"/>
      <c r="BN88" s="43"/>
      <c r="BO88" s="43"/>
      <c r="BP88" s="43"/>
      <c r="BQ88" s="43"/>
      <c r="BR88" s="43"/>
      <c r="BS88" s="43"/>
      <c r="CC88" s="7"/>
    </row>
    <row r="89" spans="1:81" ht="15.75" customHeight="1">
      <c r="A89">
        <v>110</v>
      </c>
      <c r="B89">
        <v>1</v>
      </c>
      <c r="C89" t="s">
        <v>114</v>
      </c>
      <c r="D89" t="s">
        <v>25</v>
      </c>
      <c r="E89"/>
      <c r="F89"/>
      <c r="G89">
        <v>0.3</v>
      </c>
      <c r="H89">
        <v>0.3</v>
      </c>
      <c r="I89">
        <v>5243</v>
      </c>
      <c r="J89">
        <v>9802</v>
      </c>
      <c r="K89"/>
      <c r="L89">
        <v>5862</v>
      </c>
      <c r="M89">
        <v>7.3959999999999999</v>
      </c>
      <c r="N89">
        <v>14.304</v>
      </c>
      <c r="O89">
        <v>6.9080000000000004</v>
      </c>
      <c r="P89"/>
      <c r="Q89">
        <v>0.82799999999999996</v>
      </c>
      <c r="R89">
        <v>1</v>
      </c>
      <c r="S89">
        <v>0</v>
      </c>
      <c r="T89">
        <v>0</v>
      </c>
      <c r="U89"/>
      <c r="V89">
        <v>0</v>
      </c>
      <c r="W89"/>
      <c r="X89"/>
      <c r="Y89" s="27">
        <v>44792</v>
      </c>
      <c r="Z89" s="26">
        <v>0.51989583333333333</v>
      </c>
      <c r="AA89"/>
      <c r="AB89" s="7">
        <v>1</v>
      </c>
      <c r="AD89" s="44">
        <v>8.4900460023235418</v>
      </c>
      <c r="AE89" s="44">
        <v>15.549934898070148</v>
      </c>
      <c r="AF89" s="44">
        <v>7.0598888957466066</v>
      </c>
      <c r="AG89" s="44">
        <v>0.91844480139797313</v>
      </c>
      <c r="AH89" s="43"/>
      <c r="AI89" s="43">
        <v>90.851735015772874</v>
      </c>
      <c r="AJ89" s="43"/>
      <c r="AK89" s="43">
        <v>3.0975882667164623</v>
      </c>
      <c r="AL89" s="43"/>
      <c r="AM89" s="43"/>
      <c r="AN89" s="43"/>
      <c r="AO89" s="43">
        <v>84.623020154503479</v>
      </c>
      <c r="AP89" s="43"/>
      <c r="AQ89" s="43">
        <v>3.9437030830932363E-2</v>
      </c>
      <c r="AR89" s="43"/>
      <c r="AS89" s="43"/>
      <c r="AT89" s="43"/>
      <c r="AU89" s="43">
        <v>74.493212445455057</v>
      </c>
      <c r="AV89" s="43"/>
      <c r="AW89" s="43">
        <v>3.7664221963330173</v>
      </c>
      <c r="AX89" s="43"/>
      <c r="AY89" s="43"/>
      <c r="AZ89" s="43"/>
      <c r="BA89" s="43">
        <v>90.696429936549194</v>
      </c>
      <c r="BB89" s="43"/>
      <c r="BC89" s="43">
        <v>2.1734381553597388</v>
      </c>
      <c r="BD89" s="43"/>
      <c r="BE89" s="43"/>
      <c r="BF89" s="43"/>
      <c r="BG89" s="44">
        <v>8.6236079361220135</v>
      </c>
      <c r="BH89" s="44">
        <v>15.553001719111698</v>
      </c>
      <c r="BI89" s="44">
        <v>6.9293937829896848</v>
      </c>
      <c r="BJ89" s="44">
        <v>0.9285353724332106</v>
      </c>
      <c r="BK89" s="43"/>
      <c r="BL89" s="45">
        <v>18</v>
      </c>
      <c r="BM89" s="43"/>
      <c r="BN89" s="43"/>
      <c r="BO89" s="43"/>
      <c r="BP89" s="43"/>
      <c r="BQ89" s="43"/>
      <c r="BR89" s="43"/>
      <c r="BS89" s="43"/>
      <c r="CC89" s="7"/>
    </row>
    <row r="90" spans="1:81" ht="15.75" customHeight="1">
      <c r="A90">
        <v>111</v>
      </c>
      <c r="B90">
        <v>1</v>
      </c>
      <c r="C90" t="s">
        <v>114</v>
      </c>
      <c r="D90" t="s">
        <v>25</v>
      </c>
      <c r="E90"/>
      <c r="F90"/>
      <c r="G90">
        <v>0.3</v>
      </c>
      <c r="H90">
        <v>0.3</v>
      </c>
      <c r="I90">
        <v>5413</v>
      </c>
      <c r="J90">
        <v>9806</v>
      </c>
      <c r="K90"/>
      <c r="L90">
        <v>6002</v>
      </c>
      <c r="M90">
        <v>7.6120000000000001</v>
      </c>
      <c r="N90">
        <v>14.31</v>
      </c>
      <c r="O90">
        <v>6.6980000000000004</v>
      </c>
      <c r="P90"/>
      <c r="Q90">
        <v>0.85299999999999998</v>
      </c>
      <c r="R90">
        <v>1</v>
      </c>
      <c r="S90">
        <v>0</v>
      </c>
      <c r="T90">
        <v>0</v>
      </c>
      <c r="U90"/>
      <c r="V90">
        <v>0</v>
      </c>
      <c r="W90"/>
      <c r="X90"/>
      <c r="Y90" s="27">
        <v>44792</v>
      </c>
      <c r="Z90" s="26">
        <v>0.52696759259259263</v>
      </c>
      <c r="AA90"/>
      <c r="AB90" s="7">
        <v>1</v>
      </c>
      <c r="AD90" s="30">
        <v>8.757169869920487</v>
      </c>
      <c r="AE90" s="30">
        <v>15.55606854015325</v>
      </c>
      <c r="AF90" s="30">
        <v>6.798898670232763</v>
      </c>
      <c r="AG90" s="30">
        <v>0.93862594346844819</v>
      </c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4"/>
      <c r="BH90" s="44"/>
      <c r="BI90" s="44"/>
      <c r="BJ90" s="44"/>
      <c r="BK90" s="43"/>
      <c r="BL90" s="45"/>
      <c r="BM90" s="43"/>
      <c r="BN90" s="43"/>
      <c r="BO90" s="43"/>
      <c r="BP90" s="43"/>
      <c r="BQ90" s="43"/>
      <c r="BR90" s="43"/>
      <c r="BS90" s="43"/>
      <c r="CC90" s="7"/>
    </row>
    <row r="91" spans="1:81" ht="15.75" customHeight="1">
      <c r="A91">
        <v>22</v>
      </c>
      <c r="B91">
        <v>1</v>
      </c>
      <c r="C91" t="s">
        <v>114</v>
      </c>
      <c r="D91" t="s">
        <v>25</v>
      </c>
      <c r="E91"/>
      <c r="F91"/>
      <c r="G91">
        <v>0.3</v>
      </c>
      <c r="H91">
        <v>0.3</v>
      </c>
      <c r="I91">
        <v>5337</v>
      </c>
      <c r="J91">
        <v>11804</v>
      </c>
      <c r="K91"/>
      <c r="L91">
        <v>6516</v>
      </c>
      <c r="M91">
        <v>7.516</v>
      </c>
      <c r="N91">
        <v>17.131</v>
      </c>
      <c r="O91">
        <v>9.6150000000000002</v>
      </c>
      <c r="P91"/>
      <c r="Q91">
        <v>0.94199999999999995</v>
      </c>
      <c r="R91">
        <v>1</v>
      </c>
      <c r="S91">
        <v>0</v>
      </c>
      <c r="T91">
        <v>0</v>
      </c>
      <c r="U91"/>
      <c r="V91">
        <v>0</v>
      </c>
      <c r="W91"/>
      <c r="X91"/>
      <c r="Y91" s="27">
        <v>44810</v>
      </c>
      <c r="Z91" s="26">
        <v>0.85796296296296293</v>
      </c>
      <c r="AA91"/>
      <c r="AB91" s="7">
        <v>1</v>
      </c>
      <c r="AD91" s="30">
        <v>8.8494076773851695</v>
      </c>
      <c r="AE91" s="30">
        <v>20.316311295937101</v>
      </c>
      <c r="AF91" s="30">
        <v>11.466903618551932</v>
      </c>
      <c r="AG91" s="30">
        <v>1.0874295059985841</v>
      </c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4"/>
      <c r="BH91" s="44"/>
      <c r="BI91" s="44"/>
      <c r="BJ91" s="44"/>
      <c r="BK91" s="43"/>
      <c r="BL91" s="45"/>
      <c r="BM91" s="43"/>
      <c r="BN91" s="43"/>
      <c r="BO91" s="43"/>
      <c r="BP91" s="43"/>
      <c r="BQ91" s="43"/>
      <c r="BR91" s="43"/>
      <c r="BS91" s="43"/>
      <c r="CC91" s="7"/>
    </row>
    <row r="92" spans="1:81" ht="15.75" customHeight="1">
      <c r="A92">
        <v>23</v>
      </c>
      <c r="B92">
        <v>1</v>
      </c>
      <c r="C92" t="s">
        <v>114</v>
      </c>
      <c r="D92" t="s">
        <v>25</v>
      </c>
      <c r="E92"/>
      <c r="F92"/>
      <c r="G92">
        <v>0.3</v>
      </c>
      <c r="H92">
        <v>0.3</v>
      </c>
      <c r="I92">
        <v>5366</v>
      </c>
      <c r="J92">
        <v>12082</v>
      </c>
      <c r="K92"/>
      <c r="L92">
        <v>6436</v>
      </c>
      <c r="M92">
        <v>7.5519999999999996</v>
      </c>
      <c r="N92">
        <v>17.524000000000001</v>
      </c>
      <c r="O92">
        <v>9.9719999999999995</v>
      </c>
      <c r="P92"/>
      <c r="Q92">
        <v>0.92900000000000005</v>
      </c>
      <c r="R92">
        <v>1</v>
      </c>
      <c r="S92">
        <v>0</v>
      </c>
      <c r="T92">
        <v>0</v>
      </c>
      <c r="U92"/>
      <c r="V92">
        <v>0</v>
      </c>
      <c r="W92"/>
      <c r="X92"/>
      <c r="Y92" s="27">
        <v>44810</v>
      </c>
      <c r="Z92" s="26">
        <v>0.86495370370370372</v>
      </c>
      <c r="AA92"/>
      <c r="AB92" s="7">
        <v>1</v>
      </c>
      <c r="AD92" s="30">
        <v>8.8974274291846438</v>
      </c>
      <c r="AE92" s="30">
        <v>20.796823352265395</v>
      </c>
      <c r="AF92" s="30">
        <v>11.899395923080752</v>
      </c>
      <c r="AG92" s="30">
        <v>1.0742291148036833</v>
      </c>
      <c r="AH92" s="43"/>
      <c r="AI92" s="43">
        <v>100</v>
      </c>
      <c r="AJ92" s="43"/>
      <c r="AK92" s="43">
        <v>0.92621442904510487</v>
      </c>
      <c r="AL92" s="43"/>
      <c r="AM92" s="43"/>
      <c r="AN92" s="43"/>
      <c r="AO92" s="43">
        <v>100</v>
      </c>
      <c r="AP92" s="43"/>
      <c r="AQ92" s="43">
        <v>2.7039568263939207</v>
      </c>
      <c r="AR92" s="43"/>
      <c r="AS92" s="43"/>
      <c r="AT92" s="43"/>
      <c r="AU92" s="43">
        <v>100</v>
      </c>
      <c r="AV92" s="43"/>
      <c r="AW92" s="43">
        <v>5.5060147943823798</v>
      </c>
      <c r="AX92" s="43"/>
      <c r="AY92" s="43"/>
      <c r="AZ92" s="43"/>
      <c r="BA92" s="43">
        <v>100</v>
      </c>
      <c r="BB92" s="43"/>
      <c r="BC92" s="43">
        <v>1.4543684446944984</v>
      </c>
      <c r="BD92" s="43"/>
      <c r="BE92" s="43"/>
      <c r="BF92" s="43"/>
      <c r="BG92" s="44">
        <v>8.9388237669428126</v>
      </c>
      <c r="BH92" s="44">
        <v>20.519405420464352</v>
      </c>
      <c r="BI92" s="44">
        <v>11.580581653521538</v>
      </c>
      <c r="BJ92" s="44">
        <v>1.0664738849766793</v>
      </c>
      <c r="BK92" s="43"/>
      <c r="BL92" s="45">
        <v>19</v>
      </c>
      <c r="BM92" s="43"/>
      <c r="BN92" s="43"/>
      <c r="BO92" s="43"/>
      <c r="BP92" s="43"/>
      <c r="BQ92" s="43"/>
      <c r="BR92" s="43"/>
      <c r="BS92" s="43"/>
      <c r="CC92" s="7"/>
    </row>
    <row r="93" spans="1:81" ht="15.75" customHeight="1">
      <c r="A93">
        <v>24</v>
      </c>
      <c r="B93">
        <v>1</v>
      </c>
      <c r="C93" t="s">
        <v>114</v>
      </c>
      <c r="D93" t="s">
        <v>25</v>
      </c>
      <c r="E93"/>
      <c r="F93"/>
      <c r="G93">
        <v>0.3</v>
      </c>
      <c r="H93">
        <v>0.3</v>
      </c>
      <c r="I93">
        <v>5416</v>
      </c>
      <c r="J93">
        <v>11761</v>
      </c>
      <c r="K93"/>
      <c r="L93">
        <v>6342</v>
      </c>
      <c r="M93">
        <v>7.617</v>
      </c>
      <c r="N93">
        <v>17.07</v>
      </c>
      <c r="O93">
        <v>9.4529999999999994</v>
      </c>
      <c r="P93"/>
      <c r="Q93">
        <v>0.91200000000000003</v>
      </c>
      <c r="R93">
        <v>1</v>
      </c>
      <c r="S93">
        <v>0</v>
      </c>
      <c r="T93">
        <v>0</v>
      </c>
      <c r="U93"/>
      <c r="V93">
        <v>0</v>
      </c>
      <c r="W93"/>
      <c r="X93"/>
      <c r="Y93" s="27">
        <v>44810</v>
      </c>
      <c r="Z93" s="26">
        <v>0.87234953703703699</v>
      </c>
      <c r="AA93"/>
      <c r="AB93" s="7">
        <v>1</v>
      </c>
      <c r="AD93" s="30">
        <v>8.9802201047009813</v>
      </c>
      <c r="AE93" s="30">
        <v>20.241987488663305</v>
      </c>
      <c r="AF93" s="30">
        <v>11.261767383962324</v>
      </c>
      <c r="AG93" s="30">
        <v>1.058718655149675</v>
      </c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4"/>
      <c r="BH93" s="44"/>
      <c r="BI93" s="44"/>
      <c r="BJ93" s="44"/>
      <c r="BK93" s="43"/>
      <c r="BL93" s="45"/>
      <c r="BM93" s="43"/>
      <c r="BN93" s="43"/>
      <c r="BO93" s="43"/>
      <c r="BP93" s="43"/>
      <c r="BQ93" s="43"/>
      <c r="BR93" s="43"/>
      <c r="BS93" s="43"/>
      <c r="CC93" s="7"/>
    </row>
    <row r="94" spans="1:81" ht="15.75" customHeight="1">
      <c r="A94">
        <v>67</v>
      </c>
      <c r="B94">
        <v>1</v>
      </c>
      <c r="C94" t="s">
        <v>114</v>
      </c>
      <c r="D94" t="s">
        <v>25</v>
      </c>
      <c r="E94"/>
      <c r="F94"/>
      <c r="G94">
        <v>0.3</v>
      </c>
      <c r="H94">
        <v>0.3</v>
      </c>
      <c r="I94">
        <v>2855</v>
      </c>
      <c r="J94">
        <v>10731</v>
      </c>
      <c r="K94"/>
      <c r="L94">
        <v>6516</v>
      </c>
      <c r="M94">
        <v>4.3419999999999996</v>
      </c>
      <c r="N94">
        <v>15.616</v>
      </c>
      <c r="O94">
        <v>11.273999999999999</v>
      </c>
      <c r="P94"/>
      <c r="Q94">
        <v>0.94199999999999995</v>
      </c>
      <c r="R94">
        <v>1</v>
      </c>
      <c r="S94">
        <v>0</v>
      </c>
      <c r="T94">
        <v>0</v>
      </c>
      <c r="U94"/>
      <c r="V94">
        <v>0</v>
      </c>
      <c r="W94"/>
      <c r="X94"/>
      <c r="Y94" s="27">
        <v>44811</v>
      </c>
      <c r="Z94" s="26">
        <v>0.27587962962962964</v>
      </c>
      <c r="AA94"/>
      <c r="AB94" s="7">
        <v>1</v>
      </c>
      <c r="AD94" s="30">
        <v>4.7395792647541999</v>
      </c>
      <c r="AE94" s="30">
        <v>18.461673035360651</v>
      </c>
      <c r="AF94" s="30">
        <v>13.722093770606451</v>
      </c>
      <c r="AG94" s="30">
        <v>1.0874295059985841</v>
      </c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4"/>
      <c r="BH94" s="44"/>
      <c r="BI94" s="44"/>
      <c r="BJ94" s="44"/>
      <c r="BK94" s="43"/>
      <c r="BL94" s="45"/>
      <c r="BM94" s="43"/>
      <c r="BN94" s="43"/>
      <c r="BO94" s="43"/>
      <c r="BP94" s="43"/>
      <c r="BQ94" s="43"/>
      <c r="BR94" s="43"/>
      <c r="BS94" s="43"/>
      <c r="CC94" s="7"/>
    </row>
    <row r="95" spans="1:81" ht="15.75" customHeight="1">
      <c r="A95">
        <v>68</v>
      </c>
      <c r="B95">
        <v>1</v>
      </c>
      <c r="C95" t="s">
        <v>114</v>
      </c>
      <c r="D95" t="s">
        <v>25</v>
      </c>
      <c r="E95"/>
      <c r="F95"/>
      <c r="G95">
        <v>0.3</v>
      </c>
      <c r="H95">
        <v>0.3</v>
      </c>
      <c r="I95">
        <v>4729</v>
      </c>
      <c r="J95">
        <v>10802</v>
      </c>
      <c r="K95"/>
      <c r="L95">
        <v>6479</v>
      </c>
      <c r="M95">
        <v>6.7380000000000004</v>
      </c>
      <c r="N95">
        <v>15.715999999999999</v>
      </c>
      <c r="O95">
        <v>8.9779999999999998</v>
      </c>
      <c r="P95"/>
      <c r="Q95">
        <v>0.93600000000000005</v>
      </c>
      <c r="R95">
        <v>1</v>
      </c>
      <c r="S95">
        <v>0</v>
      </c>
      <c r="T95">
        <v>0</v>
      </c>
      <c r="U95"/>
      <c r="V95">
        <v>0</v>
      </c>
      <c r="W95"/>
      <c r="X95"/>
      <c r="Y95" s="27">
        <v>44811</v>
      </c>
      <c r="Z95" s="26">
        <v>0.28280092592592593</v>
      </c>
      <c r="AA95"/>
      <c r="AB95" s="7">
        <v>1</v>
      </c>
      <c r="AD95" s="30">
        <v>7.8426487431065102</v>
      </c>
      <c r="AE95" s="30">
        <v>18.584393740394137</v>
      </c>
      <c r="AF95" s="30">
        <v>10.741744997287627</v>
      </c>
      <c r="AG95" s="30">
        <v>1.0813243250709426</v>
      </c>
      <c r="AH95" s="43"/>
      <c r="AI95" s="43">
        <v>90.382118345390467</v>
      </c>
      <c r="AJ95" s="43"/>
      <c r="AK95" s="43">
        <v>5.8813669185001762</v>
      </c>
      <c r="AL95" s="43"/>
      <c r="AM95" s="43"/>
      <c r="AN95" s="43"/>
      <c r="AO95" s="43">
        <v>90.072557983475235</v>
      </c>
      <c r="AP95" s="43"/>
      <c r="AQ95" s="43">
        <v>1.1976057627848813</v>
      </c>
      <c r="AR95" s="43"/>
      <c r="AS95" s="43"/>
      <c r="AT95" s="43"/>
      <c r="AU95" s="43">
        <v>88.358068791335938</v>
      </c>
      <c r="AV95" s="43"/>
      <c r="AW95" s="43">
        <v>6.7010376342795253</v>
      </c>
      <c r="AX95" s="43"/>
      <c r="AY95" s="43"/>
      <c r="AZ95" s="43"/>
      <c r="BA95" s="43">
        <v>101.41649710439819</v>
      </c>
      <c r="BB95" s="43"/>
      <c r="BC95" s="43">
        <v>1.5258354741040019E-2</v>
      </c>
      <c r="BD95" s="43"/>
      <c r="BE95" s="43"/>
      <c r="BF95" s="43"/>
      <c r="BG95" s="44">
        <v>8.0802637218383975</v>
      </c>
      <c r="BH95" s="44">
        <v>18.473772259800576</v>
      </c>
      <c r="BI95" s="44">
        <v>10.393508537962177</v>
      </c>
      <c r="BJ95" s="44">
        <v>1.0814068275159108</v>
      </c>
      <c r="BK95" s="43"/>
      <c r="BL95" s="45">
        <v>20</v>
      </c>
      <c r="BM95" s="43"/>
      <c r="BN95" s="43"/>
      <c r="BO95" s="43"/>
      <c r="BP95" s="43"/>
      <c r="BQ95" s="43"/>
      <c r="BR95" s="43"/>
      <c r="BS95" s="43"/>
      <c r="CC95" s="7"/>
    </row>
    <row r="96" spans="1:81" ht="15.75" customHeight="1">
      <c r="A96">
        <v>69</v>
      </c>
      <c r="B96">
        <v>1</v>
      </c>
      <c r="C96" t="s">
        <v>114</v>
      </c>
      <c r="D96" t="s">
        <v>25</v>
      </c>
      <c r="E96"/>
      <c r="F96"/>
      <c r="G96">
        <v>0.3</v>
      </c>
      <c r="H96">
        <v>0.3</v>
      </c>
      <c r="I96">
        <v>5016</v>
      </c>
      <c r="J96">
        <v>10674</v>
      </c>
      <c r="K96"/>
      <c r="L96">
        <v>6480</v>
      </c>
      <c r="M96">
        <v>7.1059999999999999</v>
      </c>
      <c r="N96">
        <v>15.536</v>
      </c>
      <c r="O96">
        <v>8.43</v>
      </c>
      <c r="P96"/>
      <c r="Q96">
        <v>0.93600000000000005</v>
      </c>
      <c r="R96">
        <v>1</v>
      </c>
      <c r="S96">
        <v>0</v>
      </c>
      <c r="T96">
        <v>0</v>
      </c>
      <c r="U96"/>
      <c r="V96">
        <v>0</v>
      </c>
      <c r="W96"/>
      <c r="X96"/>
      <c r="Y96" s="27">
        <v>44811</v>
      </c>
      <c r="Z96" s="26">
        <v>0.29023148148148148</v>
      </c>
      <c r="AA96"/>
      <c r="AB96" s="7">
        <v>1</v>
      </c>
      <c r="AD96" s="30">
        <v>8.3178787005702848</v>
      </c>
      <c r="AE96" s="30">
        <v>18.363150779207011</v>
      </c>
      <c r="AF96" s="30">
        <v>10.045272078636726</v>
      </c>
      <c r="AG96" s="30">
        <v>1.0814893299608788</v>
      </c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4"/>
      <c r="BH96" s="44"/>
      <c r="BI96" s="44"/>
      <c r="BJ96" s="44"/>
      <c r="BK96" s="43"/>
      <c r="BL96" s="45"/>
      <c r="BM96" s="43"/>
      <c r="BN96" s="43"/>
      <c r="BO96" s="43"/>
      <c r="BP96" s="43"/>
      <c r="BQ96" s="43"/>
      <c r="BR96" s="43"/>
      <c r="BS96" s="43"/>
      <c r="CC96" s="7"/>
    </row>
    <row r="97" spans="1:81">
      <c r="A97">
        <v>109</v>
      </c>
      <c r="B97">
        <v>1</v>
      </c>
      <c r="C97" t="s">
        <v>114</v>
      </c>
      <c r="D97" t="s">
        <v>25</v>
      </c>
      <c r="E97"/>
      <c r="F97"/>
      <c r="G97">
        <v>0.3</v>
      </c>
      <c r="H97">
        <v>0.3</v>
      </c>
      <c r="I97">
        <v>2859</v>
      </c>
      <c r="J97">
        <v>10984</v>
      </c>
      <c r="K97"/>
      <c r="L97">
        <v>6743</v>
      </c>
      <c r="M97">
        <v>4.3470000000000004</v>
      </c>
      <c r="N97">
        <v>15.974</v>
      </c>
      <c r="O97">
        <v>11.627000000000001</v>
      </c>
      <c r="P97"/>
      <c r="Q97">
        <v>0.98199999999999998</v>
      </c>
      <c r="R97">
        <v>1</v>
      </c>
      <c r="S97">
        <v>0</v>
      </c>
      <c r="T97">
        <v>0</v>
      </c>
      <c r="U97"/>
      <c r="V97">
        <v>0</v>
      </c>
      <c r="W97"/>
      <c r="X97"/>
      <c r="Y97" s="27">
        <v>44811</v>
      </c>
      <c r="Z97" s="26">
        <v>0.6617939814814815</v>
      </c>
      <c r="AA97"/>
      <c r="AB97" s="7">
        <v>1</v>
      </c>
      <c r="AD97" s="30">
        <v>4.7462026787955072</v>
      </c>
      <c r="AE97" s="30">
        <v>18.89897357583208</v>
      </c>
      <c r="AF97" s="30">
        <v>14.152770897036573</v>
      </c>
      <c r="AG97" s="30">
        <v>1.1248856160141154</v>
      </c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4"/>
      <c r="BH97" s="44"/>
      <c r="BI97" s="44"/>
      <c r="BJ97" s="44"/>
      <c r="BK97" s="43"/>
      <c r="BL97" s="45"/>
      <c r="BM97" s="43"/>
      <c r="BN97" s="43"/>
      <c r="BO97" s="43"/>
      <c r="BP97" s="43"/>
      <c r="BQ97" s="43"/>
      <c r="BR97" s="43"/>
      <c r="BS97" s="43"/>
      <c r="CC97" s="7"/>
    </row>
    <row r="98" spans="1:81">
      <c r="A98">
        <v>110</v>
      </c>
      <c r="B98">
        <v>1</v>
      </c>
      <c r="C98" t="s">
        <v>114</v>
      </c>
      <c r="D98" t="s">
        <v>25</v>
      </c>
      <c r="E98"/>
      <c r="F98"/>
      <c r="G98">
        <v>0.3</v>
      </c>
      <c r="H98">
        <v>0.3</v>
      </c>
      <c r="I98">
        <v>4840</v>
      </c>
      <c r="J98">
        <v>11094</v>
      </c>
      <c r="K98"/>
      <c r="L98">
        <v>6993</v>
      </c>
      <c r="M98">
        <v>6.88</v>
      </c>
      <c r="N98">
        <v>16.129000000000001</v>
      </c>
      <c r="O98">
        <v>9.2490000000000006</v>
      </c>
      <c r="P98"/>
      <c r="Q98">
        <v>1.026</v>
      </c>
      <c r="R98">
        <v>1</v>
      </c>
      <c r="S98">
        <v>0</v>
      </c>
      <c r="T98">
        <v>0</v>
      </c>
      <c r="U98"/>
      <c r="V98">
        <v>0</v>
      </c>
      <c r="W98"/>
      <c r="X98"/>
      <c r="Y98" s="27">
        <v>44811</v>
      </c>
      <c r="Z98" s="26">
        <v>0.66885416666666664</v>
      </c>
      <c r="AA98"/>
      <c r="AB98" s="7">
        <v>1</v>
      </c>
      <c r="AD98" s="30">
        <v>8.0264484827527784</v>
      </c>
      <c r="AE98" s="30">
        <v>19.089104245602265</v>
      </c>
      <c r="AF98" s="30">
        <v>11.062655762849486</v>
      </c>
      <c r="AG98" s="30">
        <v>1.1661368384981805</v>
      </c>
      <c r="AH98" s="43"/>
      <c r="AI98" s="43">
        <v>91.680578742348359</v>
      </c>
      <c r="AJ98" s="43"/>
      <c r="AK98" s="43">
        <v>4.1415664390273577</v>
      </c>
      <c r="AL98" s="43"/>
      <c r="AM98" s="43"/>
      <c r="AN98" s="43"/>
      <c r="AO98" s="43">
        <v>92.85744243593507</v>
      </c>
      <c r="AP98" s="43"/>
      <c r="AQ98" s="43">
        <v>0.43557203083749713</v>
      </c>
      <c r="AR98" s="43"/>
      <c r="AS98" s="43"/>
      <c r="AT98" s="43"/>
      <c r="AU98" s="43">
        <v>85.744507397237015</v>
      </c>
      <c r="AV98" s="43"/>
      <c r="AW98" s="43">
        <v>3.892716353172827</v>
      </c>
      <c r="AX98" s="43"/>
      <c r="AY98" s="43"/>
      <c r="AZ98" s="43"/>
      <c r="BA98" s="43">
        <v>108.42072311785881</v>
      </c>
      <c r="BB98" s="43"/>
      <c r="BC98" s="43">
        <v>1.8853677699441063</v>
      </c>
      <c r="BD98" s="43"/>
      <c r="BE98" s="43"/>
      <c r="BF98" s="43"/>
      <c r="BG98" s="44">
        <v>8.1961734675612696</v>
      </c>
      <c r="BH98" s="44">
        <v>19.047621190379679</v>
      </c>
      <c r="BI98" s="44">
        <v>10.85144772281841</v>
      </c>
      <c r="BJ98" s="44">
        <v>1.1552465157623875</v>
      </c>
      <c r="BK98" s="43"/>
      <c r="BL98" s="45">
        <v>21</v>
      </c>
      <c r="BM98" s="43"/>
      <c r="BN98" s="43"/>
      <c r="BO98" s="43"/>
      <c r="BP98" s="43"/>
      <c r="BQ98" s="43"/>
      <c r="BR98" s="43"/>
      <c r="BS98" s="43"/>
      <c r="CC98" s="7"/>
    </row>
    <row r="99" spans="1:81">
      <c r="A99">
        <v>111</v>
      </c>
      <c r="B99">
        <v>1</v>
      </c>
      <c r="C99" t="s">
        <v>114</v>
      </c>
      <c r="D99" t="s">
        <v>25</v>
      </c>
      <c r="E99"/>
      <c r="F99"/>
      <c r="G99">
        <v>0.3</v>
      </c>
      <c r="H99">
        <v>0.3</v>
      </c>
      <c r="I99">
        <v>5045</v>
      </c>
      <c r="J99">
        <v>11046</v>
      </c>
      <c r="K99"/>
      <c r="L99">
        <v>6861</v>
      </c>
      <c r="M99">
        <v>7.1420000000000003</v>
      </c>
      <c r="N99">
        <v>16.061</v>
      </c>
      <c r="O99">
        <v>8.9179999999999993</v>
      </c>
      <c r="P99"/>
      <c r="Q99">
        <v>1.0029999999999999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27">
        <v>44811</v>
      </c>
      <c r="Z99" s="26">
        <v>0.67641203703703701</v>
      </c>
      <c r="AA99"/>
      <c r="AB99" s="7">
        <v>1</v>
      </c>
      <c r="AD99" s="30">
        <v>8.3658984523697608</v>
      </c>
      <c r="AE99" s="30">
        <v>19.006138135157094</v>
      </c>
      <c r="AF99" s="30">
        <v>10.640239682787334</v>
      </c>
      <c r="AG99" s="30">
        <v>1.1443561930265942</v>
      </c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4"/>
      <c r="BH99" s="44"/>
      <c r="BI99" s="44"/>
      <c r="BJ99" s="44"/>
      <c r="BK99" s="43"/>
      <c r="BL99" s="45"/>
      <c r="BM99" s="43"/>
      <c r="BN99" s="43"/>
      <c r="BO99" s="43"/>
      <c r="BP99" s="43"/>
      <c r="BQ99" s="43"/>
      <c r="BR99" s="43"/>
      <c r="BS99" s="43"/>
      <c r="CC99" s="7"/>
    </row>
    <row r="100" spans="1:81" ht="15.75" customHeight="1">
      <c r="A100">
        <v>22</v>
      </c>
      <c r="B100">
        <v>1</v>
      </c>
      <c r="C100" t="s">
        <v>114</v>
      </c>
      <c r="D100" t="s">
        <v>25</v>
      </c>
      <c r="E100"/>
      <c r="F100"/>
      <c r="G100">
        <v>0.3</v>
      </c>
      <c r="H100">
        <v>0.3</v>
      </c>
      <c r="I100">
        <v>5436</v>
      </c>
      <c r="J100">
        <v>11813</v>
      </c>
      <c r="K100"/>
      <c r="L100">
        <v>6235</v>
      </c>
      <c r="M100">
        <v>7.6429999999999998</v>
      </c>
      <c r="N100">
        <v>17.143999999999998</v>
      </c>
      <c r="O100">
        <v>9.5009999999999994</v>
      </c>
      <c r="P100"/>
      <c r="Q100">
        <v>0.89400000000000002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27">
        <v>44812</v>
      </c>
      <c r="Z100" s="26">
        <v>0.86531249999999993</v>
      </c>
      <c r="AA100"/>
      <c r="AB100" s="7">
        <v>1</v>
      </c>
      <c r="AD100" s="30">
        <v>9.1314233183286024</v>
      </c>
      <c r="AE100" s="30">
        <v>20.231183098642852</v>
      </c>
      <c r="AF100" s="30">
        <v>11.099759780314249</v>
      </c>
      <c r="AG100" s="30">
        <v>1.1058320709658167</v>
      </c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4"/>
      <c r="BH100" s="44"/>
      <c r="BI100" s="44"/>
      <c r="BJ100" s="44"/>
      <c r="BK100" s="43"/>
      <c r="BL100" s="45"/>
      <c r="BM100" s="43"/>
      <c r="BN100" s="43"/>
      <c r="BO100" s="43"/>
      <c r="BP100" s="43"/>
      <c r="BQ100" s="43"/>
      <c r="BR100" s="43"/>
      <c r="BS100" s="43"/>
      <c r="CC100" s="7"/>
    </row>
    <row r="101" spans="1:81" ht="15.75" customHeight="1">
      <c r="A101">
        <v>23</v>
      </c>
      <c r="B101">
        <v>1</v>
      </c>
      <c r="C101" t="s">
        <v>114</v>
      </c>
      <c r="D101" t="s">
        <v>25</v>
      </c>
      <c r="E101"/>
      <c r="F101"/>
      <c r="G101">
        <v>0.3</v>
      </c>
      <c r="H101">
        <v>0.3</v>
      </c>
      <c r="I101">
        <v>5318</v>
      </c>
      <c r="J101">
        <v>11834</v>
      </c>
      <c r="K101"/>
      <c r="L101">
        <v>6169</v>
      </c>
      <c r="M101">
        <v>7.492</v>
      </c>
      <c r="N101">
        <v>17.173999999999999</v>
      </c>
      <c r="O101">
        <v>9.6820000000000004</v>
      </c>
      <c r="P101"/>
      <c r="Q101">
        <v>0.88200000000000001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44812</v>
      </c>
      <c r="Z101" s="26">
        <v>0.8724884259259259</v>
      </c>
      <c r="AA101"/>
      <c r="AB101" s="7">
        <v>1</v>
      </c>
      <c r="AD101" s="30">
        <v>8.9387123912194841</v>
      </c>
      <c r="AE101" s="30">
        <v>20.265315078521336</v>
      </c>
      <c r="AF101" s="30">
        <v>11.326602687301852</v>
      </c>
      <c r="AG101" s="30">
        <v>1.0944573114219833</v>
      </c>
      <c r="AH101" s="43"/>
      <c r="AI101" s="43">
        <v>100</v>
      </c>
      <c r="AJ101" s="43"/>
      <c r="AK101" s="43">
        <v>9.1394021661422326E-2</v>
      </c>
      <c r="AL101" s="43"/>
      <c r="AM101" s="43"/>
      <c r="AN101" s="43"/>
      <c r="AO101" s="43">
        <v>100</v>
      </c>
      <c r="AP101" s="43"/>
      <c r="AQ101" s="43">
        <v>1.0967376780221931</v>
      </c>
      <c r="AR101" s="43"/>
      <c r="AS101" s="43"/>
      <c r="AT101" s="43"/>
      <c r="AU101" s="43">
        <v>100</v>
      </c>
      <c r="AV101" s="43"/>
      <c r="AW101" s="43">
        <v>1.8972940662872819</v>
      </c>
      <c r="AX101" s="43"/>
      <c r="AY101" s="43"/>
      <c r="AZ101" s="43"/>
      <c r="BA101" s="43">
        <v>100</v>
      </c>
      <c r="BB101" s="43"/>
      <c r="BC101" s="43">
        <v>0.55267008714679278</v>
      </c>
      <c r="BD101" s="43"/>
      <c r="BE101" s="43"/>
      <c r="BF101" s="43"/>
      <c r="BG101" s="44">
        <v>8.9346295325942897</v>
      </c>
      <c r="BH101" s="44">
        <v>20.154792477010062</v>
      </c>
      <c r="BI101" s="44">
        <v>11.220162944415769</v>
      </c>
      <c r="BJ101" s="44">
        <v>1.0914412766944517</v>
      </c>
      <c r="BK101" s="43"/>
      <c r="BL101" s="45">
        <v>22</v>
      </c>
      <c r="BM101" s="43"/>
      <c r="BN101" s="43"/>
      <c r="BO101" s="43"/>
      <c r="BP101" s="43"/>
      <c r="BQ101" s="43"/>
      <c r="BR101" s="43"/>
      <c r="BS101" s="43"/>
      <c r="CC101" s="7"/>
    </row>
    <row r="102" spans="1:81" ht="15.75" customHeight="1">
      <c r="A102">
        <v>24</v>
      </c>
      <c r="B102">
        <v>1</v>
      </c>
      <c r="C102" t="s">
        <v>114</v>
      </c>
      <c r="D102" t="s">
        <v>25</v>
      </c>
      <c r="E102"/>
      <c r="F102"/>
      <c r="G102">
        <v>0.3</v>
      </c>
      <c r="H102">
        <v>0.3</v>
      </c>
      <c r="I102">
        <v>5313</v>
      </c>
      <c r="J102">
        <v>11698</v>
      </c>
      <c r="K102"/>
      <c r="L102">
        <v>6134</v>
      </c>
      <c r="M102">
        <v>7.4850000000000003</v>
      </c>
      <c r="N102">
        <v>16.981999999999999</v>
      </c>
      <c r="O102">
        <v>9.4969999999999999</v>
      </c>
      <c r="P102"/>
      <c r="Q102">
        <v>0.876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44812</v>
      </c>
      <c r="Z102" s="26">
        <v>0.88021990740740741</v>
      </c>
      <c r="AA102"/>
      <c r="AB102" s="7">
        <v>1</v>
      </c>
      <c r="AD102" s="30">
        <v>8.9305466739690971</v>
      </c>
      <c r="AE102" s="30">
        <v>20.044269875498784</v>
      </c>
      <c r="AF102" s="30">
        <v>11.113723201529687</v>
      </c>
      <c r="AG102" s="30">
        <v>1.08842524196692</v>
      </c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4"/>
      <c r="BH102" s="44"/>
      <c r="BI102" s="44"/>
      <c r="BJ102" s="44"/>
      <c r="BK102" s="43"/>
      <c r="BL102" s="45"/>
      <c r="BM102" s="43"/>
      <c r="BN102" s="43"/>
      <c r="BO102" s="43"/>
      <c r="BP102" s="43"/>
      <c r="BQ102" s="43"/>
      <c r="BR102" s="43"/>
      <c r="BS102" s="43"/>
      <c r="CC102" s="7"/>
    </row>
    <row r="103" spans="1:81" ht="15.75" customHeight="1">
      <c r="A103">
        <v>67</v>
      </c>
      <c r="B103">
        <v>1</v>
      </c>
      <c r="C103" t="s">
        <v>114</v>
      </c>
      <c r="D103" t="s">
        <v>25</v>
      </c>
      <c r="E103"/>
      <c r="F103"/>
      <c r="G103">
        <v>0.3</v>
      </c>
      <c r="H103">
        <v>0.3</v>
      </c>
      <c r="I103">
        <v>2781</v>
      </c>
      <c r="J103">
        <v>11134</v>
      </c>
      <c r="K103"/>
      <c r="L103">
        <v>5855</v>
      </c>
      <c r="M103">
        <v>4.2469999999999999</v>
      </c>
      <c r="N103">
        <v>16.186</v>
      </c>
      <c r="O103">
        <v>11.939</v>
      </c>
      <c r="P103"/>
      <c r="Q103">
        <v>0.82699999999999996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44813</v>
      </c>
      <c r="Z103" s="26">
        <v>0.28189814814814812</v>
      </c>
      <c r="AA103"/>
      <c r="AB103" s="7">
        <v>1</v>
      </c>
      <c r="AD103" s="30">
        <v>4.7954274583734033</v>
      </c>
      <c r="AE103" s="30">
        <v>19.127582415905252</v>
      </c>
      <c r="AF103" s="30">
        <v>14.332154957531849</v>
      </c>
      <c r="AG103" s="30">
        <v>1.040341031167987</v>
      </c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4"/>
      <c r="BH103" s="44"/>
      <c r="BI103" s="44"/>
      <c r="BJ103" s="44"/>
      <c r="BK103" s="43"/>
      <c r="BL103" s="45"/>
      <c r="BM103" s="43"/>
      <c r="BN103" s="43"/>
      <c r="BO103" s="43"/>
      <c r="BP103" s="43"/>
      <c r="BQ103" s="43"/>
      <c r="BR103" s="43"/>
      <c r="BS103" s="43"/>
      <c r="CC103" s="7"/>
    </row>
    <row r="104" spans="1:81" ht="15.75" customHeight="1">
      <c r="A104">
        <v>68</v>
      </c>
      <c r="B104">
        <v>1</v>
      </c>
      <c r="C104" t="s">
        <v>114</v>
      </c>
      <c r="D104" t="s">
        <v>25</v>
      </c>
      <c r="E104"/>
      <c r="F104"/>
      <c r="G104">
        <v>0.3</v>
      </c>
      <c r="H104">
        <v>0.3</v>
      </c>
      <c r="I104">
        <v>4683</v>
      </c>
      <c r="J104">
        <v>11098</v>
      </c>
      <c r="K104"/>
      <c r="L104">
        <v>5984</v>
      </c>
      <c r="M104">
        <v>6.68</v>
      </c>
      <c r="N104">
        <v>16.134</v>
      </c>
      <c r="O104">
        <v>9.4550000000000001</v>
      </c>
      <c r="P104"/>
      <c r="Q104">
        <v>0.85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44813</v>
      </c>
      <c r="Z104" s="26">
        <v>0.28891203703703705</v>
      </c>
      <c r="AA104"/>
      <c r="AB104" s="7">
        <v>1</v>
      </c>
      <c r="AD104" s="30">
        <v>7.9016663004204046</v>
      </c>
      <c r="AE104" s="30">
        <v>19.069070450399284</v>
      </c>
      <c r="AF104" s="30">
        <v>11.167404149978879</v>
      </c>
      <c r="AG104" s="30">
        <v>1.0625735157309344</v>
      </c>
      <c r="AH104" s="43"/>
      <c r="AI104" s="43">
        <v>91.073276267519518</v>
      </c>
      <c r="AJ104" s="43"/>
      <c r="AK104" s="43">
        <v>6.3246582921506995</v>
      </c>
      <c r="AL104" s="43"/>
      <c r="AM104" s="43"/>
      <c r="AN104" s="43"/>
      <c r="AO104" s="43">
        <v>93.629950705422402</v>
      </c>
      <c r="AP104" s="43"/>
      <c r="AQ104" s="43">
        <v>1.3990320075580971</v>
      </c>
      <c r="AR104" s="43"/>
      <c r="AS104" s="43"/>
      <c r="AT104" s="43"/>
      <c r="AU104" s="43">
        <v>80.770643580474683</v>
      </c>
      <c r="AV104" s="43"/>
      <c r="AW104" s="43">
        <v>7.24700328927777</v>
      </c>
      <c r="AX104" s="43"/>
      <c r="AY104" s="43"/>
      <c r="AZ104" s="43"/>
      <c r="BA104" s="43">
        <v>96.407380313744611</v>
      </c>
      <c r="BB104" s="43"/>
      <c r="BC104" s="43">
        <v>1.7506853714292145</v>
      </c>
      <c r="BD104" s="43"/>
      <c r="BE104" s="43"/>
      <c r="BF104" s="43"/>
      <c r="BG104" s="44">
        <v>8.1597029655326168</v>
      </c>
      <c r="BH104" s="44">
        <v>18.936605861823267</v>
      </c>
      <c r="BI104" s="44">
        <v>10.77690289629065</v>
      </c>
      <c r="BJ104" s="44">
        <v>1.0533530667067663</v>
      </c>
      <c r="BK104" s="43"/>
      <c r="BL104" s="45">
        <v>23</v>
      </c>
      <c r="BM104" s="43"/>
      <c r="BN104" s="43"/>
      <c r="BO104" s="43"/>
      <c r="BP104" s="43"/>
      <c r="BQ104" s="43"/>
      <c r="BR104" s="43"/>
      <c r="BS104" s="43"/>
      <c r="CC104" s="7"/>
    </row>
    <row r="105" spans="1:81" ht="15.75" customHeight="1">
      <c r="A105">
        <v>69</v>
      </c>
      <c r="B105">
        <v>1</v>
      </c>
      <c r="C105" t="s">
        <v>114</v>
      </c>
      <c r="D105" t="s">
        <v>25</v>
      </c>
      <c r="E105"/>
      <c r="F105"/>
      <c r="G105">
        <v>0.3</v>
      </c>
      <c r="H105">
        <v>0.3</v>
      </c>
      <c r="I105">
        <v>4999</v>
      </c>
      <c r="J105">
        <v>10935</v>
      </c>
      <c r="K105"/>
      <c r="L105">
        <v>5877</v>
      </c>
      <c r="M105">
        <v>7.0830000000000002</v>
      </c>
      <c r="N105">
        <v>15.904999999999999</v>
      </c>
      <c r="O105">
        <v>8.8209999999999997</v>
      </c>
      <c r="P105"/>
      <c r="Q105">
        <v>0.83099999999999996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44813</v>
      </c>
      <c r="Z105" s="26">
        <v>0.29652777777777778</v>
      </c>
      <c r="AA105"/>
      <c r="AB105" s="7">
        <v>1</v>
      </c>
      <c r="AD105" s="30">
        <v>8.4177396306448298</v>
      </c>
      <c r="AE105" s="30">
        <v>18.804141273247254</v>
      </c>
      <c r="AF105" s="30">
        <v>10.386401642602424</v>
      </c>
      <c r="AG105" s="30">
        <v>1.044132617682598</v>
      </c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4"/>
      <c r="BH105" s="44"/>
      <c r="BI105" s="44"/>
      <c r="BJ105" s="44"/>
      <c r="BK105" s="43"/>
      <c r="BL105" s="45"/>
      <c r="BM105" s="43"/>
      <c r="BN105" s="43"/>
      <c r="BO105" s="43"/>
      <c r="BP105" s="43"/>
      <c r="BQ105" s="43"/>
      <c r="BR105" s="43"/>
      <c r="BS105" s="43"/>
      <c r="CC105" s="7"/>
    </row>
    <row r="106" spans="1:81" ht="15.75" customHeight="1">
      <c r="A106">
        <v>22</v>
      </c>
      <c r="B106">
        <v>1</v>
      </c>
      <c r="C106" t="s">
        <v>114</v>
      </c>
      <c r="D106" t="s">
        <v>25</v>
      </c>
      <c r="E106"/>
      <c r="F106"/>
      <c r="G106">
        <v>0.3</v>
      </c>
      <c r="H106">
        <v>0.3</v>
      </c>
      <c r="I106">
        <v>5436</v>
      </c>
      <c r="J106">
        <v>11813</v>
      </c>
      <c r="K106"/>
      <c r="L106">
        <v>6235</v>
      </c>
      <c r="M106">
        <v>7.6429999999999998</v>
      </c>
      <c r="N106">
        <v>17.143999999999998</v>
      </c>
      <c r="O106">
        <v>9.5009999999999994</v>
      </c>
      <c r="P106"/>
      <c r="Q106">
        <v>0.89400000000000002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44812</v>
      </c>
      <c r="Z106" s="26">
        <v>0.86531249999999993</v>
      </c>
      <c r="AA106"/>
      <c r="AB106" s="7">
        <v>1</v>
      </c>
      <c r="AD106" s="30">
        <v>9.1314233183286024</v>
      </c>
      <c r="AE106" s="30">
        <v>20.231183098642852</v>
      </c>
      <c r="AF106" s="30">
        <v>11.099759780314249</v>
      </c>
      <c r="AG106" s="30">
        <v>1.1058320709658167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4"/>
      <c r="BH106" s="44"/>
      <c r="BI106" s="44"/>
      <c r="BJ106" s="44"/>
      <c r="BK106" s="43"/>
      <c r="BL106" s="45"/>
      <c r="BM106" s="43"/>
      <c r="BN106" s="43"/>
      <c r="BO106" s="43"/>
      <c r="BP106" s="43"/>
      <c r="BQ106" s="43"/>
      <c r="BR106" s="43"/>
      <c r="BS106" s="43"/>
      <c r="CC106" s="7"/>
    </row>
    <row r="107" spans="1:81" ht="15.75" customHeight="1">
      <c r="A107">
        <v>23</v>
      </c>
      <c r="B107">
        <v>1</v>
      </c>
      <c r="C107" t="s">
        <v>114</v>
      </c>
      <c r="D107" t="s">
        <v>25</v>
      </c>
      <c r="E107"/>
      <c r="F107"/>
      <c r="G107">
        <v>0.3</v>
      </c>
      <c r="H107">
        <v>0.3</v>
      </c>
      <c r="I107">
        <v>5318</v>
      </c>
      <c r="J107">
        <v>11834</v>
      </c>
      <c r="K107"/>
      <c r="L107">
        <v>6169</v>
      </c>
      <c r="M107">
        <v>7.492</v>
      </c>
      <c r="N107">
        <v>17.173999999999999</v>
      </c>
      <c r="O107">
        <v>9.6820000000000004</v>
      </c>
      <c r="P107"/>
      <c r="Q107">
        <v>0.88200000000000001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44812</v>
      </c>
      <c r="Z107" s="26">
        <v>0.8724884259259259</v>
      </c>
      <c r="AA107"/>
      <c r="AB107" s="7">
        <v>1</v>
      </c>
      <c r="AD107" s="30">
        <v>8.9387123912194841</v>
      </c>
      <c r="AE107" s="30">
        <v>20.265315078521336</v>
      </c>
      <c r="AF107" s="30">
        <v>11.326602687301852</v>
      </c>
      <c r="AG107" s="30">
        <v>1.0944573114219833</v>
      </c>
      <c r="AH107" s="43"/>
      <c r="AI107" s="43">
        <v>100</v>
      </c>
      <c r="AJ107" s="43"/>
      <c r="AK107" s="43">
        <v>9.1394021661422326E-2</v>
      </c>
      <c r="AL107" s="43"/>
      <c r="AM107" s="43"/>
      <c r="AN107" s="43"/>
      <c r="AO107" s="43">
        <v>100</v>
      </c>
      <c r="AP107" s="43"/>
      <c r="AQ107" s="43">
        <v>1.0967376780221931</v>
      </c>
      <c r="AR107" s="43"/>
      <c r="AS107" s="43"/>
      <c r="AT107" s="43"/>
      <c r="AU107" s="43">
        <v>100</v>
      </c>
      <c r="AV107" s="43"/>
      <c r="AW107" s="43">
        <v>1.8972940662872819</v>
      </c>
      <c r="AX107" s="43"/>
      <c r="AY107" s="43"/>
      <c r="AZ107" s="43"/>
      <c r="BA107" s="43">
        <v>100</v>
      </c>
      <c r="BB107" s="43"/>
      <c r="BC107" s="43">
        <v>0.55267008714679278</v>
      </c>
      <c r="BD107" s="43"/>
      <c r="BE107" s="43"/>
      <c r="BF107" s="43"/>
      <c r="BG107" s="44">
        <v>8.9346295325942897</v>
      </c>
      <c r="BH107" s="44">
        <v>20.154792477010062</v>
      </c>
      <c r="BI107" s="44">
        <v>11.220162944415769</v>
      </c>
      <c r="BJ107" s="44">
        <v>1.0914412766944517</v>
      </c>
      <c r="BK107" s="43"/>
      <c r="BL107" s="45">
        <v>24</v>
      </c>
      <c r="BM107" s="43"/>
      <c r="BN107" s="43"/>
      <c r="BO107" s="43"/>
      <c r="BP107" s="43"/>
      <c r="BQ107" s="43"/>
      <c r="BR107" s="43"/>
      <c r="BS107" s="43"/>
      <c r="CC107" s="7"/>
    </row>
    <row r="108" spans="1:81" ht="15.75" customHeight="1">
      <c r="A108">
        <v>24</v>
      </c>
      <c r="B108">
        <v>1</v>
      </c>
      <c r="C108" t="s">
        <v>114</v>
      </c>
      <c r="D108" t="s">
        <v>25</v>
      </c>
      <c r="E108"/>
      <c r="F108"/>
      <c r="G108">
        <v>0.3</v>
      </c>
      <c r="H108">
        <v>0.3</v>
      </c>
      <c r="I108">
        <v>5313</v>
      </c>
      <c r="J108">
        <v>11698</v>
      </c>
      <c r="K108"/>
      <c r="L108">
        <v>6134</v>
      </c>
      <c r="M108">
        <v>7.4850000000000003</v>
      </c>
      <c r="N108">
        <v>16.981999999999999</v>
      </c>
      <c r="O108">
        <v>9.4969999999999999</v>
      </c>
      <c r="P108"/>
      <c r="Q108">
        <v>0.876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44812</v>
      </c>
      <c r="Z108" s="26">
        <v>0.88021990740740741</v>
      </c>
      <c r="AA108"/>
      <c r="AB108" s="7">
        <v>1</v>
      </c>
      <c r="AD108" s="30">
        <v>8.9305466739690971</v>
      </c>
      <c r="AE108" s="30">
        <v>20.044269875498784</v>
      </c>
      <c r="AF108" s="30">
        <v>11.113723201529687</v>
      </c>
      <c r="AG108" s="30">
        <v>1.08842524196692</v>
      </c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4"/>
      <c r="BH108" s="44"/>
      <c r="BI108" s="44"/>
      <c r="BJ108" s="44"/>
      <c r="BK108" s="43"/>
      <c r="BL108" s="45"/>
      <c r="BM108" s="43"/>
      <c r="BN108" s="43"/>
      <c r="BO108" s="43"/>
      <c r="BP108" s="43"/>
      <c r="BQ108" s="43"/>
      <c r="BR108" s="43"/>
      <c r="BS108" s="43"/>
      <c r="CC108" s="7"/>
    </row>
    <row r="109" spans="1:81" ht="15.75" customHeight="1">
      <c r="A109">
        <v>67</v>
      </c>
      <c r="B109">
        <v>1</v>
      </c>
      <c r="C109" t="s">
        <v>114</v>
      </c>
      <c r="D109" t="s">
        <v>25</v>
      </c>
      <c r="E109"/>
      <c r="F109"/>
      <c r="G109">
        <v>0.3</v>
      </c>
      <c r="H109">
        <v>0.3</v>
      </c>
      <c r="I109">
        <v>2781</v>
      </c>
      <c r="J109">
        <v>11134</v>
      </c>
      <c r="K109"/>
      <c r="L109">
        <v>5855</v>
      </c>
      <c r="M109">
        <v>4.2469999999999999</v>
      </c>
      <c r="N109">
        <v>16.186</v>
      </c>
      <c r="O109">
        <v>11.939</v>
      </c>
      <c r="P109"/>
      <c r="Q109">
        <v>0.82699999999999996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44813</v>
      </c>
      <c r="Z109" s="26">
        <v>0.28189814814814812</v>
      </c>
      <c r="AA109"/>
      <c r="AB109" s="7">
        <v>1</v>
      </c>
      <c r="AD109" s="30">
        <v>4.7954274583734033</v>
      </c>
      <c r="AE109" s="30">
        <v>19.127582415905252</v>
      </c>
      <c r="AF109" s="30">
        <v>14.332154957531849</v>
      </c>
      <c r="AG109" s="30">
        <v>1.040341031167987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4"/>
      <c r="BH109" s="44"/>
      <c r="BI109" s="44"/>
      <c r="BJ109" s="44"/>
      <c r="BK109" s="43"/>
      <c r="BL109" s="45"/>
      <c r="BM109" s="43"/>
      <c r="BN109" s="43"/>
      <c r="BO109" s="43"/>
      <c r="BP109" s="43"/>
      <c r="BQ109" s="43"/>
      <c r="BR109" s="43"/>
      <c r="BS109" s="43"/>
      <c r="CC109" s="7"/>
    </row>
    <row r="110" spans="1:81" ht="15.75" customHeight="1">
      <c r="A110">
        <v>68</v>
      </c>
      <c r="B110">
        <v>1</v>
      </c>
      <c r="C110" t="s">
        <v>114</v>
      </c>
      <c r="D110" t="s">
        <v>25</v>
      </c>
      <c r="E110"/>
      <c r="F110"/>
      <c r="G110">
        <v>0.3</v>
      </c>
      <c r="H110">
        <v>0.3</v>
      </c>
      <c r="I110">
        <v>4683</v>
      </c>
      <c r="J110">
        <v>11098</v>
      </c>
      <c r="K110"/>
      <c r="L110">
        <v>5984</v>
      </c>
      <c r="M110">
        <v>6.68</v>
      </c>
      <c r="N110">
        <v>16.134</v>
      </c>
      <c r="O110">
        <v>9.4550000000000001</v>
      </c>
      <c r="P110"/>
      <c r="Q110">
        <v>0.85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44813</v>
      </c>
      <c r="Z110" s="26">
        <v>0.28891203703703705</v>
      </c>
      <c r="AA110"/>
      <c r="AB110" s="7">
        <v>1</v>
      </c>
      <c r="AD110" s="30">
        <v>7.9016663004204046</v>
      </c>
      <c r="AE110" s="30">
        <v>19.069070450399284</v>
      </c>
      <c r="AF110" s="30">
        <v>11.167404149978879</v>
      </c>
      <c r="AG110" s="30">
        <v>1.0625735157309344</v>
      </c>
      <c r="AH110" s="43"/>
      <c r="AI110" s="43">
        <v>91.073276267519518</v>
      </c>
      <c r="AJ110" s="43"/>
      <c r="AK110" s="43">
        <v>6.3246582921506995</v>
      </c>
      <c r="AL110" s="43"/>
      <c r="AM110" s="43"/>
      <c r="AN110" s="43"/>
      <c r="AO110" s="43">
        <v>93.629950705422402</v>
      </c>
      <c r="AP110" s="43"/>
      <c r="AQ110" s="43">
        <v>1.3990320075580971</v>
      </c>
      <c r="AR110" s="43"/>
      <c r="AS110" s="43"/>
      <c r="AT110" s="43"/>
      <c r="AU110" s="43">
        <v>80.770643580474683</v>
      </c>
      <c r="AV110" s="43"/>
      <c r="AW110" s="43">
        <v>7.24700328927777</v>
      </c>
      <c r="AX110" s="43"/>
      <c r="AY110" s="43"/>
      <c r="AZ110" s="43"/>
      <c r="BA110" s="43">
        <v>96.407380313744611</v>
      </c>
      <c r="BB110" s="43"/>
      <c r="BC110" s="43">
        <v>1.7506853714292145</v>
      </c>
      <c r="BD110" s="43"/>
      <c r="BE110" s="43"/>
      <c r="BF110" s="43"/>
      <c r="BG110" s="44">
        <v>8.1597029655326168</v>
      </c>
      <c r="BH110" s="44">
        <v>18.936605861823267</v>
      </c>
      <c r="BI110" s="44">
        <v>10.77690289629065</v>
      </c>
      <c r="BJ110" s="44">
        <v>1.0533530667067663</v>
      </c>
      <c r="BK110" s="43"/>
      <c r="BL110" s="45">
        <v>25</v>
      </c>
      <c r="BM110" s="43"/>
      <c r="BN110" s="43"/>
      <c r="BO110" s="43"/>
      <c r="BP110" s="43"/>
      <c r="BQ110" s="43"/>
      <c r="BR110" s="43"/>
      <c r="BS110" s="43"/>
      <c r="CC110" s="7"/>
    </row>
    <row r="111" spans="1:81" ht="15.75" customHeight="1">
      <c r="A111">
        <v>69</v>
      </c>
      <c r="B111">
        <v>1</v>
      </c>
      <c r="C111" t="s">
        <v>114</v>
      </c>
      <c r="D111" t="s">
        <v>25</v>
      </c>
      <c r="E111"/>
      <c r="F111"/>
      <c r="G111">
        <v>0.3</v>
      </c>
      <c r="H111">
        <v>0.3</v>
      </c>
      <c r="I111">
        <v>4999</v>
      </c>
      <c r="J111">
        <v>10935</v>
      </c>
      <c r="K111"/>
      <c r="L111">
        <v>5877</v>
      </c>
      <c r="M111">
        <v>7.0830000000000002</v>
      </c>
      <c r="N111">
        <v>15.904999999999999</v>
      </c>
      <c r="O111">
        <v>8.8209999999999997</v>
      </c>
      <c r="P111"/>
      <c r="Q111">
        <v>0.83099999999999996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44813</v>
      </c>
      <c r="Z111" s="26">
        <v>0.29652777777777778</v>
      </c>
      <c r="AA111"/>
      <c r="AB111" s="7">
        <v>1</v>
      </c>
      <c r="AD111" s="30">
        <v>8.4177396306448298</v>
      </c>
      <c r="AE111" s="30">
        <v>18.804141273247254</v>
      </c>
      <c r="AF111" s="30">
        <v>10.386401642602424</v>
      </c>
      <c r="AG111" s="30">
        <v>1.044132617682598</v>
      </c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4"/>
      <c r="BH111" s="44"/>
      <c r="BI111" s="44"/>
      <c r="BJ111" s="44"/>
      <c r="BK111" s="43"/>
      <c r="BL111" s="45"/>
      <c r="BM111" s="43"/>
      <c r="BN111" s="43"/>
      <c r="BO111" s="43"/>
      <c r="BP111" s="43"/>
      <c r="BQ111" s="43"/>
      <c r="BR111" s="43"/>
      <c r="BS111" s="43"/>
      <c r="CC111" s="7"/>
    </row>
    <row r="112" spans="1:81" ht="15.75" customHeight="1">
      <c r="A112">
        <v>109</v>
      </c>
      <c r="B112">
        <v>1</v>
      </c>
      <c r="C112" t="s">
        <v>114</v>
      </c>
      <c r="D112" t="s">
        <v>25</v>
      </c>
      <c r="E112"/>
      <c r="F112"/>
      <c r="G112">
        <v>0.3</v>
      </c>
      <c r="H112">
        <v>0.3</v>
      </c>
      <c r="I112">
        <v>2842</v>
      </c>
      <c r="J112">
        <v>10666</v>
      </c>
      <c r="K112"/>
      <c r="L112">
        <v>5450</v>
      </c>
      <c r="M112">
        <v>4.3259999999999996</v>
      </c>
      <c r="N112">
        <v>15.525</v>
      </c>
      <c r="O112">
        <v>11.199</v>
      </c>
      <c r="P112"/>
      <c r="Q112">
        <v>0.75700000000000001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44813</v>
      </c>
      <c r="Z112" s="26">
        <v>0.67377314814814815</v>
      </c>
      <c r="AA112"/>
      <c r="AB112" s="7">
        <v>1</v>
      </c>
      <c r="AD112" s="30">
        <v>4.8950492088281168</v>
      </c>
      <c r="AE112" s="30">
        <v>18.366926864327645</v>
      </c>
      <c r="AF112" s="30">
        <v>13.471877655499529</v>
      </c>
      <c r="AG112" s="30">
        <v>0.97054137033082633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4"/>
      <c r="BH112" s="44"/>
      <c r="BI112" s="44"/>
      <c r="BJ112" s="44"/>
      <c r="BK112" s="43"/>
      <c r="BL112" s="45"/>
      <c r="BM112" s="43"/>
      <c r="BN112" s="43"/>
      <c r="BO112" s="43"/>
      <c r="BP112" s="43"/>
      <c r="BQ112" s="43"/>
      <c r="BR112" s="43"/>
      <c r="BS112" s="43"/>
      <c r="CC112" s="7"/>
    </row>
    <row r="113" spans="1:81" ht="15.75" customHeight="1">
      <c r="A113">
        <v>110</v>
      </c>
      <c r="B113">
        <v>1</v>
      </c>
      <c r="C113" t="s">
        <v>114</v>
      </c>
      <c r="D113" t="s">
        <v>25</v>
      </c>
      <c r="E113"/>
      <c r="F113"/>
      <c r="G113">
        <v>0.3</v>
      </c>
      <c r="H113">
        <v>0.3</v>
      </c>
      <c r="I113">
        <v>4768</v>
      </c>
      <c r="J113">
        <v>10742</v>
      </c>
      <c r="K113"/>
      <c r="L113">
        <v>5493</v>
      </c>
      <c r="M113">
        <v>6.7880000000000003</v>
      </c>
      <c r="N113">
        <v>15.631</v>
      </c>
      <c r="O113">
        <v>8.843</v>
      </c>
      <c r="P113"/>
      <c r="Q113">
        <v>0.76400000000000001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44813</v>
      </c>
      <c r="Z113" s="26">
        <v>0.68086805555555552</v>
      </c>
      <c r="AA113"/>
      <c r="AB113" s="7">
        <v>1</v>
      </c>
      <c r="AD113" s="30">
        <v>8.0404834936769749</v>
      </c>
      <c r="AE113" s="30">
        <v>18.49045212484025</v>
      </c>
      <c r="AF113" s="30">
        <v>10.449968631163275</v>
      </c>
      <c r="AG113" s="30">
        <v>0.97795219851847548</v>
      </c>
      <c r="AH113" s="43"/>
      <c r="AI113" s="43">
        <v>91.562411814504756</v>
      </c>
      <c r="AJ113" s="43"/>
      <c r="AK113" s="43">
        <v>3.9424031963558681</v>
      </c>
      <c r="AL113" s="43"/>
      <c r="AM113" s="43"/>
      <c r="AN113" s="43"/>
      <c r="AO113" s="43">
        <v>91.067482576916532</v>
      </c>
      <c r="AP113" s="43"/>
      <c r="AQ113" s="43">
        <v>0.47579553845397349</v>
      </c>
      <c r="AR113" s="43"/>
      <c r="AS113" s="43"/>
      <c r="AT113" s="43"/>
      <c r="AU113" s="43">
        <v>80.974295306816515</v>
      </c>
      <c r="AV113" s="43"/>
      <c r="AW113" s="43">
        <v>4.0132190533211203</v>
      </c>
      <c r="AX113" s="43"/>
      <c r="AY113" s="43"/>
      <c r="AZ113" s="43"/>
      <c r="BA113" s="43">
        <v>89.880516947086079</v>
      </c>
      <c r="BB113" s="43"/>
      <c r="BC113" s="43">
        <v>1.260859138849697</v>
      </c>
      <c r="BD113" s="43"/>
      <c r="BE113" s="43"/>
      <c r="BF113" s="43"/>
      <c r="BG113" s="44">
        <v>8.2021646952346252</v>
      </c>
      <c r="BH113" s="44">
        <v>18.446568150710775</v>
      </c>
      <c r="BI113" s="44">
        <v>10.244403455476146</v>
      </c>
      <c r="BJ113" s="44">
        <v>0.98415661281511202</v>
      </c>
      <c r="BK113" s="43"/>
      <c r="BL113" s="45">
        <v>26</v>
      </c>
      <c r="BM113" s="43"/>
      <c r="BN113" s="43"/>
      <c r="BO113" s="43"/>
      <c r="BP113" s="43"/>
      <c r="BQ113" s="43"/>
      <c r="BR113" s="43"/>
      <c r="BS113" s="43"/>
      <c r="CC113" s="7"/>
    </row>
    <row r="114" spans="1:81" ht="15.75" customHeight="1">
      <c r="A114">
        <v>111</v>
      </c>
      <c r="B114">
        <v>1</v>
      </c>
      <c r="C114" t="s">
        <v>114</v>
      </c>
      <c r="D114" t="s">
        <v>25</v>
      </c>
      <c r="E114"/>
      <c r="F114"/>
      <c r="G114">
        <v>0.3</v>
      </c>
      <c r="H114">
        <v>0.3</v>
      </c>
      <c r="I114">
        <v>4966</v>
      </c>
      <c r="J114">
        <v>10688</v>
      </c>
      <c r="K114"/>
      <c r="L114">
        <v>5565</v>
      </c>
      <c r="M114">
        <v>7.0410000000000004</v>
      </c>
      <c r="N114">
        <v>15.555</v>
      </c>
      <c r="O114">
        <v>8.5139999999999993</v>
      </c>
      <c r="P114"/>
      <c r="Q114">
        <v>0.77700000000000002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44813</v>
      </c>
      <c r="Z114" s="26">
        <v>0.68846064814814811</v>
      </c>
      <c r="AA114"/>
      <c r="AB114" s="7">
        <v>1</v>
      </c>
      <c r="AD114" s="30">
        <v>8.3638458967922773</v>
      </c>
      <c r="AE114" s="30">
        <v>18.402684176581296</v>
      </c>
      <c r="AF114" s="30">
        <v>10.038838279789019</v>
      </c>
      <c r="AG114" s="30">
        <v>0.99036102711174845</v>
      </c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4"/>
      <c r="BH114" s="44"/>
      <c r="BI114" s="44"/>
      <c r="BJ114" s="44"/>
      <c r="BK114" s="43"/>
      <c r="BL114" s="45"/>
      <c r="BM114" s="43"/>
      <c r="BN114" s="43"/>
      <c r="BO114" s="43"/>
      <c r="BP114" s="43"/>
      <c r="BQ114" s="43"/>
      <c r="BR114" s="43"/>
      <c r="BS114" s="43"/>
      <c r="CC114" s="7"/>
    </row>
    <row r="115" spans="1:81" ht="15.75" customHeight="1">
      <c r="A115">
        <v>25</v>
      </c>
      <c r="B115">
        <v>1</v>
      </c>
      <c r="C115" t="s">
        <v>114</v>
      </c>
      <c r="D115" t="s">
        <v>25</v>
      </c>
      <c r="E115"/>
      <c r="F115"/>
      <c r="G115">
        <v>0.3</v>
      </c>
      <c r="H115">
        <v>0.3</v>
      </c>
      <c r="I115">
        <v>5203</v>
      </c>
      <c r="J115">
        <v>11811</v>
      </c>
      <c r="K115"/>
      <c r="L115">
        <v>5693</v>
      </c>
      <c r="M115">
        <v>7.3440000000000003</v>
      </c>
      <c r="N115">
        <v>17.141999999999999</v>
      </c>
      <c r="O115">
        <v>9.798</v>
      </c>
      <c r="P115"/>
      <c r="Q115">
        <v>0.79900000000000004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44824</v>
      </c>
      <c r="Z115" s="26">
        <v>0.71291666666666664</v>
      </c>
      <c r="AA115"/>
      <c r="AB115" s="7">
        <v>1</v>
      </c>
      <c r="AD115" s="30">
        <v>8.4034035978986932</v>
      </c>
      <c r="AE115" s="30">
        <v>19.462364990495288</v>
      </c>
      <c r="AF115" s="30">
        <v>11.058961392596595</v>
      </c>
      <c r="AG115" s="30">
        <v>0.95582471141516678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4"/>
      <c r="BH115" s="44"/>
      <c r="BI115" s="44"/>
      <c r="BJ115" s="44"/>
      <c r="BK115" s="43"/>
      <c r="BL115" s="45"/>
      <c r="BM115" s="43"/>
      <c r="BN115" s="43"/>
      <c r="BO115" s="43"/>
      <c r="BP115" s="43"/>
      <c r="BQ115" s="43"/>
      <c r="BR115" s="43"/>
      <c r="BS115" s="43"/>
      <c r="CC115" s="7"/>
    </row>
    <row r="116" spans="1:81" ht="15.75" customHeight="1">
      <c r="A116">
        <v>26</v>
      </c>
      <c r="B116">
        <v>1</v>
      </c>
      <c r="C116" t="s">
        <v>114</v>
      </c>
      <c r="D116" t="s">
        <v>25</v>
      </c>
      <c r="E116"/>
      <c r="F116"/>
      <c r="G116">
        <v>0.3</v>
      </c>
      <c r="H116">
        <v>0.3</v>
      </c>
      <c r="I116">
        <v>5027</v>
      </c>
      <c r="J116">
        <v>11688</v>
      </c>
      <c r="K116"/>
      <c r="L116">
        <v>5556</v>
      </c>
      <c r="M116">
        <v>7.1189999999999998</v>
      </c>
      <c r="N116">
        <v>16.966999999999999</v>
      </c>
      <c r="O116">
        <v>9.8490000000000002</v>
      </c>
      <c r="P116"/>
      <c r="Q116">
        <v>0.77500000000000002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44824</v>
      </c>
      <c r="Z116" s="26">
        <v>0.72017361111111111</v>
      </c>
      <c r="AA116"/>
      <c r="AB116" s="7">
        <v>1</v>
      </c>
      <c r="AD116" s="30">
        <v>8.1153763523517064</v>
      </c>
      <c r="AE116" s="30">
        <v>19.260958779799811</v>
      </c>
      <c r="AF116" s="30">
        <v>11.145582427448105</v>
      </c>
      <c r="AG116" s="30">
        <v>0.93351922766517437</v>
      </c>
      <c r="AH116" s="43"/>
      <c r="AI116" s="43">
        <v>100</v>
      </c>
      <c r="AJ116" s="43"/>
      <c r="AK116" s="43">
        <v>0.99302299362223523</v>
      </c>
      <c r="AL116" s="43"/>
      <c r="AM116" s="43"/>
      <c r="AN116" s="43"/>
      <c r="AO116" s="43">
        <v>100</v>
      </c>
      <c r="AP116" s="43"/>
      <c r="AQ116" s="43">
        <v>0.38329563941413863</v>
      </c>
      <c r="AR116" s="43"/>
      <c r="AS116" s="43"/>
      <c r="AT116" s="43"/>
      <c r="AU116" s="43">
        <v>100</v>
      </c>
      <c r="AV116" s="43"/>
      <c r="AW116" s="43">
        <v>5.8339771188767951E-2</v>
      </c>
      <c r="AX116" s="43"/>
      <c r="AY116" s="43"/>
      <c r="AZ116" s="43"/>
      <c r="BA116" s="43">
        <v>100</v>
      </c>
      <c r="BB116" s="43"/>
      <c r="BC116" s="43">
        <v>0.19166556815656755</v>
      </c>
      <c r="BD116" s="43"/>
      <c r="BE116" s="43"/>
      <c r="BF116" s="43"/>
      <c r="BG116" s="44">
        <v>8.0752816505568141</v>
      </c>
      <c r="BH116" s="44">
        <v>19.224116180282344</v>
      </c>
      <c r="BI116" s="44">
        <v>11.148834529725534</v>
      </c>
      <c r="BJ116" s="44">
        <v>0.93441470329017418</v>
      </c>
      <c r="BK116" s="43"/>
      <c r="BL116" s="45">
        <v>27</v>
      </c>
      <c r="BM116" s="43"/>
      <c r="BN116" s="43"/>
      <c r="BO116" s="43"/>
      <c r="BP116" s="43"/>
      <c r="BQ116" s="43"/>
      <c r="BR116" s="43"/>
      <c r="BS116" s="43"/>
      <c r="CC116" s="7"/>
    </row>
    <row r="117" spans="1:81" ht="15.75" customHeight="1">
      <c r="A117">
        <v>27</v>
      </c>
      <c r="B117">
        <v>1</v>
      </c>
      <c r="C117" t="s">
        <v>114</v>
      </c>
      <c r="D117" t="s">
        <v>25</v>
      </c>
      <c r="E117"/>
      <c r="F117"/>
      <c r="G117">
        <v>0.3</v>
      </c>
      <c r="H117">
        <v>0.3</v>
      </c>
      <c r="I117">
        <v>4978</v>
      </c>
      <c r="J117">
        <v>11643</v>
      </c>
      <c r="K117"/>
      <c r="L117">
        <v>5567</v>
      </c>
      <c r="M117">
        <v>7.0570000000000004</v>
      </c>
      <c r="N117">
        <v>16.904</v>
      </c>
      <c r="O117">
        <v>9.8469999999999995</v>
      </c>
      <c r="P117"/>
      <c r="Q117">
        <v>0.77700000000000002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44824</v>
      </c>
      <c r="Z117" s="26">
        <v>0.72795138888888899</v>
      </c>
      <c r="AA117"/>
      <c r="AB117" s="7">
        <v>1</v>
      </c>
      <c r="AD117" s="30">
        <v>8.0351869487619201</v>
      </c>
      <c r="AE117" s="30">
        <v>19.187273580764881</v>
      </c>
      <c r="AF117" s="30">
        <v>11.152086632002961</v>
      </c>
      <c r="AG117" s="30">
        <v>0.93531017891517398</v>
      </c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4"/>
      <c r="BH117" s="44"/>
      <c r="BI117" s="44"/>
      <c r="BJ117" s="44"/>
      <c r="BK117" s="43"/>
      <c r="BL117" s="45"/>
      <c r="BM117" s="43"/>
      <c r="BN117" s="43"/>
      <c r="BO117" s="43"/>
      <c r="BP117" s="43"/>
      <c r="BQ117" s="43"/>
      <c r="BR117" s="43"/>
      <c r="BS117" s="43"/>
      <c r="CC117" s="7"/>
    </row>
    <row r="118" spans="1:81" ht="15.75" customHeight="1">
      <c r="A118">
        <v>70</v>
      </c>
      <c r="B118">
        <v>1</v>
      </c>
      <c r="C118" t="s">
        <v>114</v>
      </c>
      <c r="D118" t="s">
        <v>25</v>
      </c>
      <c r="E118"/>
      <c r="F118"/>
      <c r="G118">
        <v>0.3</v>
      </c>
      <c r="H118">
        <v>0.3</v>
      </c>
      <c r="I118">
        <v>2620</v>
      </c>
      <c r="J118">
        <v>10445</v>
      </c>
      <c r="K118"/>
      <c r="L118">
        <v>4977</v>
      </c>
      <c r="M118">
        <v>4.0419999999999998</v>
      </c>
      <c r="N118">
        <v>15.212</v>
      </c>
      <c r="O118">
        <v>11.170999999999999</v>
      </c>
      <c r="P118"/>
      <c r="Q118">
        <v>0.67400000000000004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44825</v>
      </c>
      <c r="Z118" s="26">
        <v>0.13696759259259259</v>
      </c>
      <c r="AA118"/>
      <c r="AB118" s="7">
        <v>1</v>
      </c>
      <c r="AD118" s="30">
        <v>4.1762764658085176</v>
      </c>
      <c r="AE118" s="30">
        <v>17.2256098375683</v>
      </c>
      <c r="AF118" s="30">
        <v>13.049333371759783</v>
      </c>
      <c r="AG118" s="30">
        <v>0.83925006641520628</v>
      </c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4"/>
      <c r="BH118" s="44"/>
      <c r="BI118" s="44"/>
      <c r="BJ118" s="44"/>
      <c r="BK118" s="43"/>
      <c r="BL118" s="45"/>
      <c r="BM118" s="43"/>
      <c r="BN118" s="43"/>
      <c r="BO118" s="43"/>
      <c r="BP118" s="43"/>
      <c r="BQ118" s="43"/>
      <c r="BR118" s="43"/>
      <c r="BS118" s="43"/>
      <c r="CC118" s="7"/>
    </row>
    <row r="119" spans="1:81" ht="15.75" customHeight="1">
      <c r="A119">
        <v>71</v>
      </c>
      <c r="B119">
        <v>1</v>
      </c>
      <c r="C119" t="s">
        <v>114</v>
      </c>
      <c r="D119" t="s">
        <v>25</v>
      </c>
      <c r="E119"/>
      <c r="F119"/>
      <c r="G119">
        <v>0.3</v>
      </c>
      <c r="H119">
        <v>0.3</v>
      </c>
      <c r="I119">
        <v>4291</v>
      </c>
      <c r="J119">
        <v>10378</v>
      </c>
      <c r="K119"/>
      <c r="L119">
        <v>4868</v>
      </c>
      <c r="M119">
        <v>6.1769999999999996</v>
      </c>
      <c r="N119">
        <v>15.118</v>
      </c>
      <c r="O119">
        <v>8.94</v>
      </c>
      <c r="P119"/>
      <c r="Q119">
        <v>0.65500000000000003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44825</v>
      </c>
      <c r="Z119" s="26">
        <v>0.14413194444444444</v>
      </c>
      <c r="AA119"/>
      <c r="AB119" s="7">
        <v>1</v>
      </c>
      <c r="AD119" s="30">
        <v>6.9108987800642998</v>
      </c>
      <c r="AE119" s="30">
        <v>17.115900763449627</v>
      </c>
      <c r="AF119" s="30">
        <v>10.205001983385326</v>
      </c>
      <c r="AG119" s="30">
        <v>0.82150336766521226</v>
      </c>
      <c r="AH119" s="43"/>
      <c r="AI119" s="43">
        <v>85.897051474262867</v>
      </c>
      <c r="AJ119" s="43"/>
      <c r="AK119" s="43">
        <v>0.28375988730391499</v>
      </c>
      <c r="AL119" s="43"/>
      <c r="AM119" s="43"/>
      <c r="AN119" s="43"/>
      <c r="AO119" s="43">
        <v>88.534567742488534</v>
      </c>
      <c r="AP119" s="43"/>
      <c r="AQ119" s="43">
        <v>0.96128105265205444</v>
      </c>
      <c r="AR119" s="43"/>
      <c r="AS119" s="43"/>
      <c r="AT119" s="43"/>
      <c r="AU119" s="43">
        <v>90.514783130721895</v>
      </c>
      <c r="AV119" s="43"/>
      <c r="AW119" s="43">
        <v>1.8132846738198738</v>
      </c>
      <c r="AX119" s="43"/>
      <c r="AY119" s="43"/>
      <c r="AZ119" s="43"/>
      <c r="BA119" s="43">
        <v>87.431448350265214</v>
      </c>
      <c r="BB119" s="43"/>
      <c r="BC119" s="43">
        <v>0.21824689566983016</v>
      </c>
      <c r="BD119" s="43"/>
      <c r="BE119" s="43"/>
      <c r="BF119" s="43"/>
      <c r="BG119" s="44">
        <v>6.9207178907079472</v>
      </c>
      <c r="BH119" s="44">
        <v>17.034028320077482</v>
      </c>
      <c r="BI119" s="44">
        <v>10.113310429369534</v>
      </c>
      <c r="BJ119" s="44">
        <v>0.82060789204021256</v>
      </c>
      <c r="BK119" s="43"/>
      <c r="BL119" s="45">
        <v>28</v>
      </c>
      <c r="BM119" s="43"/>
      <c r="BN119" s="43"/>
      <c r="BO119" s="43"/>
      <c r="BP119" s="43"/>
      <c r="BQ119" s="43"/>
      <c r="BR119" s="43"/>
      <c r="BS119" s="43"/>
      <c r="CC119" s="7"/>
    </row>
    <row r="120" spans="1:81" ht="15.75" customHeight="1">
      <c r="A120">
        <v>72</v>
      </c>
      <c r="B120">
        <v>1</v>
      </c>
      <c r="C120" t="s">
        <v>114</v>
      </c>
      <c r="D120" t="s">
        <v>25</v>
      </c>
      <c r="E120"/>
      <c r="F120"/>
      <c r="G120">
        <v>0.3</v>
      </c>
      <c r="H120">
        <v>0.3</v>
      </c>
      <c r="I120">
        <v>4303</v>
      </c>
      <c r="J120">
        <v>10278</v>
      </c>
      <c r="K120"/>
      <c r="L120">
        <v>4857</v>
      </c>
      <c r="M120">
        <v>6.1929999999999996</v>
      </c>
      <c r="N120">
        <v>14.977</v>
      </c>
      <c r="O120">
        <v>8.7840000000000007</v>
      </c>
      <c r="P120"/>
      <c r="Q120">
        <v>0.65300000000000002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44825</v>
      </c>
      <c r="Z120" s="26">
        <v>0.15179398148148149</v>
      </c>
      <c r="AA120"/>
      <c r="AB120" s="7">
        <v>1</v>
      </c>
      <c r="AD120" s="30">
        <v>6.9305370013515946</v>
      </c>
      <c r="AE120" s="30">
        <v>16.952155876705337</v>
      </c>
      <c r="AF120" s="30">
        <v>10.021618875353742</v>
      </c>
      <c r="AG120" s="30">
        <v>0.81971241641521286</v>
      </c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4"/>
      <c r="BH120" s="44"/>
      <c r="BI120" s="44"/>
      <c r="BJ120" s="44"/>
      <c r="BK120" s="43"/>
      <c r="BL120" s="45"/>
      <c r="BM120" s="43"/>
      <c r="BN120" s="43"/>
      <c r="BO120" s="43"/>
      <c r="BP120" s="43"/>
      <c r="BQ120" s="43"/>
      <c r="BR120" s="43"/>
      <c r="BS120" s="43"/>
      <c r="CC120" s="7"/>
    </row>
    <row r="121" spans="1:81" ht="15.75" customHeight="1">
      <c r="A121">
        <v>112</v>
      </c>
      <c r="B121">
        <v>1</v>
      </c>
      <c r="C121" t="s">
        <v>114</v>
      </c>
      <c r="D121" t="s">
        <v>25</v>
      </c>
      <c r="E121"/>
      <c r="F121"/>
      <c r="G121">
        <v>0.3</v>
      </c>
      <c r="H121">
        <v>0.3</v>
      </c>
      <c r="I121">
        <v>2686</v>
      </c>
      <c r="J121">
        <v>10613</v>
      </c>
      <c r="K121"/>
      <c r="L121">
        <v>5260</v>
      </c>
      <c r="M121">
        <v>4.1260000000000003</v>
      </c>
      <c r="N121">
        <v>15.45</v>
      </c>
      <c r="O121">
        <v>11.324</v>
      </c>
      <c r="P121"/>
      <c r="Q121">
        <v>0.72399999999999998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44825</v>
      </c>
      <c r="Z121" s="26">
        <v>0.53001157407407407</v>
      </c>
      <c r="AA121"/>
      <c r="AB121" s="7">
        <v>1</v>
      </c>
      <c r="AD121" s="30">
        <v>4.2842866828886379</v>
      </c>
      <c r="AE121" s="30">
        <v>17.500701247298707</v>
      </c>
      <c r="AF121" s="30">
        <v>13.216414564410069</v>
      </c>
      <c r="AG121" s="30">
        <v>0.88532635766519086</v>
      </c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4"/>
      <c r="BH121" s="44"/>
      <c r="BI121" s="44"/>
      <c r="BJ121" s="44"/>
      <c r="BK121" s="43"/>
      <c r="BL121" s="45"/>
      <c r="BM121" s="43"/>
      <c r="BN121" s="43"/>
      <c r="BO121" s="43"/>
      <c r="BP121" s="43"/>
      <c r="BQ121" s="43"/>
      <c r="BR121" s="43"/>
      <c r="BS121" s="43"/>
      <c r="CC121" s="7"/>
    </row>
    <row r="122" spans="1:81" ht="15.75" customHeight="1">
      <c r="A122">
        <v>113</v>
      </c>
      <c r="B122">
        <v>1</v>
      </c>
      <c r="C122" t="s">
        <v>114</v>
      </c>
      <c r="D122" t="s">
        <v>25</v>
      </c>
      <c r="E122"/>
      <c r="F122"/>
      <c r="G122">
        <v>0.3</v>
      </c>
      <c r="H122">
        <v>0.3</v>
      </c>
      <c r="I122">
        <v>4365</v>
      </c>
      <c r="J122">
        <v>10505</v>
      </c>
      <c r="K122"/>
      <c r="L122">
        <v>5164</v>
      </c>
      <c r="M122">
        <v>6.2729999999999997</v>
      </c>
      <c r="N122">
        <v>15.297000000000001</v>
      </c>
      <c r="O122">
        <v>9.0239999999999991</v>
      </c>
      <c r="P122"/>
      <c r="Q122">
        <v>0.70699999999999996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0.53716435185185185</v>
      </c>
      <c r="AA122"/>
      <c r="AB122" s="7">
        <v>1</v>
      </c>
      <c r="AD122" s="30">
        <v>7.0320011446692838</v>
      </c>
      <c r="AE122" s="30">
        <v>17.323856769614874</v>
      </c>
      <c r="AF122" s="30">
        <v>10.29185562494559</v>
      </c>
      <c r="AG122" s="30">
        <v>0.86969623766519588</v>
      </c>
      <c r="AH122" s="43"/>
      <c r="AI122" s="43">
        <v>87.116441779110446</v>
      </c>
      <c r="AJ122" s="43"/>
      <c r="AK122" s="43">
        <v>0.32634583904696801</v>
      </c>
      <c r="AL122" s="43"/>
      <c r="AM122" s="43"/>
      <c r="AN122" s="43"/>
      <c r="AO122" s="43">
        <v>89.571814324289576</v>
      </c>
      <c r="AP122" s="43"/>
      <c r="AQ122" s="43">
        <v>1.0642558858495983</v>
      </c>
      <c r="AR122" s="43"/>
      <c r="AS122" s="43"/>
      <c r="AT122" s="43"/>
      <c r="AU122" s="43">
        <v>91.415278403121718</v>
      </c>
      <c r="AV122" s="43"/>
      <c r="AW122" s="43">
        <v>1.5715734372571863</v>
      </c>
      <c r="AX122" s="43"/>
      <c r="AY122" s="43"/>
      <c r="AZ122" s="43"/>
      <c r="BA122" s="43">
        <v>92.349186370583482</v>
      </c>
      <c r="BB122" s="43"/>
      <c r="BC122" s="43">
        <v>1.0538868675617536</v>
      </c>
      <c r="BD122" s="43"/>
      <c r="BE122" s="43"/>
      <c r="BF122" s="43"/>
      <c r="BG122" s="44">
        <v>7.0205455155850292</v>
      </c>
      <c r="BH122" s="44">
        <v>17.232159633038073</v>
      </c>
      <c r="BI122" s="44">
        <v>10.211614117453042</v>
      </c>
      <c r="BJ122" s="44">
        <v>0.86513745266519748</v>
      </c>
      <c r="BK122" s="43"/>
      <c r="BL122" s="45">
        <v>29</v>
      </c>
      <c r="BM122" s="43"/>
      <c r="BN122" s="43"/>
      <c r="BO122" s="43"/>
      <c r="BP122" s="43"/>
      <c r="BQ122" s="43"/>
      <c r="BR122" s="43"/>
      <c r="BS122" s="43"/>
      <c r="CC122" s="7"/>
    </row>
    <row r="123" spans="1:81" ht="15.75" customHeight="1">
      <c r="A123">
        <v>114</v>
      </c>
      <c r="B123">
        <v>1</v>
      </c>
      <c r="C123" t="s">
        <v>114</v>
      </c>
      <c r="D123" t="s">
        <v>25</v>
      </c>
      <c r="E123"/>
      <c r="F123"/>
      <c r="G123">
        <v>0.3</v>
      </c>
      <c r="H123">
        <v>0.3</v>
      </c>
      <c r="I123">
        <v>4351</v>
      </c>
      <c r="J123">
        <v>10393</v>
      </c>
      <c r="K123"/>
      <c r="L123">
        <v>5108</v>
      </c>
      <c r="M123">
        <v>6.2539999999999996</v>
      </c>
      <c r="N123">
        <v>15.138999999999999</v>
      </c>
      <c r="O123">
        <v>8.8849999999999998</v>
      </c>
      <c r="P123"/>
      <c r="Q123">
        <v>0.69699999999999995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0.54418981481481488</v>
      </c>
      <c r="AA123"/>
      <c r="AB123" s="7">
        <v>1</v>
      </c>
      <c r="AD123" s="30">
        <v>7.0090898865007736</v>
      </c>
      <c r="AE123" s="30">
        <v>17.140462496461268</v>
      </c>
      <c r="AF123" s="30">
        <v>10.131372609960493</v>
      </c>
      <c r="AG123" s="30">
        <v>0.86057866766519908</v>
      </c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4"/>
      <c r="BH123" s="44"/>
      <c r="BI123" s="44"/>
      <c r="BJ123" s="44"/>
      <c r="BK123" s="43"/>
      <c r="BL123" s="45"/>
      <c r="BM123" s="43"/>
      <c r="BN123" s="43"/>
      <c r="BO123" s="43"/>
      <c r="BP123" s="43"/>
      <c r="BQ123" s="43"/>
      <c r="BR123" s="43"/>
      <c r="BS123" s="43"/>
      <c r="CC123" s="7"/>
    </row>
    <row r="124" spans="1:81" ht="15.75" customHeight="1">
      <c r="A124">
        <v>25</v>
      </c>
      <c r="B124">
        <v>1</v>
      </c>
      <c r="C124" t="s">
        <v>114</v>
      </c>
      <c r="D124" t="s">
        <v>25</v>
      </c>
      <c r="E124"/>
      <c r="F124"/>
      <c r="G124">
        <v>0.3</v>
      </c>
      <c r="H124">
        <v>0.3</v>
      </c>
      <c r="I124">
        <v>5206</v>
      </c>
      <c r="J124">
        <v>11376</v>
      </c>
      <c r="K124"/>
      <c r="L124">
        <v>5213</v>
      </c>
      <c r="M124">
        <v>7.3479999999999999</v>
      </c>
      <c r="N124">
        <v>16.527000000000001</v>
      </c>
      <c r="O124">
        <v>9.1790000000000003</v>
      </c>
      <c r="P124"/>
      <c r="Q124">
        <v>0.71499999999999997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0.78718749999999993</v>
      </c>
      <c r="AA124"/>
      <c r="AB124" s="7">
        <v>1</v>
      </c>
      <c r="AD124" s="30">
        <v>8.5312475144253224</v>
      </c>
      <c r="AE124" s="30">
        <v>18.375910004369359</v>
      </c>
      <c r="AF124" s="30">
        <v>9.8446624899440369</v>
      </c>
      <c r="AG124" s="30">
        <v>0.93115256168023619</v>
      </c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4"/>
      <c r="BH124" s="44"/>
      <c r="BI124" s="44"/>
      <c r="BJ124" s="44"/>
      <c r="BK124" s="43"/>
      <c r="BL124" s="45"/>
      <c r="BM124" s="43"/>
      <c r="BN124" s="43"/>
      <c r="BO124" s="43"/>
      <c r="BP124" s="43"/>
      <c r="BQ124" s="43"/>
      <c r="BR124" s="43"/>
      <c r="BS124" s="43"/>
      <c r="CC124" s="7"/>
    </row>
    <row r="125" spans="1:81" ht="15.75" customHeight="1">
      <c r="A125">
        <v>26</v>
      </c>
      <c r="B125">
        <v>1</v>
      </c>
      <c r="C125" t="s">
        <v>114</v>
      </c>
      <c r="D125" t="s">
        <v>25</v>
      </c>
      <c r="E125"/>
      <c r="F125"/>
      <c r="G125">
        <v>0.3</v>
      </c>
      <c r="H125">
        <v>0.3</v>
      </c>
      <c r="I125">
        <v>4865</v>
      </c>
      <c r="J125">
        <v>11213</v>
      </c>
      <c r="K125"/>
      <c r="L125">
        <v>5203</v>
      </c>
      <c r="M125">
        <v>6.9119999999999999</v>
      </c>
      <c r="N125">
        <v>16.295999999999999</v>
      </c>
      <c r="O125">
        <v>9.3840000000000003</v>
      </c>
      <c r="P125"/>
      <c r="Q125">
        <v>0.71399999999999997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44825</v>
      </c>
      <c r="Z125" s="26">
        <v>0.79434027777777771</v>
      </c>
      <c r="AA125"/>
      <c r="AB125" s="7">
        <v>1</v>
      </c>
      <c r="AD125" s="30">
        <v>7.9754034313584627</v>
      </c>
      <c r="AE125" s="30">
        <v>18.116124779840909</v>
      </c>
      <c r="AF125" s="30">
        <v>10.140721348482447</v>
      </c>
      <c r="AG125" s="30">
        <v>0.92937715389743991</v>
      </c>
      <c r="AH125" s="43"/>
      <c r="AI125" s="43">
        <v>100</v>
      </c>
      <c r="AJ125" s="43"/>
      <c r="AK125" s="43">
        <v>0.96523875945838999</v>
      </c>
      <c r="AL125" s="43"/>
      <c r="AM125" s="43"/>
      <c r="AN125" s="43"/>
      <c r="AO125" s="43">
        <v>100</v>
      </c>
      <c r="AP125" s="43"/>
      <c r="AQ125" s="43">
        <v>1.4265074422510839</v>
      </c>
      <c r="AR125" s="43"/>
      <c r="AS125" s="43"/>
      <c r="AT125" s="43"/>
      <c r="AU125" s="43">
        <v>100</v>
      </c>
      <c r="AV125" s="43"/>
      <c r="AW125" s="43">
        <v>1.7907730273600087</v>
      </c>
      <c r="AX125" s="43"/>
      <c r="AY125" s="43"/>
      <c r="AZ125" s="43"/>
      <c r="BA125" s="43">
        <v>100</v>
      </c>
      <c r="BB125" s="43"/>
      <c r="BC125" s="43">
        <v>1.4818449879112034</v>
      </c>
      <c r="BD125" s="43"/>
      <c r="BE125" s="43"/>
      <c r="BF125" s="43"/>
      <c r="BG125" s="44">
        <v>7.9370974608245302</v>
      </c>
      <c r="BH125" s="44">
        <v>17.987825941960292</v>
      </c>
      <c r="BI125" s="44">
        <v>10.050728481135764</v>
      </c>
      <c r="BJ125" s="44">
        <v>0.92254183393367484</v>
      </c>
      <c r="BK125" s="43"/>
      <c r="BL125" s="45">
        <v>30</v>
      </c>
      <c r="BM125" s="43"/>
      <c r="BN125" s="43"/>
      <c r="BO125" s="43"/>
      <c r="BP125" s="43"/>
      <c r="BQ125" s="43"/>
      <c r="BR125" s="43"/>
      <c r="BS125" s="43"/>
      <c r="CC125" s="7"/>
    </row>
    <row r="126" spans="1:81" ht="15.75" customHeight="1">
      <c r="A126">
        <v>27</v>
      </c>
      <c r="B126">
        <v>1</v>
      </c>
      <c r="C126" t="s">
        <v>114</v>
      </c>
      <c r="D126" t="s">
        <v>25</v>
      </c>
      <c r="E126"/>
      <c r="F126"/>
      <c r="G126">
        <v>0.3</v>
      </c>
      <c r="H126">
        <v>0.3</v>
      </c>
      <c r="I126">
        <v>4818</v>
      </c>
      <c r="J126">
        <v>11052</v>
      </c>
      <c r="K126"/>
      <c r="L126">
        <v>5126</v>
      </c>
      <c r="M126">
        <v>6.8520000000000003</v>
      </c>
      <c r="N126">
        <v>16.068999999999999</v>
      </c>
      <c r="O126">
        <v>9.2170000000000005</v>
      </c>
      <c r="P126"/>
      <c r="Q126">
        <v>0.7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44825</v>
      </c>
      <c r="Z126" s="26">
        <v>0.80197916666666658</v>
      </c>
      <c r="AA126"/>
      <c r="AB126" s="7">
        <v>1</v>
      </c>
      <c r="AD126" s="30">
        <v>7.8987914902905967</v>
      </c>
      <c r="AE126" s="30">
        <v>17.859527104079675</v>
      </c>
      <c r="AF126" s="30">
        <v>9.9607356137890779</v>
      </c>
      <c r="AG126" s="30">
        <v>0.91570651396990965</v>
      </c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4"/>
      <c r="BH126" s="44"/>
      <c r="BI126" s="44"/>
      <c r="BJ126" s="44"/>
      <c r="BK126" s="43"/>
      <c r="BL126" s="45"/>
      <c r="BM126" s="43"/>
      <c r="BN126" s="43"/>
      <c r="BO126" s="43"/>
      <c r="BP126" s="43"/>
      <c r="BQ126" s="43"/>
      <c r="BR126" s="43"/>
      <c r="BS126" s="43"/>
      <c r="CC126" s="7"/>
    </row>
    <row r="127" spans="1:81" ht="15.75" customHeight="1">
      <c r="A127">
        <v>70</v>
      </c>
      <c r="B127">
        <v>1</v>
      </c>
      <c r="C127" t="s">
        <v>114</v>
      </c>
      <c r="D127" t="s">
        <v>25</v>
      </c>
      <c r="E127"/>
      <c r="F127"/>
      <c r="G127">
        <v>0.3</v>
      </c>
      <c r="H127">
        <v>0.3</v>
      </c>
      <c r="I127">
        <v>1123</v>
      </c>
      <c r="J127">
        <v>1845</v>
      </c>
      <c r="K127"/>
      <c r="L127">
        <v>1136</v>
      </c>
      <c r="M127">
        <v>2.1269999999999998</v>
      </c>
      <c r="N127">
        <v>3.069</v>
      </c>
      <c r="O127">
        <v>0.94199999999999995</v>
      </c>
      <c r="P127"/>
      <c r="Q127">
        <v>5.0000000000000001E-3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0.20597222222222222</v>
      </c>
      <c r="AA127"/>
      <c r="AB127" s="7">
        <v>1</v>
      </c>
      <c r="AD127" s="30">
        <v>1.8757888893168593</v>
      </c>
      <c r="AE127" s="30">
        <v>3.1856463541811353</v>
      </c>
      <c r="AF127" s="30">
        <v>1.309857464864276</v>
      </c>
      <c r="AG127" s="30">
        <v>0.20731880863425117</v>
      </c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4"/>
      <c r="BH127" s="44"/>
      <c r="BI127" s="44"/>
      <c r="BJ127" s="44"/>
      <c r="BK127" s="43"/>
      <c r="BL127" s="45"/>
      <c r="BM127" s="43"/>
      <c r="BN127" s="43"/>
      <c r="BO127" s="43"/>
      <c r="BP127" s="43"/>
      <c r="BQ127" s="43"/>
      <c r="BR127" s="43"/>
      <c r="BS127" s="43"/>
      <c r="CC127" s="7"/>
    </row>
    <row r="128" spans="1:81" ht="15.75" customHeight="1">
      <c r="A128">
        <v>71</v>
      </c>
      <c r="B128">
        <v>1</v>
      </c>
      <c r="C128" t="s">
        <v>114</v>
      </c>
      <c r="D128" t="s">
        <v>25</v>
      </c>
      <c r="E128"/>
      <c r="F128"/>
      <c r="G128">
        <v>0.3</v>
      </c>
      <c r="H128">
        <v>0.3</v>
      </c>
      <c r="I128">
        <v>589</v>
      </c>
      <c r="J128">
        <v>8876</v>
      </c>
      <c r="K128"/>
      <c r="L128">
        <v>3963</v>
      </c>
      <c r="M128">
        <v>1.4450000000000001</v>
      </c>
      <c r="N128">
        <v>12.997</v>
      </c>
      <c r="O128">
        <v>11.552</v>
      </c>
      <c r="P128"/>
      <c r="Q128">
        <v>0.497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44826</v>
      </c>
      <c r="Z128" s="26">
        <v>0.21259259259259258</v>
      </c>
      <c r="AA128"/>
      <c r="AB128" s="7">
        <v>1</v>
      </c>
      <c r="AD128" s="30">
        <v>1.0053468354819537</v>
      </c>
      <c r="AE128" s="30">
        <v>14.391474045344015</v>
      </c>
      <c r="AF128" s="30">
        <v>13.386127209862062</v>
      </c>
      <c r="AG128" s="30">
        <v>0.7092265888307191</v>
      </c>
      <c r="AH128" s="43"/>
      <c r="AI128" s="43">
        <v>43.881028606836722</v>
      </c>
      <c r="AJ128" s="43"/>
      <c r="AK128" s="43">
        <v>142.68711753360094</v>
      </c>
      <c r="AL128" s="43"/>
      <c r="AM128" s="43"/>
      <c r="AN128" s="43"/>
      <c r="AO128" s="43">
        <v>80.193128228160788</v>
      </c>
      <c r="AP128" s="43"/>
      <c r="AQ128" s="43">
        <v>1.1341980554396498</v>
      </c>
      <c r="AR128" s="43"/>
      <c r="AS128" s="43"/>
      <c r="AT128" s="43"/>
      <c r="AU128" s="43">
        <v>108.13861071371802</v>
      </c>
      <c r="AV128" s="43"/>
      <c r="AW128" s="43">
        <v>44.154812957673876</v>
      </c>
      <c r="AX128" s="43"/>
      <c r="AY128" s="43"/>
      <c r="AZ128" s="43"/>
      <c r="BA128" s="43">
        <v>76.018975699486887</v>
      </c>
      <c r="BB128" s="43"/>
      <c r="BC128" s="43">
        <v>1.8697610281310579</v>
      </c>
      <c r="BD128" s="43"/>
      <c r="BE128" s="43"/>
      <c r="BF128" s="43"/>
      <c r="BG128" s="44">
        <v>3.5082752505821357</v>
      </c>
      <c r="BH128" s="44">
        <v>14.473553426099937</v>
      </c>
      <c r="BI128" s="44">
        <v>10.965278175517803</v>
      </c>
      <c r="BJ128" s="44">
        <v>0.70265758003437329</v>
      </c>
      <c r="BK128" s="43"/>
      <c r="BL128" s="45">
        <v>31</v>
      </c>
      <c r="BM128" s="43"/>
      <c r="BN128" s="43"/>
      <c r="BO128" s="43"/>
      <c r="BP128" s="43"/>
      <c r="BQ128" s="43"/>
      <c r="BR128" s="43"/>
      <c r="BS128" s="43"/>
      <c r="CC128" s="7"/>
    </row>
    <row r="129" spans="1:81" ht="15.75" customHeight="1">
      <c r="A129">
        <v>72</v>
      </c>
      <c r="B129">
        <v>1</v>
      </c>
      <c r="C129" t="s">
        <v>114</v>
      </c>
      <c r="D129" t="s">
        <v>25</v>
      </c>
      <c r="E129"/>
      <c r="F129"/>
      <c r="G129">
        <v>0.3</v>
      </c>
      <c r="H129">
        <v>0.3</v>
      </c>
      <c r="I129">
        <v>3660</v>
      </c>
      <c r="J129">
        <v>8979</v>
      </c>
      <c r="K129"/>
      <c r="L129">
        <v>3889</v>
      </c>
      <c r="M129">
        <v>5.3719999999999999</v>
      </c>
      <c r="N129">
        <v>13.141999999999999</v>
      </c>
      <c r="O129">
        <v>7.77</v>
      </c>
      <c r="P129"/>
      <c r="Q129">
        <v>0.48499999999999999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44826</v>
      </c>
      <c r="Z129" s="26">
        <v>0.2200810185185185</v>
      </c>
      <c r="AA129"/>
      <c r="AB129" s="7">
        <v>1</v>
      </c>
      <c r="AD129" s="30">
        <v>6.0112036656823182</v>
      </c>
      <c r="AE129" s="30">
        <v>14.55563280685586</v>
      </c>
      <c r="AF129" s="30">
        <v>8.5444291411735414</v>
      </c>
      <c r="AG129" s="30">
        <v>0.69608857123802759</v>
      </c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4"/>
      <c r="BH129" s="44"/>
      <c r="BI129" s="44"/>
      <c r="BJ129" s="44"/>
      <c r="BK129" s="43"/>
      <c r="BL129" s="45"/>
      <c r="BM129" s="43"/>
      <c r="BN129" s="43"/>
      <c r="BO129" s="43"/>
      <c r="BP129" s="43"/>
      <c r="BQ129" s="43"/>
      <c r="BR129" s="43"/>
      <c r="BS129" s="43"/>
      <c r="CC129" s="7"/>
    </row>
    <row r="130" spans="1:81" ht="15.75" customHeight="1">
      <c r="A130">
        <v>112</v>
      </c>
      <c r="B130">
        <v>1</v>
      </c>
      <c r="C130" t="s">
        <v>114</v>
      </c>
      <c r="D130" t="s">
        <v>25</v>
      </c>
      <c r="E130"/>
      <c r="F130"/>
      <c r="G130">
        <v>0.3</v>
      </c>
      <c r="H130">
        <v>0.3</v>
      </c>
      <c r="I130">
        <v>2610</v>
      </c>
      <c r="J130">
        <v>9893</v>
      </c>
      <c r="K130"/>
      <c r="L130">
        <v>4512</v>
      </c>
      <c r="M130">
        <v>4.0289999999999999</v>
      </c>
      <c r="N130">
        <v>14.432</v>
      </c>
      <c r="O130">
        <v>10.404</v>
      </c>
      <c r="P130"/>
      <c r="Q130">
        <v>0.59299999999999997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44826</v>
      </c>
      <c r="Z130" s="26">
        <v>0.59701388888888884</v>
      </c>
      <c r="AA130"/>
      <c r="AB130" s="7">
        <v>1</v>
      </c>
      <c r="AD130" s="30">
        <v>4.2996603014002002</v>
      </c>
      <c r="AE130" s="30">
        <v>16.012342593475523</v>
      </c>
      <c r="AF130" s="30">
        <v>11.712682292075323</v>
      </c>
      <c r="AG130" s="30">
        <v>0.80669647610622697</v>
      </c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4"/>
      <c r="BH130" s="44"/>
      <c r="BI130" s="44"/>
      <c r="BJ130" s="44"/>
      <c r="BK130" s="43"/>
      <c r="BL130" s="45"/>
      <c r="BM130" s="43"/>
      <c r="BN130" s="43"/>
      <c r="BO130" s="43"/>
      <c r="BP130" s="43"/>
      <c r="BQ130" s="43"/>
      <c r="BR130" s="43"/>
      <c r="BS130" s="43"/>
      <c r="CC130" s="7"/>
    </row>
    <row r="131" spans="1:81" ht="15.75" customHeight="1">
      <c r="A131">
        <v>113</v>
      </c>
      <c r="B131">
        <v>1</v>
      </c>
      <c r="C131" t="s">
        <v>114</v>
      </c>
      <c r="D131" t="s">
        <v>25</v>
      </c>
      <c r="E131"/>
      <c r="F131"/>
      <c r="G131">
        <v>0.3</v>
      </c>
      <c r="H131">
        <v>0.3</v>
      </c>
      <c r="I131">
        <v>4149</v>
      </c>
      <c r="J131">
        <v>9954</v>
      </c>
      <c r="K131"/>
      <c r="L131">
        <v>4539</v>
      </c>
      <c r="M131">
        <v>5.9960000000000004</v>
      </c>
      <c r="N131">
        <v>14.519</v>
      </c>
      <c r="O131">
        <v>8.5220000000000002</v>
      </c>
      <c r="P131"/>
      <c r="Q131">
        <v>0.59799999999999998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44826</v>
      </c>
      <c r="Z131" s="26">
        <v>0.60410879629629632</v>
      </c>
      <c r="AA131"/>
      <c r="AB131" s="7">
        <v>1</v>
      </c>
      <c r="AD131" s="30">
        <v>6.8082938610479911</v>
      </c>
      <c r="AE131" s="30">
        <v>16.109562830875745</v>
      </c>
      <c r="AF131" s="30">
        <v>9.3012689698277544</v>
      </c>
      <c r="AG131" s="30">
        <v>0.8114900771197765</v>
      </c>
      <c r="AH131" s="43"/>
      <c r="AI131" s="43">
        <v>87.989259527006098</v>
      </c>
      <c r="AJ131" s="43"/>
      <c r="AK131" s="43">
        <v>100</v>
      </c>
      <c r="AL131" s="43"/>
      <c r="AM131" s="43"/>
      <c r="AN131" s="43"/>
      <c r="AO131" s="43">
        <v>89.584549741747139</v>
      </c>
      <c r="AP131" s="43"/>
      <c r="AQ131" s="43">
        <v>100</v>
      </c>
      <c r="AR131" s="43"/>
      <c r="AS131" s="43"/>
      <c r="AT131" s="43"/>
      <c r="AU131" s="43">
        <v>90.81227149896678</v>
      </c>
      <c r="AV131" s="43"/>
      <c r="AW131" s="43">
        <v>100</v>
      </c>
      <c r="AX131" s="43"/>
      <c r="AY131" s="43"/>
      <c r="AZ131" s="43"/>
      <c r="BA131" s="43">
        <v>88.469358117920422</v>
      </c>
      <c r="BB131" s="43"/>
      <c r="BC131" s="43">
        <v>100</v>
      </c>
      <c r="BD131" s="43"/>
      <c r="BE131" s="43"/>
      <c r="BF131" s="43"/>
      <c r="BG131" s="44">
        <v>6.8082938610479911</v>
      </c>
      <c r="BH131" s="44">
        <v>16.109562830875745</v>
      </c>
      <c r="BI131" s="44">
        <v>9.3012689698277544</v>
      </c>
      <c r="BJ131" s="44">
        <v>0.8114900771197765</v>
      </c>
      <c r="BK131" s="43"/>
      <c r="BL131" s="45">
        <v>32</v>
      </c>
      <c r="BM131" s="43"/>
      <c r="BN131" s="43"/>
      <c r="BO131" s="43"/>
      <c r="BP131" s="43"/>
      <c r="BQ131" s="43"/>
      <c r="BR131" s="43"/>
      <c r="BS131" s="43"/>
      <c r="CC131" s="7"/>
    </row>
    <row r="132" spans="1:81" ht="15.75" customHeight="1">
      <c r="A132">
        <v>114</v>
      </c>
      <c r="B132">
        <v>1</v>
      </c>
      <c r="C132" t="s">
        <v>114</v>
      </c>
      <c r="D132" t="s">
        <v>25</v>
      </c>
      <c r="E132"/>
      <c r="F132"/>
      <c r="G132">
        <v>0.3</v>
      </c>
      <c r="H132">
        <v>0.3</v>
      </c>
      <c r="I132">
        <v>4371</v>
      </c>
      <c r="J132">
        <v>9992</v>
      </c>
      <c r="K132"/>
      <c r="L132">
        <v>4599</v>
      </c>
      <c r="M132">
        <v>6.2809999999999997</v>
      </c>
      <c r="N132">
        <v>14.571999999999999</v>
      </c>
      <c r="O132">
        <v>8.2919999999999998</v>
      </c>
      <c r="P132"/>
      <c r="Q132">
        <v>0.60799999999999998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44826</v>
      </c>
      <c r="Z132" s="26">
        <v>0.6116435185185185</v>
      </c>
      <c r="AA132"/>
      <c r="AB132" s="7"/>
      <c r="AD132" s="30"/>
      <c r="AE132" s="30"/>
      <c r="AF132" s="30"/>
      <c r="AG132" s="30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4"/>
      <c r="BH132" s="44"/>
      <c r="BI132" s="44"/>
      <c r="BJ132" s="44"/>
      <c r="BK132" s="43"/>
      <c r="BL132" s="45"/>
      <c r="BM132" s="43"/>
      <c r="BN132" s="43"/>
      <c r="BO132" s="43"/>
      <c r="BP132" s="43"/>
      <c r="BQ132" s="43"/>
      <c r="BR132" s="43"/>
      <c r="BS132" s="43"/>
      <c r="CC132" s="7"/>
    </row>
    <row r="133" spans="1:81" ht="15.75" customHeight="1">
      <c r="A133">
        <v>133</v>
      </c>
      <c r="B133">
        <v>1</v>
      </c>
      <c r="C133" t="s">
        <v>114</v>
      </c>
      <c r="D133" t="s">
        <v>25</v>
      </c>
      <c r="E133"/>
      <c r="F133"/>
      <c r="G133">
        <v>0.3</v>
      </c>
      <c r="H133">
        <v>0.3</v>
      </c>
      <c r="I133">
        <v>5248</v>
      </c>
      <c r="J133">
        <v>10787</v>
      </c>
      <c r="K133"/>
      <c r="L133">
        <v>4650</v>
      </c>
      <c r="M133">
        <v>7.4020000000000001</v>
      </c>
      <c r="N133">
        <v>15.696</v>
      </c>
      <c r="O133">
        <v>8.2940000000000005</v>
      </c>
      <c r="P133"/>
      <c r="Q133">
        <v>0.61699999999999999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44826</v>
      </c>
      <c r="Z133" s="26">
        <v>0.79563657407407407</v>
      </c>
      <c r="AA133"/>
      <c r="AB133" s="7">
        <v>1</v>
      </c>
      <c r="AD133" s="30">
        <v>9.2601782358539282</v>
      </c>
      <c r="AE133" s="30">
        <v>18.478721050570538</v>
      </c>
      <c r="AF133" s="30">
        <v>9.21854281471661</v>
      </c>
      <c r="AG133" s="30">
        <v>0.85941545204535974</v>
      </c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4"/>
      <c r="BH133" s="44"/>
      <c r="BI133" s="44"/>
      <c r="BJ133" s="44"/>
      <c r="BK133" s="43"/>
      <c r="BL133" s="45"/>
      <c r="BM133" s="43"/>
      <c r="BN133" s="43"/>
      <c r="BO133" s="43"/>
      <c r="BP133" s="43"/>
      <c r="BQ133" s="43"/>
      <c r="BR133" s="43"/>
      <c r="BS133" s="43"/>
      <c r="CC133" s="7"/>
    </row>
    <row r="134" spans="1:81" ht="15.75" customHeight="1">
      <c r="A134">
        <v>134</v>
      </c>
      <c r="B134">
        <v>1</v>
      </c>
      <c r="C134" t="s">
        <v>114</v>
      </c>
      <c r="D134" t="s">
        <v>25</v>
      </c>
      <c r="E134"/>
      <c r="F134"/>
      <c r="G134">
        <v>0.3</v>
      </c>
      <c r="H134">
        <v>0.3</v>
      </c>
      <c r="I134">
        <v>5149</v>
      </c>
      <c r="J134">
        <v>10825</v>
      </c>
      <c r="K134"/>
      <c r="L134">
        <v>4629</v>
      </c>
      <c r="M134">
        <v>7.2750000000000004</v>
      </c>
      <c r="N134">
        <v>15.749000000000001</v>
      </c>
      <c r="O134">
        <v>8.4730000000000008</v>
      </c>
      <c r="P134"/>
      <c r="Q134">
        <v>0.61399999999999999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44826</v>
      </c>
      <c r="Z134" s="26">
        <v>0.80284722222222227</v>
      </c>
      <c r="AA134"/>
      <c r="AB134" s="7">
        <v>1</v>
      </c>
      <c r="AD134" s="30">
        <v>9.0930828515825812</v>
      </c>
      <c r="AE134" s="30">
        <v>18.541966117471432</v>
      </c>
      <c r="AF134" s="30">
        <v>9.4488832658888509</v>
      </c>
      <c r="AG134" s="30">
        <v>0.85569914719837203</v>
      </c>
      <c r="AH134" s="43"/>
      <c r="AI134" s="43">
        <v>100</v>
      </c>
      <c r="AJ134" s="43"/>
      <c r="AK134" s="43">
        <v>2.3284491217663272</v>
      </c>
      <c r="AL134" s="43"/>
      <c r="AM134" s="43"/>
      <c r="AN134" s="43"/>
      <c r="AO134" s="43">
        <v>100</v>
      </c>
      <c r="AP134" s="43"/>
      <c r="AQ134" s="43">
        <v>2.4992715178627845</v>
      </c>
      <c r="AR134" s="43"/>
      <c r="AS134" s="43"/>
      <c r="AT134" s="43"/>
      <c r="AU134" s="43">
        <v>100</v>
      </c>
      <c r="AV134" s="43"/>
      <c r="AW134" s="43">
        <v>2.6639341260751443</v>
      </c>
      <c r="AX134" s="43"/>
      <c r="AY134" s="43"/>
      <c r="AZ134" s="43"/>
      <c r="BA134" s="43">
        <v>100</v>
      </c>
      <c r="BB134" s="43"/>
      <c r="BC134" s="43">
        <v>3.065705136641717</v>
      </c>
      <c r="BD134" s="43"/>
      <c r="BE134" s="43"/>
      <c r="BF134" s="43"/>
      <c r="BG134" s="44">
        <v>8.9884372573924445</v>
      </c>
      <c r="BH134" s="44">
        <v>18.313118835922147</v>
      </c>
      <c r="BI134" s="44">
        <v>9.3246815785297024</v>
      </c>
      <c r="BJ134" s="44">
        <v>0.84278056368265353</v>
      </c>
      <c r="BK134" s="43"/>
      <c r="BL134" s="45">
        <v>33</v>
      </c>
      <c r="BM134" s="43"/>
      <c r="BN134" s="43"/>
      <c r="BO134" s="43"/>
      <c r="BP134" s="43"/>
      <c r="BQ134" s="43"/>
      <c r="BR134" s="43"/>
      <c r="BS134" s="43"/>
      <c r="CC134" s="7"/>
    </row>
    <row r="135" spans="1:81" ht="15.75" customHeight="1">
      <c r="A135">
        <v>135</v>
      </c>
      <c r="B135">
        <v>1</v>
      </c>
      <c r="C135" t="s">
        <v>114</v>
      </c>
      <c r="D135" t="s">
        <v>25</v>
      </c>
      <c r="E135"/>
      <c r="F135"/>
      <c r="G135">
        <v>0.3</v>
      </c>
      <c r="H135">
        <v>0.3</v>
      </c>
      <c r="I135">
        <v>5025</v>
      </c>
      <c r="J135">
        <v>10550</v>
      </c>
      <c r="K135"/>
      <c r="L135">
        <v>4483</v>
      </c>
      <c r="M135">
        <v>7.117</v>
      </c>
      <c r="N135">
        <v>15.361000000000001</v>
      </c>
      <c r="O135">
        <v>8.2430000000000003</v>
      </c>
      <c r="P135"/>
      <c r="Q135">
        <v>0.58799999999999997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44826</v>
      </c>
      <c r="Z135" s="26">
        <v>0.81048611111111113</v>
      </c>
      <c r="AA135"/>
      <c r="AB135" s="7">
        <v>1</v>
      </c>
      <c r="AD135" s="30">
        <v>8.8837916632023095</v>
      </c>
      <c r="AE135" s="30">
        <v>18.084271554372865</v>
      </c>
      <c r="AF135" s="30">
        <v>9.2004798911705556</v>
      </c>
      <c r="AG135" s="30">
        <v>0.82986198016693491</v>
      </c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4"/>
      <c r="BH135" s="44"/>
      <c r="BI135" s="44"/>
      <c r="BJ135" s="44"/>
      <c r="BK135" s="43"/>
      <c r="BL135" s="45"/>
      <c r="BM135" s="43"/>
      <c r="BN135" s="43"/>
      <c r="BO135" s="43"/>
      <c r="BP135" s="43"/>
      <c r="BQ135" s="43"/>
      <c r="BR135" s="43"/>
      <c r="BS135" s="43"/>
      <c r="CC135" s="7"/>
    </row>
    <row r="136" spans="1:81" ht="15.75" customHeight="1">
      <c r="A136">
        <v>178</v>
      </c>
      <c r="B136">
        <v>1</v>
      </c>
      <c r="C136" t="s">
        <v>114</v>
      </c>
      <c r="D136" t="s">
        <v>25</v>
      </c>
      <c r="E136"/>
      <c r="F136"/>
      <c r="G136">
        <v>0.3</v>
      </c>
      <c r="H136">
        <v>0.3</v>
      </c>
      <c r="I136">
        <v>2886</v>
      </c>
      <c r="J136">
        <v>9171</v>
      </c>
      <c r="K136"/>
      <c r="L136">
        <v>3914</v>
      </c>
      <c r="M136">
        <v>4.3819999999999997</v>
      </c>
      <c r="N136">
        <v>13.414</v>
      </c>
      <c r="O136">
        <v>9.032</v>
      </c>
      <c r="P136"/>
      <c r="Q136">
        <v>0.48899999999999999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44827</v>
      </c>
      <c r="Z136" s="26">
        <v>0.21754629629629629</v>
      </c>
      <c r="AA136"/>
      <c r="AB136" s="7">
        <v>1</v>
      </c>
      <c r="AD136" s="30">
        <v>5.2735186636426095</v>
      </c>
      <c r="AE136" s="30">
        <v>15.789141363416777</v>
      </c>
      <c r="AF136" s="30">
        <v>10.515622699774166</v>
      </c>
      <c r="AG136" s="30">
        <v>0.72916781550332088</v>
      </c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4"/>
      <c r="BH136" s="44"/>
      <c r="BI136" s="44"/>
      <c r="BJ136" s="44"/>
      <c r="BK136" s="43"/>
      <c r="BL136" s="45"/>
      <c r="BM136" s="43"/>
      <c r="BN136" s="43"/>
      <c r="BO136" s="43"/>
      <c r="BP136" s="43"/>
      <c r="BQ136" s="43"/>
      <c r="BR136" s="43"/>
      <c r="BS136" s="43"/>
      <c r="CC136" s="7"/>
    </row>
    <row r="137" spans="1:81" ht="15.75" customHeight="1">
      <c r="A137">
        <v>179</v>
      </c>
      <c r="B137">
        <v>1</v>
      </c>
      <c r="C137" t="s">
        <v>114</v>
      </c>
      <c r="D137" t="s">
        <v>25</v>
      </c>
      <c r="E137"/>
      <c r="F137"/>
      <c r="G137">
        <v>0.3</v>
      </c>
      <c r="H137">
        <v>0.3</v>
      </c>
      <c r="I137">
        <v>4818</v>
      </c>
      <c r="J137">
        <v>9352</v>
      </c>
      <c r="K137"/>
      <c r="L137">
        <v>3856</v>
      </c>
      <c r="M137">
        <v>6.8520000000000003</v>
      </c>
      <c r="N137">
        <v>13.669</v>
      </c>
      <c r="O137">
        <v>6.8170000000000002</v>
      </c>
      <c r="P137"/>
      <c r="Q137">
        <v>0.47899999999999998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44827</v>
      </c>
      <c r="Z137" s="26">
        <v>0.22469907407407408</v>
      </c>
      <c r="AA137"/>
      <c r="AB137" s="7">
        <v>1</v>
      </c>
      <c r="AD137" s="30">
        <v>8.5344104051804042</v>
      </c>
      <c r="AE137" s="30">
        <v>16.090387603128928</v>
      </c>
      <c r="AF137" s="30">
        <v>7.5559771979485237</v>
      </c>
      <c r="AG137" s="30">
        <v>0.71890373544973629</v>
      </c>
      <c r="AH137" s="43"/>
      <c r="AI137" s="43">
        <v>92.126990367603696</v>
      </c>
      <c r="AJ137" s="43"/>
      <c r="AK137" s="43">
        <v>5.3401740739777548</v>
      </c>
      <c r="AL137" s="43"/>
      <c r="AM137" s="43"/>
      <c r="AN137" s="43"/>
      <c r="AO137" s="43">
        <v>87.00350877192983</v>
      </c>
      <c r="AP137" s="43"/>
      <c r="AQ137" s="43">
        <v>1.1129363896966895</v>
      </c>
      <c r="AR137" s="43"/>
      <c r="AS137" s="43"/>
      <c r="AT137" s="43"/>
      <c r="AU137" s="43">
        <v>82.349790197303804</v>
      </c>
      <c r="AV137" s="43"/>
      <c r="AW137" s="43">
        <v>3.4571342254771182</v>
      </c>
      <c r="AX137" s="43"/>
      <c r="AY137" s="43"/>
      <c r="AZ137" s="43"/>
      <c r="BA137" s="43">
        <v>84.811237928007017</v>
      </c>
      <c r="BB137" s="43"/>
      <c r="BC137" s="43">
        <v>0.39308535657586458</v>
      </c>
      <c r="BD137" s="43"/>
      <c r="BE137" s="43"/>
      <c r="BF137" s="43"/>
      <c r="BG137" s="44">
        <v>8.3124604755674536</v>
      </c>
      <c r="BH137" s="44">
        <v>16.001345206307935</v>
      </c>
      <c r="BI137" s="44">
        <v>7.6888847307404804</v>
      </c>
      <c r="BJ137" s="44">
        <v>0.72031947062954105</v>
      </c>
      <c r="BK137" s="43"/>
      <c r="BL137" s="45">
        <v>34</v>
      </c>
      <c r="BM137" s="43"/>
      <c r="BN137" s="43"/>
      <c r="BO137" s="43"/>
      <c r="BP137" s="43"/>
      <c r="BQ137" s="43"/>
      <c r="BR137" s="43"/>
      <c r="BS137" s="43"/>
      <c r="CC137" s="7"/>
    </row>
    <row r="138" spans="1:81" ht="15.75" customHeight="1">
      <c r="A138">
        <v>180</v>
      </c>
      <c r="B138">
        <v>1</v>
      </c>
      <c r="C138" t="s">
        <v>114</v>
      </c>
      <c r="D138" t="s">
        <v>25</v>
      </c>
      <c r="E138"/>
      <c r="F138"/>
      <c r="G138">
        <v>0.3</v>
      </c>
      <c r="H138">
        <v>0.3</v>
      </c>
      <c r="I138">
        <v>4555</v>
      </c>
      <c r="J138">
        <v>9245</v>
      </c>
      <c r="K138"/>
      <c r="L138">
        <v>3872</v>
      </c>
      <c r="M138">
        <v>6.516</v>
      </c>
      <c r="N138">
        <v>13.516999999999999</v>
      </c>
      <c r="O138">
        <v>7.0010000000000003</v>
      </c>
      <c r="P138"/>
      <c r="Q138">
        <v>0.48199999999999998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44827</v>
      </c>
      <c r="Z138" s="26">
        <v>0.23226851851851851</v>
      </c>
      <c r="AA138"/>
      <c r="AB138" s="7">
        <v>1</v>
      </c>
      <c r="AD138" s="30">
        <v>8.090510545954503</v>
      </c>
      <c r="AE138" s="30">
        <v>15.91230280948694</v>
      </c>
      <c r="AF138" s="30">
        <v>7.8217922635324371</v>
      </c>
      <c r="AG138" s="30">
        <v>0.7217352058093458</v>
      </c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4"/>
      <c r="BH138" s="44"/>
      <c r="BI138" s="44"/>
      <c r="BJ138" s="44"/>
      <c r="BK138" s="43"/>
      <c r="BL138" s="45"/>
      <c r="BM138" s="43"/>
      <c r="BN138" s="43"/>
      <c r="BO138" s="43"/>
      <c r="BP138" s="43"/>
      <c r="BQ138" s="43"/>
      <c r="BR138" s="43"/>
      <c r="BS138" s="43"/>
      <c r="CC138" s="7"/>
    </row>
    <row r="139" spans="1:81" ht="15.75" customHeight="1">
      <c r="A139">
        <v>26</v>
      </c>
      <c r="B139">
        <v>1</v>
      </c>
      <c r="C139" t="s">
        <v>114</v>
      </c>
      <c r="D139" t="s">
        <v>25</v>
      </c>
      <c r="E139"/>
      <c r="F139"/>
      <c r="G139">
        <v>0.3</v>
      </c>
      <c r="H139">
        <v>0.3</v>
      </c>
      <c r="I139">
        <v>5708</v>
      </c>
      <c r="J139">
        <v>8809</v>
      </c>
      <c r="K139"/>
      <c r="L139">
        <v>3655</v>
      </c>
      <c r="M139">
        <v>7.99</v>
      </c>
      <c r="N139">
        <v>12.903</v>
      </c>
      <c r="O139">
        <v>4.9119999999999999</v>
      </c>
      <c r="P139"/>
      <c r="Q139">
        <v>0.44400000000000001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44827</v>
      </c>
      <c r="Z139" s="26">
        <v>0.8243287037037037</v>
      </c>
      <c r="AA139"/>
      <c r="AB139" s="7">
        <v>1</v>
      </c>
      <c r="AD139" s="30">
        <v>9.0753481894980386</v>
      </c>
      <c r="AE139" s="30">
        <v>14.079467120675353</v>
      </c>
      <c r="AF139" s="30">
        <v>5.0041189311773149</v>
      </c>
      <c r="AG139" s="30">
        <v>0.59498828078418353</v>
      </c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4"/>
      <c r="BH139" s="44"/>
      <c r="BI139" s="44"/>
      <c r="BJ139" s="44"/>
      <c r="BK139" s="43"/>
      <c r="BL139" s="45"/>
      <c r="BM139" s="43"/>
      <c r="BN139" s="43"/>
      <c r="BO139" s="43"/>
      <c r="BP139" s="43"/>
      <c r="BQ139" s="43"/>
      <c r="BR139" s="43"/>
      <c r="BS139" s="43"/>
      <c r="CC139" s="7"/>
    </row>
    <row r="140" spans="1:81" ht="15.75" customHeight="1">
      <c r="A140">
        <v>27</v>
      </c>
      <c r="B140">
        <v>1</v>
      </c>
      <c r="C140" t="s">
        <v>114</v>
      </c>
      <c r="D140" t="s">
        <v>25</v>
      </c>
      <c r="E140"/>
      <c r="F140"/>
      <c r="G140">
        <v>0.3</v>
      </c>
      <c r="H140">
        <v>0.3</v>
      </c>
      <c r="I140">
        <v>5859</v>
      </c>
      <c r="J140">
        <v>8639</v>
      </c>
      <c r="K140"/>
      <c r="L140">
        <v>3590</v>
      </c>
      <c r="M140">
        <v>8.1829999999999998</v>
      </c>
      <c r="N140">
        <v>12.663</v>
      </c>
      <c r="O140">
        <v>4.4790000000000001</v>
      </c>
      <c r="P140"/>
      <c r="Q140">
        <v>0.432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44827</v>
      </c>
      <c r="Z140" s="26">
        <v>0.83137731481481481</v>
      </c>
      <c r="AA140"/>
      <c r="AB140" s="7">
        <v>1</v>
      </c>
      <c r="AD140" s="30">
        <v>9.314223028600205</v>
      </c>
      <c r="AE140" s="30">
        <v>13.806394806504974</v>
      </c>
      <c r="AF140" s="30">
        <v>4.492171777904769</v>
      </c>
      <c r="AG140" s="30">
        <v>0.58437177109089389</v>
      </c>
      <c r="AH140" s="43"/>
      <c r="AI140" s="43">
        <v>100</v>
      </c>
      <c r="AJ140" s="43"/>
      <c r="AK140" s="43">
        <v>1.2489869548954931</v>
      </c>
      <c r="AL140" s="43"/>
      <c r="AM140" s="43"/>
      <c r="AN140" s="43"/>
      <c r="AO140" s="43">
        <v>100</v>
      </c>
      <c r="AP140" s="43"/>
      <c r="AQ140" s="43">
        <v>0.25628743041093982</v>
      </c>
      <c r="AR140" s="43"/>
      <c r="AS140" s="43"/>
      <c r="AT140" s="43"/>
      <c r="AU140" s="43">
        <v>100</v>
      </c>
      <c r="AV140" s="43"/>
      <c r="AW140" s="43">
        <v>3.4511841263300402</v>
      </c>
      <c r="AX140" s="43"/>
      <c r="AY140" s="43"/>
      <c r="AZ140" s="43"/>
      <c r="BA140" s="43">
        <v>100</v>
      </c>
      <c r="BB140" s="43"/>
      <c r="BC140" s="43">
        <v>2.4902094768712679</v>
      </c>
      <c r="BD140" s="43"/>
      <c r="BE140" s="43"/>
      <c r="BF140" s="43"/>
      <c r="BG140" s="44">
        <v>9.3727552739431204</v>
      </c>
      <c r="BH140" s="44">
        <v>13.788725421470421</v>
      </c>
      <c r="BI140" s="44">
        <v>4.4159701475273012</v>
      </c>
      <c r="BJ140" s="44">
        <v>0.57718521068312856</v>
      </c>
      <c r="BK140" s="43"/>
      <c r="BL140" s="45">
        <v>35</v>
      </c>
      <c r="BM140" s="43"/>
      <c r="BN140" s="43"/>
      <c r="BO140" s="43"/>
      <c r="BP140" s="43"/>
      <c r="BQ140" s="43"/>
      <c r="BR140" s="43"/>
      <c r="BS140" s="43"/>
      <c r="CC140" s="7"/>
    </row>
    <row r="141" spans="1:81" ht="15.75" customHeight="1">
      <c r="A141">
        <v>28</v>
      </c>
      <c r="B141">
        <v>1</v>
      </c>
      <c r="C141" t="s">
        <v>114</v>
      </c>
      <c r="D141" t="s">
        <v>25</v>
      </c>
      <c r="E141"/>
      <c r="F141"/>
      <c r="G141">
        <v>0.3</v>
      </c>
      <c r="H141">
        <v>0.3</v>
      </c>
      <c r="I141">
        <v>5933</v>
      </c>
      <c r="J141">
        <v>8617</v>
      </c>
      <c r="K141"/>
      <c r="L141">
        <v>3502</v>
      </c>
      <c r="M141">
        <v>8.2769999999999992</v>
      </c>
      <c r="N141">
        <v>12.631</v>
      </c>
      <c r="O141">
        <v>4.3540000000000001</v>
      </c>
      <c r="P141"/>
      <c r="Q141">
        <v>0.41699999999999998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44827</v>
      </c>
      <c r="Z141" s="26">
        <v>0.83881944444444445</v>
      </c>
      <c r="AA141"/>
      <c r="AB141" s="7">
        <v>1</v>
      </c>
      <c r="AD141" s="30">
        <v>9.4312875192860339</v>
      </c>
      <c r="AE141" s="30">
        <v>13.771056036435867</v>
      </c>
      <c r="AF141" s="30">
        <v>4.3397685171498335</v>
      </c>
      <c r="AG141" s="30">
        <v>0.56999865027536323</v>
      </c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4"/>
      <c r="BH141" s="44"/>
      <c r="BI141" s="44"/>
      <c r="BJ141" s="44"/>
      <c r="BK141" s="43"/>
      <c r="BL141" s="45"/>
      <c r="BM141" s="43"/>
      <c r="BN141" s="43"/>
      <c r="BO141" s="43"/>
      <c r="BP141" s="43"/>
      <c r="BQ141" s="43"/>
      <c r="BR141" s="43"/>
      <c r="BS141" s="43"/>
      <c r="CC141" s="7"/>
    </row>
    <row r="142" spans="1:81" ht="15.75" customHeight="1">
      <c r="A142">
        <v>71</v>
      </c>
      <c r="B142">
        <v>1</v>
      </c>
      <c r="C142" t="s">
        <v>114</v>
      </c>
      <c r="D142" t="s">
        <v>25</v>
      </c>
      <c r="E142"/>
      <c r="F142"/>
      <c r="G142">
        <v>0.3</v>
      </c>
      <c r="H142">
        <v>0.3</v>
      </c>
      <c r="I142">
        <v>3578</v>
      </c>
      <c r="J142">
        <v>6707</v>
      </c>
      <c r="K142"/>
      <c r="L142">
        <v>2791</v>
      </c>
      <c r="M142">
        <v>5.266</v>
      </c>
      <c r="N142">
        <v>9.9339999999999993</v>
      </c>
      <c r="O142">
        <v>4.6680000000000001</v>
      </c>
      <c r="P142"/>
      <c r="Q142">
        <v>0.29299999999999998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44828</v>
      </c>
      <c r="Z142" s="26">
        <v>0.24584490740740739</v>
      </c>
      <c r="AA142"/>
      <c r="AB142" s="7">
        <v>1</v>
      </c>
      <c r="AD142" s="30">
        <v>5.7057892008383595</v>
      </c>
      <c r="AE142" s="30">
        <v>10.703008271345118</v>
      </c>
      <c r="AF142" s="30">
        <v>4.9972190705067581</v>
      </c>
      <c r="AG142" s="30">
        <v>0.45387036732260938</v>
      </c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4"/>
      <c r="BH142" s="44"/>
      <c r="BI142" s="44"/>
      <c r="BJ142" s="44"/>
      <c r="BK142" s="43"/>
      <c r="BL142" s="45"/>
      <c r="BM142" s="43"/>
      <c r="BN142" s="43"/>
      <c r="BO142" s="43"/>
      <c r="BP142" s="43"/>
      <c r="BQ142" s="43"/>
      <c r="BR142" s="43"/>
      <c r="BS142" s="43"/>
      <c r="CC142" s="7"/>
    </row>
    <row r="143" spans="1:81" ht="15.75" customHeight="1">
      <c r="A143">
        <v>72</v>
      </c>
      <c r="B143">
        <v>1</v>
      </c>
      <c r="C143" t="s">
        <v>114</v>
      </c>
      <c r="D143" t="s">
        <v>25</v>
      </c>
      <c r="E143"/>
      <c r="F143"/>
      <c r="G143">
        <v>0.3</v>
      </c>
      <c r="H143">
        <v>0.3</v>
      </c>
      <c r="I143">
        <v>6107</v>
      </c>
      <c r="J143">
        <v>6731</v>
      </c>
      <c r="K143"/>
      <c r="L143">
        <v>2792</v>
      </c>
      <c r="M143">
        <v>8.5</v>
      </c>
      <c r="N143">
        <v>9.968</v>
      </c>
      <c r="O143">
        <v>1.468</v>
      </c>
      <c r="P143"/>
      <c r="Q143">
        <v>0.29299999999999998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44828</v>
      </c>
      <c r="Z143" s="26">
        <v>0.25293981481481481</v>
      </c>
      <c r="AA143"/>
      <c r="AB143" s="7">
        <v>1</v>
      </c>
      <c r="AD143" s="30">
        <v>9.7065472676554148</v>
      </c>
      <c r="AE143" s="30">
        <v>10.741559656875053</v>
      </c>
      <c r="AF143" s="30">
        <v>1.0350123892196379</v>
      </c>
      <c r="AG143" s="30">
        <v>0.45403369824096773</v>
      </c>
      <c r="AH143" s="43"/>
      <c r="AI143" s="43">
        <v>104.80834464043419</v>
      </c>
      <c r="AJ143" s="43"/>
      <c r="AK143" s="43">
        <v>2.3355823804296123</v>
      </c>
      <c r="AL143" s="43"/>
      <c r="AM143" s="43"/>
      <c r="AN143" s="43"/>
      <c r="AO143" s="43">
        <v>77.880157626332874</v>
      </c>
      <c r="AP143" s="43"/>
      <c r="AQ143" s="43">
        <v>0.34453770069245421</v>
      </c>
      <c r="AR143" s="43"/>
      <c r="AS143" s="43"/>
      <c r="AT143" s="43"/>
      <c r="AU143" s="43">
        <v>19.765739385065885</v>
      </c>
      <c r="AV143" s="43"/>
      <c r="AW143" s="43">
        <v>29.531375158880728</v>
      </c>
      <c r="AX143" s="43"/>
      <c r="AY143" s="43"/>
      <c r="AZ143" s="43"/>
      <c r="BA143" s="43">
        <v>79.089114495205862</v>
      </c>
      <c r="BB143" s="43"/>
      <c r="BC143" s="43">
        <v>0.89530668468628261</v>
      </c>
      <c r="BD143" s="43"/>
      <c r="BE143" s="43"/>
      <c r="BF143" s="43"/>
      <c r="BG143" s="44">
        <v>9.8212388294759911</v>
      </c>
      <c r="BH143" s="44">
        <v>10.723087117975293</v>
      </c>
      <c r="BI143" s="44">
        <v>0.9018482884993011</v>
      </c>
      <c r="BJ143" s="44">
        <v>0.45607533472044648</v>
      </c>
      <c r="BK143" s="43"/>
      <c r="BL143" s="45">
        <v>36</v>
      </c>
      <c r="BM143" s="43"/>
      <c r="BN143" s="43"/>
      <c r="BO143" s="43"/>
      <c r="BP143" s="43"/>
      <c r="BQ143" s="43"/>
      <c r="BR143" s="43"/>
      <c r="BS143" s="43"/>
      <c r="CC143" s="7"/>
    </row>
    <row r="144" spans="1:81" ht="15.75" customHeight="1">
      <c r="A144">
        <v>73</v>
      </c>
      <c r="B144">
        <v>1</v>
      </c>
      <c r="C144" t="s">
        <v>114</v>
      </c>
      <c r="D144" t="s">
        <v>25</v>
      </c>
      <c r="E144"/>
      <c r="F144"/>
      <c r="G144">
        <v>0.3</v>
      </c>
      <c r="H144">
        <v>0.3</v>
      </c>
      <c r="I144">
        <v>6252</v>
      </c>
      <c r="J144">
        <v>6708</v>
      </c>
      <c r="K144"/>
      <c r="L144">
        <v>2817</v>
      </c>
      <c r="M144">
        <v>8.6859999999999999</v>
      </c>
      <c r="N144">
        <v>9.9359999999999999</v>
      </c>
      <c r="O144">
        <v>1.2509999999999999</v>
      </c>
      <c r="P144"/>
      <c r="Q144">
        <v>0.29799999999999999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44828</v>
      </c>
      <c r="Z144" s="26">
        <v>0.26043981481481482</v>
      </c>
      <c r="AA144"/>
      <c r="AB144" s="7">
        <v>1</v>
      </c>
      <c r="AD144" s="30">
        <v>9.9359303912965675</v>
      </c>
      <c r="AE144" s="30">
        <v>10.704614579075532</v>
      </c>
      <c r="AF144" s="30">
        <v>0.7686841877789643</v>
      </c>
      <c r="AG144" s="30">
        <v>0.45811697119992523</v>
      </c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4"/>
      <c r="BH144" s="44"/>
      <c r="BI144" s="44"/>
      <c r="BJ144" s="44"/>
      <c r="BK144" s="43"/>
      <c r="BL144" s="45"/>
      <c r="BM144" s="43"/>
      <c r="BN144" s="43"/>
      <c r="BO144" s="43"/>
      <c r="BP144" s="43"/>
      <c r="BQ144" s="43"/>
      <c r="BR144" s="43"/>
      <c r="BS144" s="43"/>
      <c r="CC144" s="7"/>
    </row>
    <row r="145" spans="1:81" ht="15.75" customHeight="1">
      <c r="A145">
        <v>113</v>
      </c>
      <c r="B145">
        <v>1</v>
      </c>
      <c r="C145" t="s">
        <v>114</v>
      </c>
      <c r="D145" t="s">
        <v>25</v>
      </c>
      <c r="E145"/>
      <c r="F145"/>
      <c r="G145">
        <v>0.3</v>
      </c>
      <c r="H145">
        <v>0.3</v>
      </c>
      <c r="I145">
        <v>1677</v>
      </c>
      <c r="J145">
        <v>7088</v>
      </c>
      <c r="K145"/>
      <c r="L145">
        <v>3521</v>
      </c>
      <c r="M145">
        <v>2.8359999999999999</v>
      </c>
      <c r="N145">
        <v>10.472</v>
      </c>
      <c r="O145">
        <v>7.6360000000000001</v>
      </c>
      <c r="P145"/>
      <c r="Q145">
        <v>0.42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44828</v>
      </c>
      <c r="Z145" s="26">
        <v>0.63222222222222224</v>
      </c>
      <c r="AA145"/>
      <c r="AB145" s="7">
        <v>1</v>
      </c>
      <c r="AD145" s="30">
        <v>2.6984973522740163</v>
      </c>
      <c r="AE145" s="30">
        <v>11.315011516632854</v>
      </c>
      <c r="AF145" s="30">
        <v>8.6165141643588381</v>
      </c>
      <c r="AG145" s="30">
        <v>0.57310193772417095</v>
      </c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4"/>
      <c r="BH145" s="44"/>
      <c r="BI145" s="44"/>
      <c r="BJ145" s="44"/>
      <c r="BK145" s="43"/>
      <c r="BL145" s="45"/>
      <c r="BM145" s="43"/>
      <c r="BN145" s="43"/>
      <c r="BO145" s="43"/>
      <c r="BP145" s="43"/>
      <c r="BQ145" s="43"/>
      <c r="BR145" s="43"/>
      <c r="BS145" s="43"/>
      <c r="CC145" s="7"/>
    </row>
    <row r="146" spans="1:81" ht="15.75" customHeight="1">
      <c r="A146">
        <v>114</v>
      </c>
      <c r="B146">
        <v>1</v>
      </c>
      <c r="C146" t="s">
        <v>114</v>
      </c>
      <c r="D146" t="s">
        <v>25</v>
      </c>
      <c r="E146"/>
      <c r="F146"/>
      <c r="G146">
        <v>0.3</v>
      </c>
      <c r="H146">
        <v>0.3</v>
      </c>
      <c r="I146">
        <v>3850</v>
      </c>
      <c r="J146">
        <v>6815</v>
      </c>
      <c r="K146"/>
      <c r="L146">
        <v>3128</v>
      </c>
      <c r="M146">
        <v>5.6139999999999999</v>
      </c>
      <c r="N146">
        <v>10.087</v>
      </c>
      <c r="O146">
        <v>4.4729999999999999</v>
      </c>
      <c r="P146"/>
      <c r="Q146">
        <v>0.35199999999999998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44828</v>
      </c>
      <c r="Z146" s="26">
        <v>0.63905092592592594</v>
      </c>
      <c r="AA146"/>
      <c r="AB146" s="7">
        <v>1</v>
      </c>
      <c r="AD146" s="30">
        <v>6.136080301737624</v>
      </c>
      <c r="AE146" s="30">
        <v>10.876489506229831</v>
      </c>
      <c r="AF146" s="30">
        <v>4.7404092044922068</v>
      </c>
      <c r="AG146" s="30">
        <v>0.50891288680935776</v>
      </c>
      <c r="AH146" s="43"/>
      <c r="AI146" s="43">
        <v>85.608887381275437</v>
      </c>
      <c r="AJ146" s="43"/>
      <c r="AK146" s="43">
        <v>47.180017151234154</v>
      </c>
      <c r="AL146" s="43"/>
      <c r="AM146" s="43"/>
      <c r="AN146" s="43"/>
      <c r="AO146" s="43">
        <v>79.213027352804815</v>
      </c>
      <c r="AP146" s="43"/>
      <c r="AQ146" s="43">
        <v>0.57432231665238531</v>
      </c>
      <c r="AR146" s="43"/>
      <c r="AS146" s="43"/>
      <c r="AT146" s="43"/>
      <c r="AU146" s="43">
        <v>65.409956076134705</v>
      </c>
      <c r="AV146" s="43"/>
      <c r="AW146" s="43">
        <v>129.49895553642921</v>
      </c>
      <c r="AX146" s="43"/>
      <c r="AY146" s="43"/>
      <c r="AZ146" s="43"/>
      <c r="BA146" s="43">
        <v>89.283699943598421</v>
      </c>
      <c r="BB146" s="43"/>
      <c r="BC146" s="43">
        <v>2.4097613695465947</v>
      </c>
      <c r="BD146" s="43"/>
      <c r="BE146" s="43"/>
      <c r="BF146" s="43"/>
      <c r="BG146" s="44">
        <v>8.030468512498171</v>
      </c>
      <c r="BH146" s="44">
        <v>10.907812506972903</v>
      </c>
      <c r="BI146" s="44">
        <v>2.8773439944747321</v>
      </c>
      <c r="BJ146" s="44">
        <v>0.5151194617069732</v>
      </c>
      <c r="BK146" s="43"/>
      <c r="BL146" s="45">
        <v>37</v>
      </c>
      <c r="BM146" s="43"/>
      <c r="BN146" s="43"/>
      <c r="BO146" s="43"/>
      <c r="BP146" s="43"/>
      <c r="BQ146" s="43"/>
      <c r="BR146" s="43"/>
      <c r="BS146" s="43"/>
      <c r="CC146" s="7"/>
    </row>
    <row r="147" spans="1:81" ht="15.75" customHeight="1">
      <c r="A147">
        <v>115</v>
      </c>
      <c r="B147">
        <v>1</v>
      </c>
      <c r="C147" t="s">
        <v>114</v>
      </c>
      <c r="D147" t="s">
        <v>25</v>
      </c>
      <c r="E147"/>
      <c r="F147"/>
      <c r="G147">
        <v>0.3</v>
      </c>
      <c r="H147">
        <v>0.3</v>
      </c>
      <c r="I147">
        <v>6245</v>
      </c>
      <c r="J147">
        <v>6854</v>
      </c>
      <c r="K147"/>
      <c r="L147">
        <v>3204</v>
      </c>
      <c r="M147">
        <v>8.6760000000000002</v>
      </c>
      <c r="N147">
        <v>10.141</v>
      </c>
      <c r="O147">
        <v>1.4650000000000001</v>
      </c>
      <c r="P147"/>
      <c r="Q147">
        <v>0.36499999999999999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44828</v>
      </c>
      <c r="Z147" s="26">
        <v>0.64659722222222216</v>
      </c>
      <c r="AA147"/>
      <c r="AB147" s="7">
        <v>1</v>
      </c>
      <c r="AD147" s="30">
        <v>9.9248567232587188</v>
      </c>
      <c r="AE147" s="30">
        <v>10.939135507715976</v>
      </c>
      <c r="AF147" s="30">
        <v>1.0142787844572574</v>
      </c>
      <c r="AG147" s="30">
        <v>0.52132603660458876</v>
      </c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4"/>
      <c r="BH147" s="44"/>
      <c r="BI147" s="44"/>
      <c r="BJ147" s="44"/>
      <c r="BK147" s="43"/>
      <c r="BL147" s="45"/>
      <c r="BM147" s="43"/>
      <c r="BN147" s="43"/>
      <c r="BO147" s="43"/>
      <c r="BP147" s="43"/>
      <c r="BQ147" s="43"/>
      <c r="BR147" s="43"/>
      <c r="BS147" s="43"/>
      <c r="CC147" s="7"/>
    </row>
    <row r="148" spans="1:81" ht="15.75" customHeight="1">
      <c r="A148">
        <v>26</v>
      </c>
      <c r="B148">
        <v>1</v>
      </c>
      <c r="C148" t="s">
        <v>114</v>
      </c>
      <c r="D148" t="s">
        <v>25</v>
      </c>
      <c r="E148"/>
      <c r="F148"/>
      <c r="G148">
        <v>0.3</v>
      </c>
      <c r="H148">
        <v>0.3</v>
      </c>
      <c r="I148">
        <v>5307</v>
      </c>
      <c r="J148">
        <v>10377</v>
      </c>
      <c r="K148"/>
      <c r="L148">
        <v>4875</v>
      </c>
      <c r="M148">
        <v>7.4779999999999998</v>
      </c>
      <c r="N148">
        <v>15.116</v>
      </c>
      <c r="O148">
        <v>7.6390000000000002</v>
      </c>
      <c r="P148"/>
      <c r="Q148">
        <v>0.65600000000000003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44830</v>
      </c>
      <c r="Z148" s="26">
        <v>0.79800925925925925</v>
      </c>
      <c r="AA148"/>
      <c r="AB148" s="7">
        <v>1</v>
      </c>
      <c r="AD148" s="30">
        <v>8.7313271099047167</v>
      </c>
      <c r="AE148" s="30">
        <v>17.28809931020734</v>
      </c>
      <c r="AF148" s="30">
        <v>8.556772200302623</v>
      </c>
      <c r="AG148" s="30">
        <v>0.87507024231464614</v>
      </c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4"/>
      <c r="BH148" s="44"/>
      <c r="BI148" s="44"/>
      <c r="BJ148" s="44"/>
      <c r="BK148" s="43"/>
      <c r="BL148" s="45"/>
      <c r="BM148" s="43"/>
      <c r="BN148" s="43"/>
      <c r="BO148" s="43"/>
      <c r="BP148" s="43"/>
      <c r="BQ148" s="43"/>
      <c r="BR148" s="43"/>
      <c r="BS148" s="43"/>
      <c r="CC148" s="7"/>
    </row>
    <row r="149" spans="1:81" ht="15.75" customHeight="1">
      <c r="A149">
        <v>27</v>
      </c>
      <c r="B149">
        <v>1</v>
      </c>
      <c r="C149" t="s">
        <v>114</v>
      </c>
      <c r="D149" t="s">
        <v>25</v>
      </c>
      <c r="E149"/>
      <c r="F149"/>
      <c r="G149">
        <v>0.3</v>
      </c>
      <c r="H149">
        <v>0.3</v>
      </c>
      <c r="I149">
        <v>5194</v>
      </c>
      <c r="J149">
        <v>10386</v>
      </c>
      <c r="K149"/>
      <c r="L149">
        <v>4820</v>
      </c>
      <c r="M149">
        <v>7.3330000000000002</v>
      </c>
      <c r="N149">
        <v>15.129</v>
      </c>
      <c r="O149">
        <v>7.7960000000000003</v>
      </c>
      <c r="P149"/>
      <c r="Q149">
        <v>0.64700000000000002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44830</v>
      </c>
      <c r="Z149" s="26">
        <v>0.80506944444444439</v>
      </c>
      <c r="AA149"/>
      <c r="AB149" s="7">
        <v>1</v>
      </c>
      <c r="AD149" s="30">
        <v>8.5505057063562369</v>
      </c>
      <c r="AE149" s="30">
        <v>17.302907731173406</v>
      </c>
      <c r="AF149" s="30">
        <v>8.7524020248171688</v>
      </c>
      <c r="AG149" s="30">
        <v>0.86534013570815527</v>
      </c>
      <c r="AH149" s="43"/>
      <c r="AI149" s="43">
        <v>100</v>
      </c>
      <c r="AJ149" s="43"/>
      <c r="AK149" s="43">
        <v>0.97791538009264656</v>
      </c>
      <c r="AL149" s="43"/>
      <c r="AM149" s="43"/>
      <c r="AN149" s="43"/>
      <c r="AO149" s="43">
        <v>100</v>
      </c>
      <c r="AP149" s="43"/>
      <c r="AQ149" s="43">
        <v>0.12369695938692687</v>
      </c>
      <c r="AR149" s="43"/>
      <c r="AS149" s="43"/>
      <c r="AT149" s="43"/>
      <c r="AU149" s="43">
        <v>100</v>
      </c>
      <c r="AV149" s="43"/>
      <c r="AW149" s="43">
        <v>0.70383368112297784</v>
      </c>
      <c r="AX149" s="43"/>
      <c r="AY149" s="43"/>
      <c r="AZ149" s="43"/>
      <c r="BA149" s="43">
        <v>100</v>
      </c>
      <c r="BB149" s="43"/>
      <c r="BC149" s="43">
        <v>0.24502867329565284</v>
      </c>
      <c r="BD149" s="43"/>
      <c r="BE149" s="43"/>
      <c r="BF149" s="43"/>
      <c r="BG149" s="44">
        <v>8.5089007816459663</v>
      </c>
      <c r="BH149" s="44">
        <v>17.292212760475692</v>
      </c>
      <c r="BI149" s="44">
        <v>8.783311978829726</v>
      </c>
      <c r="BJ149" s="44">
        <v>0.86640160188340887</v>
      </c>
      <c r="BK149" s="43"/>
      <c r="BL149" s="45">
        <v>38</v>
      </c>
      <c r="BM149" s="43"/>
      <c r="BN149" s="43"/>
      <c r="BO149" s="43"/>
      <c r="BP149" s="43"/>
      <c r="BQ149" s="43"/>
      <c r="BR149" s="43"/>
      <c r="BS149" s="43"/>
      <c r="CC149" s="7"/>
    </row>
    <row r="150" spans="1:81" ht="15.75" customHeight="1">
      <c r="A150">
        <v>28</v>
      </c>
      <c r="B150">
        <v>1</v>
      </c>
      <c r="C150" t="s">
        <v>114</v>
      </c>
      <c r="D150" t="s">
        <v>25</v>
      </c>
      <c r="E150"/>
      <c r="F150"/>
      <c r="G150">
        <v>0.3</v>
      </c>
      <c r="H150">
        <v>0.3</v>
      </c>
      <c r="I150">
        <v>5142</v>
      </c>
      <c r="J150">
        <v>10373</v>
      </c>
      <c r="K150"/>
      <c r="L150">
        <v>4832</v>
      </c>
      <c r="M150">
        <v>7.266</v>
      </c>
      <c r="N150">
        <v>15.111000000000001</v>
      </c>
      <c r="O150">
        <v>7.8440000000000003</v>
      </c>
      <c r="P150"/>
      <c r="Q150">
        <v>0.64900000000000002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44830</v>
      </c>
      <c r="Z150" s="26">
        <v>0.81263888888888891</v>
      </c>
      <c r="AA150"/>
      <c r="AB150" s="7">
        <v>1</v>
      </c>
      <c r="AD150" s="30">
        <v>8.4672958569356975</v>
      </c>
      <c r="AE150" s="30">
        <v>17.281517789777979</v>
      </c>
      <c r="AF150" s="30">
        <v>8.8142219328422815</v>
      </c>
      <c r="AG150" s="30">
        <v>0.86746306805866247</v>
      </c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4"/>
      <c r="BH150" s="44"/>
      <c r="BI150" s="44"/>
      <c r="BJ150" s="44"/>
      <c r="BK150" s="43"/>
      <c r="BL150" s="45"/>
      <c r="BM150" s="43"/>
      <c r="BN150" s="43"/>
      <c r="BO150" s="43"/>
      <c r="BP150" s="43"/>
      <c r="BQ150" s="43"/>
      <c r="BR150" s="43"/>
      <c r="BS150" s="43"/>
      <c r="CC150" s="7"/>
    </row>
    <row r="151" spans="1:81" ht="15.75" customHeight="1">
      <c r="A151">
        <v>71</v>
      </c>
      <c r="B151">
        <v>1</v>
      </c>
      <c r="C151" t="s">
        <v>114</v>
      </c>
      <c r="D151" t="s">
        <v>25</v>
      </c>
      <c r="E151"/>
      <c r="F151"/>
      <c r="G151">
        <v>0.3</v>
      </c>
      <c r="H151">
        <v>0.3</v>
      </c>
      <c r="I151">
        <v>2934</v>
      </c>
      <c r="J151">
        <v>8838</v>
      </c>
      <c r="K151"/>
      <c r="L151">
        <v>3944</v>
      </c>
      <c r="M151">
        <v>4.4429999999999996</v>
      </c>
      <c r="N151">
        <v>12.943</v>
      </c>
      <c r="O151">
        <v>8.5</v>
      </c>
      <c r="P151"/>
      <c r="Q151">
        <v>0.49399999999999999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44831</v>
      </c>
      <c r="Z151" s="26">
        <v>0.21796296296296294</v>
      </c>
      <c r="AA151"/>
      <c r="AB151" s="7">
        <v>1</v>
      </c>
      <c r="AD151" s="30">
        <v>4.9340776353866378</v>
      </c>
      <c r="AE151" s="30">
        <v>14.75585932501051</v>
      </c>
      <c r="AF151" s="30">
        <v>9.8217816896238723</v>
      </c>
      <c r="AG151" s="30">
        <v>0.71036607412113628</v>
      </c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4"/>
      <c r="BH151" s="44"/>
      <c r="BI151" s="44"/>
      <c r="BJ151" s="44"/>
      <c r="BK151" s="43"/>
      <c r="BL151" s="45"/>
      <c r="BM151" s="43"/>
      <c r="BN151" s="43"/>
      <c r="BO151" s="43"/>
      <c r="BP151" s="43"/>
      <c r="BQ151" s="43"/>
      <c r="BR151" s="43"/>
      <c r="BS151" s="43"/>
      <c r="CC151" s="7"/>
    </row>
    <row r="152" spans="1:81" ht="15.75" customHeight="1">
      <c r="A152">
        <v>72</v>
      </c>
      <c r="B152">
        <v>1</v>
      </c>
      <c r="C152" t="s">
        <v>114</v>
      </c>
      <c r="D152" t="s">
        <v>25</v>
      </c>
      <c r="E152"/>
      <c r="F152"/>
      <c r="G152">
        <v>0.3</v>
      </c>
      <c r="H152">
        <v>0.3</v>
      </c>
      <c r="I152">
        <v>4914</v>
      </c>
      <c r="J152">
        <v>8968</v>
      </c>
      <c r="K152"/>
      <c r="L152">
        <v>3968</v>
      </c>
      <c r="M152">
        <v>6.9740000000000002</v>
      </c>
      <c r="N152">
        <v>13.127000000000001</v>
      </c>
      <c r="O152">
        <v>6.1529999999999996</v>
      </c>
      <c r="P152"/>
      <c r="Q152">
        <v>0.498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44831</v>
      </c>
      <c r="Z152" s="26">
        <v>0.22503472222222221</v>
      </c>
      <c r="AA152"/>
      <c r="AB152" s="7">
        <v>1</v>
      </c>
      <c r="AD152" s="30">
        <v>8.1024526710148699</v>
      </c>
      <c r="AE152" s="30">
        <v>14.96975873896476</v>
      </c>
      <c r="AF152" s="30">
        <v>6.8673060679498903</v>
      </c>
      <c r="AG152" s="30">
        <v>0.71461193882215046</v>
      </c>
      <c r="AH152" s="43"/>
      <c r="AI152" s="43">
        <v>97.484520123839005</v>
      </c>
      <c r="AJ152" s="43"/>
      <c r="AK152" s="43">
        <v>4.7807841799026241</v>
      </c>
      <c r="AL152" s="43"/>
      <c r="AM152" s="43"/>
      <c r="AN152" s="43"/>
      <c r="AO152" s="43">
        <v>86.063875909244189</v>
      </c>
      <c r="AP152" s="43"/>
      <c r="AQ152" s="43">
        <v>0.77236649094280896</v>
      </c>
      <c r="AR152" s="43"/>
      <c r="AS152" s="43"/>
      <c r="AT152" s="43"/>
      <c r="AU152" s="43">
        <v>74.738558956154648</v>
      </c>
      <c r="AV152" s="43"/>
      <c r="AW152" s="43">
        <v>7.7446799402929196</v>
      </c>
      <c r="AX152" s="43"/>
      <c r="AY152" s="43"/>
      <c r="AZ152" s="43"/>
      <c r="BA152" s="43">
        <v>81.496062992125985</v>
      </c>
      <c r="BB152" s="43"/>
      <c r="BC152" s="43">
        <v>1.7480832164026581</v>
      </c>
      <c r="BD152" s="43"/>
      <c r="BE152" s="43"/>
      <c r="BF152" s="43"/>
      <c r="BG152" s="44">
        <v>8.3008761580946171</v>
      </c>
      <c r="BH152" s="44">
        <v>14.912170435207848</v>
      </c>
      <c r="BI152" s="44">
        <v>6.6112942771132293</v>
      </c>
      <c r="BJ152" s="44">
        <v>0.70842005279983811</v>
      </c>
      <c r="BK152" s="43"/>
      <c r="BL152" s="45">
        <v>39</v>
      </c>
      <c r="BM152" s="43"/>
      <c r="BN152" s="43"/>
      <c r="BO152" s="43"/>
      <c r="BP152" s="43"/>
      <c r="BQ152" s="43"/>
      <c r="BR152" s="43"/>
      <c r="BS152" s="43"/>
      <c r="CC152" s="7"/>
    </row>
    <row r="153" spans="1:81" ht="15.75" customHeight="1">
      <c r="A153">
        <v>73</v>
      </c>
      <c r="B153">
        <v>1</v>
      </c>
      <c r="C153" t="s">
        <v>114</v>
      </c>
      <c r="D153" t="s">
        <v>25</v>
      </c>
      <c r="E153"/>
      <c r="F153"/>
      <c r="G153">
        <v>0.3</v>
      </c>
      <c r="H153">
        <v>0.3</v>
      </c>
      <c r="I153">
        <v>5162</v>
      </c>
      <c r="J153">
        <v>8898</v>
      </c>
      <c r="K153"/>
      <c r="L153">
        <v>3898</v>
      </c>
      <c r="M153">
        <v>7.2919999999999998</v>
      </c>
      <c r="N153">
        <v>13.029</v>
      </c>
      <c r="O153">
        <v>5.7370000000000001</v>
      </c>
      <c r="P153"/>
      <c r="Q153">
        <v>0.48599999999999999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44831</v>
      </c>
      <c r="Z153" s="26">
        <v>0.23254629629629631</v>
      </c>
      <c r="AA153"/>
      <c r="AB153" s="7">
        <v>1</v>
      </c>
      <c r="AD153" s="30">
        <v>8.4992996451743661</v>
      </c>
      <c r="AE153" s="30">
        <v>14.854582131450934</v>
      </c>
      <c r="AF153" s="30">
        <v>6.3552824862765682</v>
      </c>
      <c r="AG153" s="30">
        <v>0.70222816677752564</v>
      </c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4"/>
      <c r="BH153" s="44"/>
      <c r="BI153" s="44"/>
      <c r="BJ153" s="44"/>
      <c r="BK153" s="43"/>
      <c r="BL153" s="45"/>
      <c r="BM153" s="43"/>
      <c r="BN153" s="43"/>
      <c r="BO153" s="43"/>
      <c r="BP153" s="43"/>
      <c r="BQ153" s="43"/>
      <c r="BR153" s="43"/>
      <c r="BS153" s="43"/>
      <c r="CC153" s="7"/>
    </row>
    <row r="154" spans="1:81" ht="15.75" customHeight="1">
      <c r="A154">
        <v>113</v>
      </c>
      <c r="B154">
        <v>1</v>
      </c>
      <c r="C154" t="s">
        <v>114</v>
      </c>
      <c r="D154" t="s">
        <v>25</v>
      </c>
      <c r="E154"/>
      <c r="F154"/>
      <c r="G154">
        <v>0.3</v>
      </c>
      <c r="H154">
        <v>0.3</v>
      </c>
      <c r="I154">
        <v>3173</v>
      </c>
      <c r="J154">
        <v>8054</v>
      </c>
      <c r="K154"/>
      <c r="L154">
        <v>3635</v>
      </c>
      <c r="M154">
        <v>4.7480000000000002</v>
      </c>
      <c r="N154">
        <v>11.837</v>
      </c>
      <c r="O154">
        <v>7.0890000000000004</v>
      </c>
      <c r="P154"/>
      <c r="Q154">
        <v>0.44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44831</v>
      </c>
      <c r="Z154" s="26">
        <v>0.60722222222222222</v>
      </c>
      <c r="AA154"/>
      <c r="AB154" s="7">
        <v>1</v>
      </c>
      <c r="AD154" s="30">
        <v>5.3165229048387319</v>
      </c>
      <c r="AE154" s="30">
        <v>13.465881320855662</v>
      </c>
      <c r="AF154" s="30">
        <v>8.1493584160169306</v>
      </c>
      <c r="AG154" s="30">
        <v>0.65570056609557814</v>
      </c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4"/>
      <c r="BH154" s="44"/>
      <c r="BI154" s="44"/>
      <c r="BJ154" s="44"/>
      <c r="BK154" s="43"/>
      <c r="BL154" s="45"/>
      <c r="BM154" s="43"/>
      <c r="BN154" s="43"/>
      <c r="BO154" s="43"/>
      <c r="BP154" s="43"/>
      <c r="BQ154" s="43"/>
      <c r="BR154" s="43"/>
      <c r="BS154" s="43"/>
      <c r="CC154" s="7"/>
    </row>
    <row r="155" spans="1:81" ht="15.75" customHeight="1">
      <c r="A155">
        <v>114</v>
      </c>
      <c r="B155">
        <v>1</v>
      </c>
      <c r="C155" t="s">
        <v>114</v>
      </c>
      <c r="D155" t="s">
        <v>25</v>
      </c>
      <c r="E155"/>
      <c r="F155"/>
      <c r="G155">
        <v>0.3</v>
      </c>
      <c r="H155">
        <v>0.3</v>
      </c>
      <c r="I155">
        <v>5304</v>
      </c>
      <c r="J155">
        <v>8131</v>
      </c>
      <c r="K155"/>
      <c r="L155">
        <v>3829</v>
      </c>
      <c r="M155">
        <v>7.4729999999999999</v>
      </c>
      <c r="N155">
        <v>11.944000000000001</v>
      </c>
      <c r="O155">
        <v>4.4710000000000001</v>
      </c>
      <c r="P155"/>
      <c r="Q155">
        <v>0.47399999999999998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44831</v>
      </c>
      <c r="Z155" s="26">
        <v>0.61425925925925928</v>
      </c>
      <c r="AA155"/>
      <c r="AB155" s="7">
        <v>1</v>
      </c>
      <c r="AD155" s="30">
        <v>8.7265265416689157</v>
      </c>
      <c r="AE155" s="30">
        <v>13.592575589120871</v>
      </c>
      <c r="AF155" s="30">
        <v>4.8660490474519555</v>
      </c>
      <c r="AG155" s="30">
        <v>0.69002130576210985</v>
      </c>
      <c r="AH155" s="43"/>
      <c r="AI155" s="43">
        <v>103.61842105263158</v>
      </c>
      <c r="AJ155" s="43"/>
      <c r="AK155" s="43">
        <v>1.8530517271761437</v>
      </c>
      <c r="AL155" s="43"/>
      <c r="AM155" s="43"/>
      <c r="AN155" s="43"/>
      <c r="AO155" s="43">
        <v>77.836119273568087</v>
      </c>
      <c r="AP155" s="43"/>
      <c r="AQ155" s="43">
        <v>1.266893689908783</v>
      </c>
      <c r="AR155" s="43"/>
      <c r="AS155" s="43"/>
      <c r="AT155" s="43"/>
      <c r="AU155" s="43">
        <v>52.269020435575172</v>
      </c>
      <c r="AV155" s="43"/>
      <c r="AW155" s="43">
        <v>7.1152887089316277</v>
      </c>
      <c r="AX155" s="43"/>
      <c r="AY155" s="43"/>
      <c r="AZ155" s="43"/>
      <c r="BA155" s="43">
        <v>77.849150435142974</v>
      </c>
      <c r="BB155" s="43"/>
      <c r="BC155" s="43">
        <v>3.7613761806970878</v>
      </c>
      <c r="BD155" s="43"/>
      <c r="BE155" s="43"/>
      <c r="BF155" s="43"/>
      <c r="BG155" s="44">
        <v>8.808136201677522</v>
      </c>
      <c r="BH155" s="44">
        <v>13.507015823539172</v>
      </c>
      <c r="BI155" s="44">
        <v>4.69887962186165</v>
      </c>
      <c r="BJ155" s="44">
        <v>0.6772837116590672</v>
      </c>
      <c r="BK155" s="43"/>
      <c r="BL155" s="45">
        <v>40</v>
      </c>
      <c r="BM155" s="43"/>
      <c r="BN155" s="43"/>
      <c r="BO155" s="43"/>
      <c r="BP155" s="43"/>
      <c r="BQ155" s="43"/>
      <c r="BR155" s="43"/>
      <c r="BS155" s="43"/>
      <c r="CC155" s="7"/>
    </row>
    <row r="156" spans="1:81" ht="15.75" customHeight="1">
      <c r="A156">
        <v>115</v>
      </c>
      <c r="B156">
        <v>1</v>
      </c>
      <c r="C156" t="s">
        <v>114</v>
      </c>
      <c r="D156" t="s">
        <v>25</v>
      </c>
      <c r="E156"/>
      <c r="F156"/>
      <c r="G156">
        <v>0.3</v>
      </c>
      <c r="H156">
        <v>0.3</v>
      </c>
      <c r="I156">
        <v>5406</v>
      </c>
      <c r="J156">
        <v>8027</v>
      </c>
      <c r="K156"/>
      <c r="L156">
        <v>3685</v>
      </c>
      <c r="M156">
        <v>7.6040000000000001</v>
      </c>
      <c r="N156">
        <v>11.798</v>
      </c>
      <c r="O156">
        <v>4.194</v>
      </c>
      <c r="P156"/>
      <c r="Q156">
        <v>0.44900000000000001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44831</v>
      </c>
      <c r="Z156" s="26">
        <v>0.62171296296296297</v>
      </c>
      <c r="AA156"/>
      <c r="AB156" s="7">
        <v>1</v>
      </c>
      <c r="AD156" s="30">
        <v>8.8897458616861282</v>
      </c>
      <c r="AE156" s="30">
        <v>13.421456057957473</v>
      </c>
      <c r="AF156" s="30">
        <v>4.5317101962713444</v>
      </c>
      <c r="AG156" s="30">
        <v>0.66454611755602455</v>
      </c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4"/>
      <c r="BH156" s="44"/>
      <c r="BI156" s="44"/>
      <c r="BJ156" s="44"/>
      <c r="BK156" s="43"/>
      <c r="BL156" s="45"/>
      <c r="BM156" s="43"/>
      <c r="BN156" s="43"/>
      <c r="BO156" s="43"/>
      <c r="BP156" s="43"/>
      <c r="BQ156" s="43"/>
      <c r="BR156" s="43"/>
      <c r="BS156" s="43"/>
      <c r="CC156" s="7"/>
    </row>
    <row r="157" spans="1:81" ht="15.75" customHeight="1">
      <c r="A157">
        <v>26</v>
      </c>
      <c r="B157">
        <v>1</v>
      </c>
      <c r="C157" t="s">
        <v>114</v>
      </c>
      <c r="D157" t="s">
        <v>25</v>
      </c>
      <c r="E157"/>
      <c r="F157"/>
      <c r="G157">
        <v>0.3</v>
      </c>
      <c r="H157">
        <v>0.3</v>
      </c>
      <c r="I157">
        <v>5421</v>
      </c>
      <c r="J157">
        <v>11352</v>
      </c>
      <c r="K157"/>
      <c r="L157">
        <v>4633</v>
      </c>
      <c r="M157">
        <v>7.6230000000000002</v>
      </c>
      <c r="N157">
        <v>16.492000000000001</v>
      </c>
      <c r="O157">
        <v>8.8699999999999992</v>
      </c>
      <c r="P157"/>
      <c r="Q157">
        <v>0.61399999999999999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44840</v>
      </c>
      <c r="Z157" s="26">
        <v>0.63187499999999996</v>
      </c>
      <c r="AA157"/>
      <c r="AB157" s="7">
        <v>1</v>
      </c>
      <c r="AD157" s="30">
        <v>8.689133503481477</v>
      </c>
      <c r="AE157" s="30">
        <v>19.145500734100221</v>
      </c>
      <c r="AF157" s="30">
        <v>10.456367230618744</v>
      </c>
      <c r="AG157" s="30">
        <v>0.84757933999298252</v>
      </c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4"/>
      <c r="BH157" s="44"/>
      <c r="BI157" s="44"/>
      <c r="BJ157" s="44"/>
      <c r="BK157" s="43"/>
      <c r="BL157" s="45"/>
      <c r="BM157" s="43"/>
      <c r="BN157" s="43"/>
      <c r="BO157" s="43"/>
      <c r="BP157" s="43"/>
      <c r="BQ157" s="43"/>
      <c r="BR157" s="43"/>
      <c r="BS157" s="43"/>
      <c r="CC157" s="7"/>
    </row>
    <row r="158" spans="1:81" ht="15.75" customHeight="1">
      <c r="A158">
        <v>27</v>
      </c>
      <c r="B158">
        <v>1</v>
      </c>
      <c r="C158" t="s">
        <v>114</v>
      </c>
      <c r="D158" t="s">
        <v>25</v>
      </c>
      <c r="E158"/>
      <c r="F158"/>
      <c r="G158">
        <v>0.3</v>
      </c>
      <c r="H158">
        <v>0.3</v>
      </c>
      <c r="I158">
        <v>5220</v>
      </c>
      <c r="J158">
        <v>11411</v>
      </c>
      <c r="K158"/>
      <c r="L158">
        <v>4811</v>
      </c>
      <c r="M158">
        <v>7.3659999999999997</v>
      </c>
      <c r="N158">
        <v>16.577000000000002</v>
      </c>
      <c r="O158">
        <v>9.2110000000000003</v>
      </c>
      <c r="P158"/>
      <c r="Q158">
        <v>0.64500000000000002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44840</v>
      </c>
      <c r="Z158" s="26">
        <v>0.63885416666666661</v>
      </c>
      <c r="AA158"/>
      <c r="AB158" s="7">
        <v>1</v>
      </c>
      <c r="AD158" s="30">
        <v>8.3653126558483475</v>
      </c>
      <c r="AE158" s="30">
        <v>19.24539910157193</v>
      </c>
      <c r="AF158" s="30">
        <v>10.880086445723583</v>
      </c>
      <c r="AG158" s="30">
        <v>0.87952930925518114</v>
      </c>
      <c r="AH158" s="43"/>
      <c r="AI158" s="43">
        <v>100</v>
      </c>
      <c r="AJ158" s="43"/>
      <c r="AK158" s="43">
        <v>0.21207013653808549</v>
      </c>
      <c r="AL158" s="43"/>
      <c r="AM158" s="43"/>
      <c r="AN158" s="43"/>
      <c r="AO158" s="43">
        <v>100</v>
      </c>
      <c r="AP158" s="43"/>
      <c r="AQ158" s="43">
        <v>0.56465585886096825</v>
      </c>
      <c r="AR158" s="43"/>
      <c r="AS158" s="43"/>
      <c r="AT158" s="43"/>
      <c r="AU158" s="43">
        <v>100</v>
      </c>
      <c r="AV158" s="43"/>
      <c r="AW158" s="43">
        <v>0.8365921316718089</v>
      </c>
      <c r="AX158" s="43"/>
      <c r="AY158" s="43"/>
      <c r="AZ158" s="43"/>
      <c r="BA158" s="43">
        <v>100</v>
      </c>
      <c r="BB158" s="43"/>
      <c r="BC158" s="43">
        <v>2.0618374722048705</v>
      </c>
      <c r="BD158" s="43"/>
      <c r="BE158" s="43"/>
      <c r="BF158" s="43"/>
      <c r="BG158" s="44">
        <v>8.3564518863857487</v>
      </c>
      <c r="BH158" s="44">
        <v>19.191216936163549</v>
      </c>
      <c r="BI158" s="44">
        <v>10.834765049777799</v>
      </c>
      <c r="BJ158" s="44">
        <v>0.87055459878827146</v>
      </c>
      <c r="BK158" s="43"/>
      <c r="BL158" s="45">
        <v>41</v>
      </c>
      <c r="BM158" s="43"/>
      <c r="BN158" s="43"/>
      <c r="BO158" s="43"/>
      <c r="BP158" s="43"/>
      <c r="BQ158" s="43"/>
      <c r="BR158" s="43"/>
      <c r="BS158" s="43"/>
      <c r="CC158" s="7"/>
    </row>
    <row r="159" spans="1:81" ht="15.75" customHeight="1">
      <c r="A159">
        <v>28</v>
      </c>
      <c r="B159">
        <v>1</v>
      </c>
      <c r="C159" t="s">
        <v>114</v>
      </c>
      <c r="D159" t="s">
        <v>25</v>
      </c>
      <c r="E159"/>
      <c r="F159"/>
      <c r="G159">
        <v>0.3</v>
      </c>
      <c r="H159">
        <v>0.3</v>
      </c>
      <c r="I159">
        <v>5209</v>
      </c>
      <c r="J159">
        <v>11347</v>
      </c>
      <c r="K159"/>
      <c r="L159">
        <v>4711</v>
      </c>
      <c r="M159">
        <v>7.3520000000000003</v>
      </c>
      <c r="N159">
        <v>16.486000000000001</v>
      </c>
      <c r="O159">
        <v>9.1340000000000003</v>
      </c>
      <c r="P159"/>
      <c r="Q159">
        <v>0.628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44840</v>
      </c>
      <c r="Z159" s="26">
        <v>0.64629629629629626</v>
      </c>
      <c r="AA159"/>
      <c r="AB159" s="7">
        <v>1</v>
      </c>
      <c r="AD159" s="30">
        <v>8.3475911169231498</v>
      </c>
      <c r="AE159" s="30">
        <v>19.137034770755164</v>
      </c>
      <c r="AF159" s="30">
        <v>10.789443653832015</v>
      </c>
      <c r="AG159" s="30">
        <v>0.86157988832136179</v>
      </c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4"/>
      <c r="BH159" s="44"/>
      <c r="BI159" s="44"/>
      <c r="BJ159" s="44"/>
      <c r="BK159" s="43"/>
      <c r="BL159" s="45"/>
      <c r="BM159" s="43"/>
      <c r="BN159" s="43"/>
      <c r="BO159" s="43"/>
      <c r="BP159" s="43"/>
      <c r="BQ159" s="43"/>
      <c r="BR159" s="43"/>
      <c r="BS159" s="43"/>
      <c r="CC159" s="7"/>
    </row>
    <row r="160" spans="1:81" ht="15.75" customHeight="1">
      <c r="A160">
        <v>71</v>
      </c>
      <c r="B160">
        <v>1</v>
      </c>
      <c r="C160" t="s">
        <v>114</v>
      </c>
      <c r="D160" t="s">
        <v>25</v>
      </c>
      <c r="E160"/>
      <c r="F160"/>
      <c r="G160">
        <v>0.3</v>
      </c>
      <c r="H160">
        <v>0.3</v>
      </c>
      <c r="I160">
        <v>2251</v>
      </c>
      <c r="J160">
        <v>10167</v>
      </c>
      <c r="K160"/>
      <c r="L160">
        <v>4364</v>
      </c>
      <c r="M160">
        <v>3.569</v>
      </c>
      <c r="N160">
        <v>14.82</v>
      </c>
      <c r="O160">
        <v>11.250999999999999</v>
      </c>
      <c r="P160"/>
      <c r="Q160">
        <v>0.56699999999999995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44841</v>
      </c>
      <c r="Z160" s="26">
        <v>4.3263888888888886E-2</v>
      </c>
      <c r="AA160"/>
      <c r="AB160" s="7">
        <v>1</v>
      </c>
      <c r="AD160" s="30">
        <v>3.5821081950385714</v>
      </c>
      <c r="AE160" s="30">
        <v>17.139067421321016</v>
      </c>
      <c r="AF160" s="30">
        <v>13.556959226282444</v>
      </c>
      <c r="AG160" s="30">
        <v>0.79929539768100855</v>
      </c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4"/>
      <c r="BH160" s="44"/>
      <c r="BI160" s="44"/>
      <c r="BJ160" s="44"/>
      <c r="BK160" s="43"/>
      <c r="BL160" s="45"/>
      <c r="BM160" s="43"/>
      <c r="BN160" s="43"/>
      <c r="BO160" s="43"/>
      <c r="BP160" s="43"/>
      <c r="BQ160" s="43"/>
      <c r="BR160" s="43"/>
      <c r="BS160" s="43"/>
      <c r="CC160" s="7"/>
    </row>
    <row r="161" spans="1:81" ht="15.75" customHeight="1">
      <c r="A161">
        <v>72</v>
      </c>
      <c r="B161">
        <v>1</v>
      </c>
      <c r="C161" t="s">
        <v>114</v>
      </c>
      <c r="D161" t="s">
        <v>25</v>
      </c>
      <c r="E161"/>
      <c r="F161"/>
      <c r="G161">
        <v>0.3</v>
      </c>
      <c r="H161">
        <v>0.3</v>
      </c>
      <c r="I161">
        <v>4743</v>
      </c>
      <c r="J161">
        <v>10107</v>
      </c>
      <c r="K161"/>
      <c r="L161">
        <v>4384</v>
      </c>
      <c r="M161">
        <v>6.7560000000000002</v>
      </c>
      <c r="N161">
        <v>14.736000000000001</v>
      </c>
      <c r="O161">
        <v>7.9790000000000001</v>
      </c>
      <c r="P161"/>
      <c r="Q161">
        <v>0.57099999999999995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44841</v>
      </c>
      <c r="Z161" s="26">
        <v>5.0231481481481481E-2</v>
      </c>
      <c r="AA161"/>
      <c r="AB161" s="7">
        <v>1</v>
      </c>
      <c r="AD161" s="30">
        <v>7.5968422860921114</v>
      </c>
      <c r="AE161" s="30">
        <v>17.037475861180294</v>
      </c>
      <c r="AF161" s="30">
        <v>9.4406335750881816</v>
      </c>
      <c r="AG161" s="30">
        <v>0.80288528186777242</v>
      </c>
      <c r="AH161" s="43"/>
      <c r="AI161" s="43">
        <v>91.092146898072684</v>
      </c>
      <c r="AJ161" s="43"/>
      <c r="AK161" s="43">
        <v>0.29645545817512592</v>
      </c>
      <c r="AL161" s="43"/>
      <c r="AM161" s="43"/>
      <c r="AN161" s="43"/>
      <c r="AO161" s="43">
        <v>88.843483610159069</v>
      </c>
      <c r="AP161" s="43"/>
      <c r="AQ161" s="43">
        <v>4.9677901571534344E-2</v>
      </c>
      <c r="AR161" s="43"/>
      <c r="AS161" s="43"/>
      <c r="AT161" s="43"/>
      <c r="AU161" s="43">
        <v>86.94135777435315</v>
      </c>
      <c r="AV161" s="43"/>
      <c r="AW161" s="43">
        <v>0.14934636478671032</v>
      </c>
      <c r="AX161" s="43"/>
      <c r="AY161" s="43"/>
      <c r="AZ161" s="43"/>
      <c r="BA161" s="43">
        <v>92.113001470279357</v>
      </c>
      <c r="BB161" s="43"/>
      <c r="BC161" s="43">
        <v>6.7045955973868754E-2</v>
      </c>
      <c r="BD161" s="43"/>
      <c r="BE161" s="43"/>
      <c r="BF161" s="43"/>
      <c r="BG161" s="44">
        <v>7.6081196290445092</v>
      </c>
      <c r="BH161" s="44">
        <v>17.041708842852824</v>
      </c>
      <c r="BI161" s="44">
        <v>9.4335892138083146</v>
      </c>
      <c r="BJ161" s="44">
        <v>0.80315452318177971</v>
      </c>
      <c r="BK161" s="43"/>
      <c r="BL161" s="45">
        <v>42</v>
      </c>
      <c r="BM161" s="43"/>
      <c r="BN161" s="43"/>
      <c r="BO161" s="43"/>
      <c r="BP161" s="43"/>
      <c r="BQ161" s="43"/>
      <c r="BR161" s="43"/>
      <c r="BS161" s="43"/>
      <c r="CC161" s="7"/>
    </row>
    <row r="162" spans="1:81" ht="15.75" customHeight="1">
      <c r="A162">
        <v>73</v>
      </c>
      <c r="B162">
        <v>1</v>
      </c>
      <c r="C162" t="s">
        <v>114</v>
      </c>
      <c r="D162" t="s">
        <v>25</v>
      </c>
      <c r="E162"/>
      <c r="F162"/>
      <c r="G162">
        <v>0.3</v>
      </c>
      <c r="H162">
        <v>0.3</v>
      </c>
      <c r="I162">
        <v>4757</v>
      </c>
      <c r="J162">
        <v>10112</v>
      </c>
      <c r="K162"/>
      <c r="L162">
        <v>4387</v>
      </c>
      <c r="M162">
        <v>6.7729999999999997</v>
      </c>
      <c r="N162">
        <v>14.743</v>
      </c>
      <c r="O162">
        <v>7.9690000000000003</v>
      </c>
      <c r="P162"/>
      <c r="Q162">
        <v>0.57099999999999995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44841</v>
      </c>
      <c r="Z162" s="26">
        <v>5.7592592592592591E-2</v>
      </c>
      <c r="AA162"/>
      <c r="AB162" s="7">
        <v>1</v>
      </c>
      <c r="AD162" s="30">
        <v>7.619396971996907</v>
      </c>
      <c r="AE162" s="30">
        <v>17.045941824525354</v>
      </c>
      <c r="AF162" s="30">
        <v>9.4265448525284476</v>
      </c>
      <c r="AG162" s="30">
        <v>0.80342376449578701</v>
      </c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4"/>
      <c r="BH162" s="44"/>
      <c r="BI162" s="44"/>
      <c r="BJ162" s="44"/>
      <c r="BK162" s="43"/>
      <c r="BL162" s="45"/>
      <c r="BM162" s="43"/>
      <c r="BN162" s="43"/>
      <c r="BO162" s="43"/>
      <c r="BP162" s="43"/>
      <c r="BQ162" s="43"/>
      <c r="BR162" s="43"/>
      <c r="BS162" s="43"/>
      <c r="CC162" s="7"/>
    </row>
    <row r="163" spans="1:81" ht="15.75" customHeight="1">
      <c r="A163">
        <v>113</v>
      </c>
      <c r="B163">
        <v>1</v>
      </c>
      <c r="C163" t="s">
        <v>114</v>
      </c>
      <c r="D163" t="s">
        <v>25</v>
      </c>
      <c r="E163"/>
      <c r="F163"/>
      <c r="G163">
        <v>0.3</v>
      </c>
      <c r="H163">
        <v>0.3</v>
      </c>
      <c r="I163">
        <v>2657</v>
      </c>
      <c r="J163">
        <v>9147</v>
      </c>
      <c r="K163"/>
      <c r="L163">
        <v>3884</v>
      </c>
      <c r="M163">
        <v>4.0890000000000004</v>
      </c>
      <c r="N163">
        <v>13.38</v>
      </c>
      <c r="O163">
        <v>9.2910000000000004</v>
      </c>
      <c r="P163"/>
      <c r="Q163">
        <v>0.48399999999999999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44841</v>
      </c>
      <c r="Z163" s="26">
        <v>0.42834490740740744</v>
      </c>
      <c r="AA163"/>
      <c r="AB163" s="7">
        <v>1</v>
      </c>
      <c r="AD163" s="30">
        <v>4.2361940862776315</v>
      </c>
      <c r="AE163" s="30">
        <v>15.412010898928784</v>
      </c>
      <c r="AF163" s="30">
        <v>11.175816812651153</v>
      </c>
      <c r="AG163" s="30">
        <v>0.71313817719867567</v>
      </c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4"/>
      <c r="BH163" s="44"/>
      <c r="BI163" s="44"/>
      <c r="BJ163" s="44"/>
      <c r="BK163" s="43"/>
      <c r="BL163" s="45"/>
      <c r="BM163" s="43"/>
      <c r="BN163" s="43"/>
      <c r="BO163" s="43"/>
      <c r="BP163" s="43"/>
      <c r="BQ163" s="43"/>
      <c r="BR163" s="43"/>
      <c r="BS163" s="43"/>
      <c r="CC163" s="7"/>
    </row>
    <row r="164" spans="1:81" ht="15.75" customHeight="1">
      <c r="A164">
        <v>114</v>
      </c>
      <c r="B164">
        <v>1</v>
      </c>
      <c r="C164" t="s">
        <v>114</v>
      </c>
      <c r="D164" t="s">
        <v>25</v>
      </c>
      <c r="E164"/>
      <c r="F164"/>
      <c r="G164">
        <v>0.3</v>
      </c>
      <c r="H164">
        <v>0.3</v>
      </c>
      <c r="I164">
        <v>4449</v>
      </c>
      <c r="J164">
        <v>9296</v>
      </c>
      <c r="K164"/>
      <c r="L164">
        <v>3914</v>
      </c>
      <c r="M164">
        <v>6.38</v>
      </c>
      <c r="N164">
        <v>13.590999999999999</v>
      </c>
      <c r="O164">
        <v>7.2110000000000003</v>
      </c>
      <c r="P164"/>
      <c r="Q164">
        <v>0.48899999999999999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44841</v>
      </c>
      <c r="Z164" s="26">
        <v>0.43526620370370367</v>
      </c>
      <c r="AA164"/>
      <c r="AB164" s="7">
        <v>1</v>
      </c>
      <c r="AD164" s="30">
        <v>7.123193882091412</v>
      </c>
      <c r="AE164" s="30">
        <v>15.664296606611572</v>
      </c>
      <c r="AF164" s="30">
        <v>8.5411027245201598</v>
      </c>
      <c r="AG164" s="30">
        <v>0.71852300347882136</v>
      </c>
      <c r="AH164" s="43"/>
      <c r="AI164" s="43">
        <v>86.844376258509925</v>
      </c>
      <c r="AJ164" s="43"/>
      <c r="AK164" s="43">
        <v>3.5325771827579135</v>
      </c>
      <c r="AL164" s="43"/>
      <c r="AM164" s="43"/>
      <c r="AN164" s="43"/>
      <c r="AO164" s="43">
        <v>81.25933737586783</v>
      </c>
      <c r="AP164" s="43"/>
      <c r="AQ164" s="43">
        <v>1.07587209013447</v>
      </c>
      <c r="AR164" s="43"/>
      <c r="AS164" s="43"/>
      <c r="AT164" s="43"/>
      <c r="AU164" s="43">
        <v>76.534998783356315</v>
      </c>
      <c r="AV164" s="43"/>
      <c r="AW164" s="43">
        <v>5.0879110791119224</v>
      </c>
      <c r="AX164" s="43"/>
      <c r="AY164" s="43"/>
      <c r="AZ164" s="43"/>
      <c r="BA164" s="43">
        <v>82.650703633690398</v>
      </c>
      <c r="BB164" s="43"/>
      <c r="BC164" s="43">
        <v>1.0437264716312262</v>
      </c>
      <c r="BD164" s="43"/>
      <c r="BE164" s="43"/>
      <c r="BF164" s="43"/>
      <c r="BG164" s="44">
        <v>7.2512722770507851</v>
      </c>
      <c r="BH164" s="44">
        <v>15.580483569495478</v>
      </c>
      <c r="BI164" s="44">
        <v>8.3292112924446933</v>
      </c>
      <c r="BJ164" s="44">
        <v>0.72229238187492351</v>
      </c>
      <c r="BK164" s="43"/>
      <c r="BL164" s="45">
        <v>43</v>
      </c>
      <c r="BM164" s="43"/>
      <c r="BN164" s="43"/>
      <c r="BO164" s="43"/>
      <c r="BP164" s="43"/>
      <c r="BQ164" s="43"/>
      <c r="BR164" s="43"/>
      <c r="BS164" s="43"/>
      <c r="CC164" s="7"/>
    </row>
    <row r="165" spans="1:81" ht="15.75" customHeight="1">
      <c r="A165">
        <v>115</v>
      </c>
      <c r="B165">
        <v>1</v>
      </c>
      <c r="C165" t="s">
        <v>114</v>
      </c>
      <c r="D165" t="s">
        <v>25</v>
      </c>
      <c r="E165"/>
      <c r="F165"/>
      <c r="G165">
        <v>0.3</v>
      </c>
      <c r="H165">
        <v>0.3</v>
      </c>
      <c r="I165">
        <v>4608</v>
      </c>
      <c r="J165">
        <v>9197</v>
      </c>
      <c r="K165"/>
      <c r="L165">
        <v>3956</v>
      </c>
      <c r="M165">
        <v>6.5830000000000002</v>
      </c>
      <c r="N165">
        <v>13.451000000000001</v>
      </c>
      <c r="O165">
        <v>6.8680000000000003</v>
      </c>
      <c r="P165"/>
      <c r="Q165">
        <v>0.496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44841</v>
      </c>
      <c r="Z165" s="26">
        <v>0.44269675925925928</v>
      </c>
      <c r="AA165"/>
      <c r="AB165" s="7">
        <v>1</v>
      </c>
      <c r="AD165" s="30">
        <v>7.3793506720101583</v>
      </c>
      <c r="AE165" s="30">
        <v>15.496670532379383</v>
      </c>
      <c r="AF165" s="30">
        <v>8.1173198603692249</v>
      </c>
      <c r="AG165" s="30">
        <v>0.72606176027102565</v>
      </c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4"/>
      <c r="BH165" s="44"/>
      <c r="BI165" s="44"/>
      <c r="BJ165" s="44"/>
      <c r="BK165" s="43"/>
      <c r="BL165" s="45"/>
      <c r="BM165" s="43"/>
      <c r="BN165" s="43"/>
      <c r="BO165" s="43"/>
      <c r="BP165" s="43"/>
      <c r="BQ165" s="43"/>
      <c r="BR165" s="43"/>
      <c r="BS165" s="43"/>
      <c r="CC165" s="7"/>
    </row>
    <row r="166" spans="1:81" ht="15.75" customHeight="1">
      <c r="A166">
        <v>26</v>
      </c>
      <c r="B166">
        <v>1</v>
      </c>
      <c r="C166" t="s">
        <v>114</v>
      </c>
      <c r="D166" t="s">
        <v>25</v>
      </c>
      <c r="E166"/>
      <c r="F166"/>
      <c r="G166">
        <v>0.3</v>
      </c>
      <c r="H166">
        <v>0.3</v>
      </c>
      <c r="I166">
        <v>5649</v>
      </c>
      <c r="J166">
        <v>12711</v>
      </c>
      <c r="K166"/>
      <c r="L166">
        <v>4870</v>
      </c>
      <c r="M166">
        <v>7.915</v>
      </c>
      <c r="N166">
        <v>18.411999999999999</v>
      </c>
      <c r="O166">
        <v>10.497999999999999</v>
      </c>
      <c r="P166"/>
      <c r="Q166">
        <v>0.65600000000000003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44873</v>
      </c>
      <c r="Z166" s="26">
        <v>0.82501157407407411</v>
      </c>
      <c r="AA166"/>
      <c r="AB166" s="7">
        <v>1</v>
      </c>
      <c r="AD166" s="30">
        <v>9.4025863608146647</v>
      </c>
      <c r="AE166" s="30">
        <v>20.802684480208725</v>
      </c>
      <c r="AF166" s="30">
        <v>11.400098119394061</v>
      </c>
      <c r="AG166" s="30">
        <v>0.84607118502652834</v>
      </c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4"/>
      <c r="BH166" s="44"/>
      <c r="BI166" s="44"/>
      <c r="BJ166" s="44"/>
      <c r="BK166" s="43"/>
      <c r="BL166" s="45"/>
      <c r="BM166" s="43"/>
      <c r="BN166" s="43"/>
      <c r="BO166" s="43"/>
      <c r="BP166" s="43"/>
      <c r="BQ166" s="43"/>
      <c r="BR166" s="43"/>
      <c r="BS166" s="43"/>
      <c r="CC166" s="7"/>
    </row>
    <row r="167" spans="1:81" ht="15.75" customHeight="1">
      <c r="A167">
        <v>27</v>
      </c>
      <c r="B167">
        <v>1</v>
      </c>
      <c r="C167" t="s">
        <v>114</v>
      </c>
      <c r="D167" t="s">
        <v>25</v>
      </c>
      <c r="E167"/>
      <c r="F167"/>
      <c r="G167">
        <v>0.3</v>
      </c>
      <c r="H167">
        <v>0.3</v>
      </c>
      <c r="I167">
        <v>5476</v>
      </c>
      <c r="J167">
        <v>12816</v>
      </c>
      <c r="K167"/>
      <c r="L167">
        <v>4785</v>
      </c>
      <c r="M167">
        <v>7.6929999999999996</v>
      </c>
      <c r="N167">
        <v>18.559999999999999</v>
      </c>
      <c r="O167">
        <v>10.867000000000001</v>
      </c>
      <c r="P167"/>
      <c r="Q167">
        <v>0.64100000000000001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44873</v>
      </c>
      <c r="Z167" s="26">
        <v>0.83211805555555562</v>
      </c>
      <c r="AA167"/>
      <c r="AB167" s="7">
        <v>1</v>
      </c>
      <c r="AD167" s="30">
        <v>9.1213180783702601</v>
      </c>
      <c r="AE167" s="30">
        <v>20.972247457122489</v>
      </c>
      <c r="AF167" s="30">
        <v>11.850929378752229</v>
      </c>
      <c r="AG167" s="30">
        <v>0.83164697328402604</v>
      </c>
      <c r="AH167" s="43"/>
      <c r="AI167" s="43">
        <v>100</v>
      </c>
      <c r="AJ167" s="43"/>
      <c r="AK167" s="43">
        <v>1.0285038479511901</v>
      </c>
      <c r="AL167" s="43"/>
      <c r="AM167" s="43"/>
      <c r="AN167" s="43"/>
      <c r="AO167" s="43">
        <v>100</v>
      </c>
      <c r="AP167" s="43"/>
      <c r="AQ167" s="43">
        <v>1.0449456253028024</v>
      </c>
      <c r="AR167" s="43"/>
      <c r="AS167" s="43"/>
      <c r="AT167" s="43"/>
      <c r="AU167" s="43">
        <v>100</v>
      </c>
      <c r="AV167" s="43"/>
      <c r="AW167" s="43">
        <v>2.6704879990796377</v>
      </c>
      <c r="AX167" s="43"/>
      <c r="AY167" s="43"/>
      <c r="AZ167" s="43"/>
      <c r="BA167" s="43">
        <v>100</v>
      </c>
      <c r="BB167" s="43"/>
      <c r="BC167" s="43">
        <v>0.49091929888804792</v>
      </c>
      <c r="BD167" s="43"/>
      <c r="BE167" s="43"/>
      <c r="BF167" s="43"/>
      <c r="BG167" s="44">
        <v>9.1684670968146982</v>
      </c>
      <c r="BH167" s="44">
        <v>20.863242686249354</v>
      </c>
      <c r="BI167" s="44">
        <v>11.694775589434656</v>
      </c>
      <c r="BJ167" s="44">
        <v>0.82961061397920233</v>
      </c>
      <c r="BK167" s="43"/>
      <c r="BL167" s="45">
        <v>44</v>
      </c>
      <c r="BM167" s="43"/>
      <c r="BN167" s="43"/>
      <c r="BO167" s="43"/>
      <c r="BP167" s="43"/>
      <c r="BQ167" s="43"/>
      <c r="BR167" s="43"/>
      <c r="BS167" s="43"/>
      <c r="CC167" s="7"/>
    </row>
    <row r="168" spans="1:81" ht="15.75" customHeight="1">
      <c r="A168">
        <v>28</v>
      </c>
      <c r="B168">
        <v>1</v>
      </c>
      <c r="C168" t="s">
        <v>114</v>
      </c>
      <c r="D168" t="s">
        <v>25</v>
      </c>
      <c r="E168"/>
      <c r="F168"/>
      <c r="G168">
        <v>0.3</v>
      </c>
      <c r="H168">
        <v>0.3</v>
      </c>
      <c r="I168">
        <v>5534</v>
      </c>
      <c r="J168">
        <v>12681</v>
      </c>
      <c r="K168"/>
      <c r="L168">
        <v>4761</v>
      </c>
      <c r="M168">
        <v>7.7670000000000003</v>
      </c>
      <c r="N168">
        <v>18.37</v>
      </c>
      <c r="O168">
        <v>10.603</v>
      </c>
      <c r="P168"/>
      <c r="Q168">
        <v>0.63700000000000001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44873</v>
      </c>
      <c r="Z168" s="26">
        <v>0.83966435185185195</v>
      </c>
      <c r="AA168"/>
      <c r="AB168" s="7">
        <v>1</v>
      </c>
      <c r="AD168" s="30">
        <v>9.215616115259138</v>
      </c>
      <c r="AE168" s="30">
        <v>20.754237915376219</v>
      </c>
      <c r="AF168" s="30">
        <v>11.538621800117081</v>
      </c>
      <c r="AG168" s="30">
        <v>0.82757425467437851</v>
      </c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4"/>
      <c r="BH168" s="44"/>
      <c r="BI168" s="44"/>
      <c r="BJ168" s="44"/>
      <c r="BK168" s="43"/>
      <c r="BL168" s="45"/>
      <c r="BM168" s="43"/>
      <c r="BN168" s="43"/>
      <c r="BO168" s="43"/>
      <c r="BP168" s="43"/>
      <c r="BQ168" s="43"/>
      <c r="BR168" s="43"/>
      <c r="BS168" s="43"/>
      <c r="CC168" s="7"/>
    </row>
    <row r="169" spans="1:81" ht="15.75" customHeight="1">
      <c r="A169">
        <v>71</v>
      </c>
      <c r="B169">
        <v>1</v>
      </c>
      <c r="C169" t="s">
        <v>114</v>
      </c>
      <c r="D169" t="s">
        <v>25</v>
      </c>
      <c r="E169"/>
      <c r="F169"/>
      <c r="G169">
        <v>0.3</v>
      </c>
      <c r="H169">
        <v>0.3</v>
      </c>
      <c r="I169">
        <v>2958</v>
      </c>
      <c r="J169">
        <v>12097</v>
      </c>
      <c r="K169"/>
      <c r="L169">
        <v>4697</v>
      </c>
      <c r="M169">
        <v>4.4740000000000002</v>
      </c>
      <c r="N169">
        <v>17.545000000000002</v>
      </c>
      <c r="O169">
        <v>13.071</v>
      </c>
      <c r="P169"/>
      <c r="Q169">
        <v>0.625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44874</v>
      </c>
      <c r="Z169" s="26">
        <v>0.23483796296296297</v>
      </c>
      <c r="AA169"/>
      <c r="AB169" s="7">
        <v>1</v>
      </c>
      <c r="AD169" s="30">
        <v>5.0274826148152778</v>
      </c>
      <c r="AE169" s="30">
        <v>19.811144786636813</v>
      </c>
      <c r="AF169" s="30">
        <v>14.783662171821536</v>
      </c>
      <c r="AG169" s="30">
        <v>0.81671367171531817</v>
      </c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4"/>
      <c r="BH169" s="44"/>
      <c r="BI169" s="44"/>
      <c r="BJ169" s="44"/>
      <c r="BK169" s="43"/>
      <c r="BL169" s="45"/>
      <c r="BM169" s="43"/>
      <c r="BN169" s="43"/>
      <c r="BO169" s="43"/>
      <c r="BP169" s="43"/>
      <c r="BQ169" s="43"/>
      <c r="BR169" s="43"/>
      <c r="BS169" s="43"/>
      <c r="CC169" s="7"/>
    </row>
    <row r="170" spans="1:81" ht="15.75" customHeight="1">
      <c r="A170">
        <v>72</v>
      </c>
      <c r="B170">
        <v>1</v>
      </c>
      <c r="C170" t="s">
        <v>114</v>
      </c>
      <c r="D170" t="s">
        <v>25</v>
      </c>
      <c r="E170"/>
      <c r="F170"/>
      <c r="G170">
        <v>0.3</v>
      </c>
      <c r="H170">
        <v>0.3</v>
      </c>
      <c r="I170">
        <v>4968</v>
      </c>
      <c r="J170">
        <v>12084</v>
      </c>
      <c r="K170"/>
      <c r="L170">
        <v>4682</v>
      </c>
      <c r="M170">
        <v>7.0439999999999996</v>
      </c>
      <c r="N170">
        <v>17.526</v>
      </c>
      <c r="O170">
        <v>10.481999999999999</v>
      </c>
      <c r="P170"/>
      <c r="Q170">
        <v>0.623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44874</v>
      </c>
      <c r="Z170" s="26">
        <v>0.2419212962962963</v>
      </c>
      <c r="AA170"/>
      <c r="AB170" s="7">
        <v>1</v>
      </c>
      <c r="AD170" s="30">
        <v>8.2953973414814879</v>
      </c>
      <c r="AE170" s="30">
        <v>19.790151275209396</v>
      </c>
      <c r="AF170" s="30">
        <v>11.494753933727909</v>
      </c>
      <c r="AG170" s="30">
        <v>0.81416822258428834</v>
      </c>
      <c r="AH170" s="43"/>
      <c r="AI170" s="43">
        <v>91.725703905540414</v>
      </c>
      <c r="AJ170" s="43"/>
      <c r="AK170" s="43">
        <v>3.1444360587133442</v>
      </c>
      <c r="AL170" s="43"/>
      <c r="AM170" s="43"/>
      <c r="AN170" s="43"/>
      <c r="AO170" s="43">
        <v>95.003333725536336</v>
      </c>
      <c r="AP170" s="43"/>
      <c r="AQ170" s="43">
        <v>0.44779767934524889</v>
      </c>
      <c r="AR170" s="43"/>
      <c r="AS170" s="43"/>
      <c r="AT170" s="43"/>
      <c r="AU170" s="43">
        <v>97.494305239179951</v>
      </c>
      <c r="AV170" s="43"/>
      <c r="AW170" s="43">
        <v>1.5446355420796938</v>
      </c>
      <c r="AX170" s="43"/>
      <c r="AY170" s="43"/>
      <c r="AZ170" s="43"/>
      <c r="BA170" s="43">
        <v>98.43913681122983</v>
      </c>
      <c r="BB170" s="43"/>
      <c r="BC170" s="43">
        <v>0.68545972466057215</v>
      </c>
      <c r="BD170" s="43"/>
      <c r="BE170" s="43"/>
      <c r="BF170" s="43"/>
      <c r="BG170" s="44">
        <v>8.4279023415925796</v>
      </c>
      <c r="BH170" s="44">
        <v>19.834560626305858</v>
      </c>
      <c r="BI170" s="44">
        <v>11.406658284713279</v>
      </c>
      <c r="BJ170" s="44">
        <v>0.81696821662842112</v>
      </c>
      <c r="BK170" s="43"/>
      <c r="BL170" s="45">
        <v>45</v>
      </c>
      <c r="BM170" s="43"/>
      <c r="BN170" s="43"/>
      <c r="BO170" s="43"/>
      <c r="BP170" s="43"/>
      <c r="BQ170" s="43"/>
      <c r="BR170" s="43"/>
      <c r="BS170" s="43"/>
      <c r="CC170" s="7"/>
    </row>
    <row r="171" spans="1:81" ht="15.75" customHeight="1">
      <c r="A171">
        <v>73</v>
      </c>
      <c r="B171">
        <v>1</v>
      </c>
      <c r="C171" t="s">
        <v>114</v>
      </c>
      <c r="D171" t="s">
        <v>25</v>
      </c>
      <c r="E171"/>
      <c r="F171"/>
      <c r="G171">
        <v>0.3</v>
      </c>
      <c r="H171">
        <v>0.3</v>
      </c>
      <c r="I171">
        <v>5131</v>
      </c>
      <c r="J171">
        <v>12139</v>
      </c>
      <c r="K171"/>
      <c r="L171">
        <v>4715</v>
      </c>
      <c r="M171">
        <v>7.2530000000000001</v>
      </c>
      <c r="N171">
        <v>17.605</v>
      </c>
      <c r="O171">
        <v>10.352</v>
      </c>
      <c r="P171"/>
      <c r="Q171">
        <v>0.629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44874</v>
      </c>
      <c r="Z171" s="26">
        <v>0.24944444444444444</v>
      </c>
      <c r="AA171"/>
      <c r="AB171" s="7">
        <v>1</v>
      </c>
      <c r="AD171" s="30">
        <v>8.5604073417036712</v>
      </c>
      <c r="AE171" s="30">
        <v>19.878969977402321</v>
      </c>
      <c r="AF171" s="30">
        <v>11.318562635698649</v>
      </c>
      <c r="AG171" s="30">
        <v>0.8197682106725539</v>
      </c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4"/>
      <c r="BH171" s="44"/>
      <c r="BI171" s="44"/>
      <c r="BJ171" s="44"/>
      <c r="BK171" s="43"/>
      <c r="BL171" s="45"/>
      <c r="BM171" s="43"/>
      <c r="BN171" s="43"/>
      <c r="BO171" s="43"/>
      <c r="BP171" s="43"/>
      <c r="BQ171" s="43"/>
      <c r="BR171" s="43"/>
      <c r="BS171" s="43"/>
      <c r="CC171" s="7"/>
    </row>
    <row r="172" spans="1:81" ht="15.75" customHeight="1">
      <c r="A172">
        <v>113</v>
      </c>
      <c r="B172">
        <v>1</v>
      </c>
      <c r="C172" t="s">
        <v>114</v>
      </c>
      <c r="D172" t="s">
        <v>25</v>
      </c>
      <c r="E172"/>
      <c r="F172"/>
      <c r="G172">
        <v>0.3</v>
      </c>
      <c r="H172">
        <v>0.3</v>
      </c>
      <c r="I172">
        <v>2935</v>
      </c>
      <c r="J172">
        <v>12115</v>
      </c>
      <c r="K172"/>
      <c r="L172">
        <v>4677</v>
      </c>
      <c r="M172">
        <v>4.4450000000000003</v>
      </c>
      <c r="N172">
        <v>17.57</v>
      </c>
      <c r="O172">
        <v>13.125</v>
      </c>
      <c r="P172"/>
      <c r="Q172">
        <v>0.622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44874</v>
      </c>
      <c r="Z172" s="26">
        <v>0.62432870370370364</v>
      </c>
      <c r="AA172"/>
      <c r="AB172" s="7">
        <v>1</v>
      </c>
      <c r="AD172" s="30">
        <v>4.9900885657041707</v>
      </c>
      <c r="AE172" s="30">
        <v>19.840212725536315</v>
      </c>
      <c r="AF172" s="30">
        <v>14.850124159832145</v>
      </c>
      <c r="AG172" s="30">
        <v>0.81331973954061187</v>
      </c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4"/>
      <c r="BH172" s="44"/>
      <c r="BI172" s="44"/>
      <c r="BJ172" s="44"/>
      <c r="BK172" s="43"/>
      <c r="BL172" s="45"/>
      <c r="BM172" s="43"/>
      <c r="BN172" s="43"/>
      <c r="BO172" s="43"/>
      <c r="BP172" s="43"/>
      <c r="BQ172" s="43"/>
      <c r="BR172" s="43"/>
      <c r="BS172" s="43"/>
      <c r="CC172" s="7"/>
    </row>
    <row r="173" spans="1:81" ht="15.75" customHeight="1">
      <c r="A173">
        <v>114</v>
      </c>
      <c r="B173">
        <v>1</v>
      </c>
      <c r="C173" t="s">
        <v>114</v>
      </c>
      <c r="D173" t="s">
        <v>25</v>
      </c>
      <c r="E173"/>
      <c r="F173"/>
      <c r="G173">
        <v>0.3</v>
      </c>
      <c r="H173">
        <v>0.3</v>
      </c>
      <c r="I173">
        <v>4847</v>
      </c>
      <c r="J173">
        <v>12307</v>
      </c>
      <c r="K173"/>
      <c r="L173">
        <v>4768</v>
      </c>
      <c r="M173">
        <v>6.8890000000000002</v>
      </c>
      <c r="N173">
        <v>17.841000000000001</v>
      </c>
      <c r="O173">
        <v>10.952999999999999</v>
      </c>
      <c r="P173"/>
      <c r="Q173">
        <v>0.63800000000000001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44874</v>
      </c>
      <c r="Z173" s="26">
        <v>0.63148148148148142</v>
      </c>
      <c r="AA173"/>
      <c r="AB173" s="7">
        <v>1</v>
      </c>
      <c r="AD173" s="30">
        <v>8.0986721265926267</v>
      </c>
      <c r="AE173" s="30">
        <v>20.15027074046434</v>
      </c>
      <c r="AF173" s="30">
        <v>12.051598613871713</v>
      </c>
      <c r="AG173" s="30">
        <v>0.82876213093552564</v>
      </c>
      <c r="AH173" s="43"/>
      <c r="AI173" s="43">
        <v>90.581289736603082</v>
      </c>
      <c r="AJ173" s="43"/>
      <c r="AK173" s="43">
        <v>5.4484106322671</v>
      </c>
      <c r="AL173" s="43"/>
      <c r="AM173" s="43"/>
      <c r="AN173" s="43"/>
      <c r="AO173" s="43">
        <v>96.481939051653143</v>
      </c>
      <c r="AP173" s="43"/>
      <c r="AQ173" s="43">
        <v>0.1122619518468435</v>
      </c>
      <c r="AR173" s="43"/>
      <c r="AS173" s="43"/>
      <c r="AT173" s="43"/>
      <c r="AU173" s="43">
        <v>100.96638365431076</v>
      </c>
      <c r="AV173" s="43"/>
      <c r="AW173" s="43">
        <v>4.0311069409341096</v>
      </c>
      <c r="AX173" s="43"/>
      <c r="AY173" s="43"/>
      <c r="AZ173" s="43"/>
      <c r="BA173" s="43">
        <v>99.277184160905094</v>
      </c>
      <c r="BB173" s="43"/>
      <c r="BC173" s="43">
        <v>1.2154204559557211</v>
      </c>
      <c r="BD173" s="43"/>
      <c r="BE173" s="43"/>
      <c r="BF173" s="43"/>
      <c r="BG173" s="44">
        <v>8.3254751635925945</v>
      </c>
      <c r="BH173" s="44">
        <v>20.138966542003423</v>
      </c>
      <c r="BI173" s="44">
        <v>11.813491378410827</v>
      </c>
      <c r="BJ173" s="44">
        <v>0.8237560809778337</v>
      </c>
      <c r="BK173" s="43"/>
      <c r="BL173" s="45">
        <v>46</v>
      </c>
      <c r="BM173" s="43"/>
      <c r="BN173" s="43"/>
      <c r="BO173" s="43"/>
      <c r="BP173" s="43"/>
      <c r="BQ173" s="43"/>
      <c r="BR173" s="43"/>
      <c r="BS173" s="43"/>
      <c r="CC173" s="7"/>
    </row>
    <row r="174" spans="1:81" ht="15.75" customHeight="1">
      <c r="A174">
        <v>115</v>
      </c>
      <c r="B174">
        <v>1</v>
      </c>
      <c r="C174" t="s">
        <v>114</v>
      </c>
      <c r="D174" t="s">
        <v>25</v>
      </c>
      <c r="E174"/>
      <c r="F174"/>
      <c r="G174">
        <v>0.3</v>
      </c>
      <c r="H174">
        <v>0.3</v>
      </c>
      <c r="I174">
        <v>5126</v>
      </c>
      <c r="J174">
        <v>12293</v>
      </c>
      <c r="K174"/>
      <c r="L174">
        <v>4709</v>
      </c>
      <c r="M174">
        <v>7.2460000000000004</v>
      </c>
      <c r="N174">
        <v>17.821000000000002</v>
      </c>
      <c r="O174">
        <v>10.574999999999999</v>
      </c>
      <c r="P174"/>
      <c r="Q174">
        <v>0.627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44874</v>
      </c>
      <c r="Z174" s="26">
        <v>0.63906249999999998</v>
      </c>
      <c r="AA174"/>
      <c r="AB174" s="7">
        <v>1</v>
      </c>
      <c r="AD174" s="30">
        <v>8.5522782005925624</v>
      </c>
      <c r="AE174" s="30">
        <v>20.127662343542504</v>
      </c>
      <c r="AF174" s="30">
        <v>11.575384142949941</v>
      </c>
      <c r="AG174" s="30">
        <v>0.81875003102014188</v>
      </c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4"/>
      <c r="BH174" s="44"/>
      <c r="BI174" s="44"/>
      <c r="BJ174" s="44"/>
      <c r="BK174" s="43"/>
      <c r="BL174" s="45"/>
      <c r="BM174" s="43"/>
      <c r="BN174" s="43"/>
      <c r="BO174" s="43"/>
      <c r="BP174" s="43"/>
      <c r="BQ174" s="43"/>
      <c r="BR174" s="43"/>
      <c r="BS174" s="43"/>
      <c r="CC174" s="7"/>
    </row>
    <row r="175" spans="1:81" ht="15.75" customHeight="1">
      <c r="A175">
        <v>26</v>
      </c>
      <c r="B175">
        <v>1</v>
      </c>
      <c r="C175" t="s">
        <v>114</v>
      </c>
      <c r="D175" t="s">
        <v>25</v>
      </c>
      <c r="E175"/>
      <c r="F175"/>
      <c r="G175">
        <v>0.3</v>
      </c>
      <c r="H175">
        <v>0.3</v>
      </c>
      <c r="I175">
        <v>5556</v>
      </c>
      <c r="J175">
        <v>12132</v>
      </c>
      <c r="K175"/>
      <c r="L175">
        <v>4635</v>
      </c>
      <c r="M175">
        <v>7.7960000000000003</v>
      </c>
      <c r="N175">
        <v>17.594000000000001</v>
      </c>
      <c r="O175">
        <v>9.798</v>
      </c>
      <c r="P175"/>
      <c r="Q175">
        <v>0.61499999999999999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44874</v>
      </c>
      <c r="Z175" s="26">
        <v>0.88412037037037028</v>
      </c>
      <c r="AA175"/>
      <c r="AB175" s="7">
        <v>1</v>
      </c>
      <c r="AD175" s="30">
        <v>9.4301106758236841</v>
      </c>
      <c r="AE175" s="30">
        <v>20.101677942082254</v>
      </c>
      <c r="AF175" s="30">
        <v>10.67156726625857</v>
      </c>
      <c r="AG175" s="30">
        <v>0.81476612648290814</v>
      </c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4"/>
      <c r="BH175" s="44"/>
      <c r="BI175" s="44"/>
      <c r="BJ175" s="44"/>
      <c r="BK175" s="43"/>
      <c r="BL175" s="45"/>
      <c r="BM175" s="43"/>
      <c r="BN175" s="43"/>
      <c r="BO175" s="43"/>
      <c r="BP175" s="43"/>
      <c r="BQ175" s="43"/>
      <c r="BR175" s="43"/>
      <c r="BS175" s="43"/>
      <c r="CC175" s="7"/>
    </row>
    <row r="176" spans="1:81" ht="15.75" customHeight="1">
      <c r="A176">
        <v>27</v>
      </c>
      <c r="B176">
        <v>1</v>
      </c>
      <c r="C176" t="s">
        <v>114</v>
      </c>
      <c r="D176" t="s">
        <v>25</v>
      </c>
      <c r="E176"/>
      <c r="F176"/>
      <c r="G176">
        <v>0.3</v>
      </c>
      <c r="H176">
        <v>0.3</v>
      </c>
      <c r="I176">
        <v>5485</v>
      </c>
      <c r="J176">
        <v>12228</v>
      </c>
      <c r="K176"/>
      <c r="L176">
        <v>4644</v>
      </c>
      <c r="M176">
        <v>7.7050000000000001</v>
      </c>
      <c r="N176">
        <v>17.73</v>
      </c>
      <c r="O176">
        <v>10.025</v>
      </c>
      <c r="P176"/>
      <c r="Q176">
        <v>0.61599999999999999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44874</v>
      </c>
      <c r="Z176" s="26">
        <v>0.89128472222222221</v>
      </c>
      <c r="AA176"/>
      <c r="AB176" s="7">
        <v>1</v>
      </c>
      <c r="AD176" s="30">
        <v>9.3125160045509343</v>
      </c>
      <c r="AE176" s="30">
        <v>20.259371595067407</v>
      </c>
      <c r="AF176" s="30">
        <v>10.946855590516472</v>
      </c>
      <c r="AG176" s="30">
        <v>0.81631414383996537</v>
      </c>
      <c r="AH176" s="43"/>
      <c r="AI176" s="43">
        <v>100</v>
      </c>
      <c r="AJ176" s="43"/>
      <c r="AK176" s="43">
        <v>0.42593919107693268</v>
      </c>
      <c r="AL176" s="43"/>
      <c r="AM176" s="43"/>
      <c r="AN176" s="43"/>
      <c r="AO176" s="43">
        <v>100</v>
      </c>
      <c r="AP176" s="43"/>
      <c r="AQ176" s="43">
        <v>1.3139741249573342</v>
      </c>
      <c r="AR176" s="43"/>
      <c r="AS176" s="43"/>
      <c r="AT176" s="43"/>
      <c r="AU176" s="43">
        <v>100</v>
      </c>
      <c r="AV176" s="43"/>
      <c r="AW176" s="43">
        <v>2.8181826573814419</v>
      </c>
      <c r="AX176" s="43"/>
      <c r="AY176" s="43"/>
      <c r="AZ176" s="43"/>
      <c r="BA176" s="43">
        <v>100</v>
      </c>
      <c r="BB176" s="43"/>
      <c r="BC176" s="43">
        <v>1.8930292760485552</v>
      </c>
      <c r="BD176" s="43"/>
      <c r="BE176" s="43"/>
      <c r="BF176" s="43"/>
      <c r="BG176" s="44">
        <v>9.3323911602590055</v>
      </c>
      <c r="BH176" s="44">
        <v>20.127138896470484</v>
      </c>
      <c r="BI176" s="44">
        <v>10.794747736211479</v>
      </c>
      <c r="BJ176" s="44">
        <v>0.80866005801896024</v>
      </c>
      <c r="BK176" s="43"/>
      <c r="BL176" s="45">
        <v>47</v>
      </c>
      <c r="BM176" s="43"/>
      <c r="BN176" s="43"/>
      <c r="BO176" s="43"/>
      <c r="BP176" s="43"/>
      <c r="BQ176" s="43"/>
      <c r="BR176" s="43"/>
      <c r="BS176" s="43"/>
      <c r="CC176" s="7"/>
    </row>
    <row r="177" spans="1:81" ht="15.75" customHeight="1">
      <c r="A177">
        <v>28</v>
      </c>
      <c r="B177">
        <v>1</v>
      </c>
      <c r="C177" t="s">
        <v>114</v>
      </c>
      <c r="D177" t="s">
        <v>25</v>
      </c>
      <c r="E177"/>
      <c r="F177"/>
      <c r="G177">
        <v>0.3</v>
      </c>
      <c r="H177">
        <v>0.3</v>
      </c>
      <c r="I177">
        <v>5509</v>
      </c>
      <c r="J177">
        <v>12067</v>
      </c>
      <c r="K177"/>
      <c r="L177">
        <v>4555</v>
      </c>
      <c r="M177">
        <v>7.7359999999999998</v>
      </c>
      <c r="N177">
        <v>17.501999999999999</v>
      </c>
      <c r="O177">
        <v>9.7669999999999995</v>
      </c>
      <c r="P177"/>
      <c r="Q177">
        <v>0.60099999999999998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44874</v>
      </c>
      <c r="Z177" s="26">
        <v>0.89876157407407409</v>
      </c>
      <c r="AA177"/>
      <c r="AB177" s="7">
        <v>1</v>
      </c>
      <c r="AD177" s="30">
        <v>9.3522663159670767</v>
      </c>
      <c r="AE177" s="30">
        <v>19.994906197873561</v>
      </c>
      <c r="AF177" s="30">
        <v>10.642639881906485</v>
      </c>
      <c r="AG177" s="30">
        <v>0.80100597219795522</v>
      </c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4"/>
      <c r="BH177" s="44"/>
      <c r="BI177" s="44"/>
      <c r="BJ177" s="44"/>
      <c r="BK177" s="43"/>
      <c r="BL177" s="45"/>
      <c r="BM177" s="43"/>
      <c r="BN177" s="43"/>
      <c r="BO177" s="43"/>
      <c r="BP177" s="43"/>
      <c r="BQ177" s="43"/>
      <c r="BR177" s="43"/>
      <c r="BS177" s="43"/>
      <c r="CC177" s="7"/>
    </row>
    <row r="178" spans="1:81" ht="15.75" customHeight="1">
      <c r="A178">
        <v>72</v>
      </c>
      <c r="B178">
        <v>1</v>
      </c>
      <c r="C178" t="s">
        <v>114</v>
      </c>
      <c r="D178" t="s">
        <v>25</v>
      </c>
      <c r="E178"/>
      <c r="F178"/>
      <c r="G178">
        <v>0.3</v>
      </c>
      <c r="H178">
        <v>0.3</v>
      </c>
      <c r="I178">
        <v>2950</v>
      </c>
      <c r="J178">
        <v>10979</v>
      </c>
      <c r="K178"/>
      <c r="L178">
        <v>5530</v>
      </c>
      <c r="M178">
        <v>4.4640000000000004</v>
      </c>
      <c r="N178">
        <v>15.965999999999999</v>
      </c>
      <c r="O178">
        <v>11.502000000000001</v>
      </c>
      <c r="P178"/>
      <c r="Q178">
        <v>0.77100000000000002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44875</v>
      </c>
      <c r="Z178" s="26">
        <v>0.29474537037037035</v>
      </c>
      <c r="AA178"/>
      <c r="AB178" s="7">
        <v>1</v>
      </c>
      <c r="AD178" s="30">
        <v>5.1138893612210703</v>
      </c>
      <c r="AE178" s="30">
        <v>18.207711464041861</v>
      </c>
      <c r="AF178" s="30">
        <v>13.093822102820791</v>
      </c>
      <c r="AG178" s="30">
        <v>0.96870785254581926</v>
      </c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4"/>
      <c r="BH178" s="44"/>
      <c r="BI178" s="44"/>
      <c r="BJ178" s="44"/>
      <c r="BK178" s="43"/>
      <c r="BL178" s="45"/>
      <c r="BM178" s="43"/>
      <c r="BN178" s="43"/>
      <c r="BO178" s="43"/>
      <c r="BP178" s="43"/>
      <c r="BQ178" s="43"/>
      <c r="BR178" s="43"/>
      <c r="BS178" s="43"/>
      <c r="CC178" s="7"/>
    </row>
    <row r="179" spans="1:81" ht="15.75" customHeight="1">
      <c r="A179">
        <v>73</v>
      </c>
      <c r="B179">
        <v>1</v>
      </c>
      <c r="C179" t="s">
        <v>114</v>
      </c>
      <c r="D179" t="s">
        <v>25</v>
      </c>
      <c r="E179"/>
      <c r="F179"/>
      <c r="G179">
        <v>0.3</v>
      </c>
      <c r="H179">
        <v>0.3</v>
      </c>
      <c r="I179">
        <v>4363</v>
      </c>
      <c r="J179">
        <v>10816</v>
      </c>
      <c r="K179"/>
      <c r="L179">
        <v>5478</v>
      </c>
      <c r="M179">
        <v>6.2709999999999999</v>
      </c>
      <c r="N179">
        <v>15.736000000000001</v>
      </c>
      <c r="O179">
        <v>9.4659999999999993</v>
      </c>
      <c r="P179"/>
      <c r="Q179">
        <v>0.76200000000000001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44875</v>
      </c>
      <c r="Z179" s="26">
        <v>0.30168981481481483</v>
      </c>
      <c r="AA179"/>
      <c r="AB179" s="7">
        <v>1</v>
      </c>
      <c r="AD179" s="30">
        <v>7.4541889458463562</v>
      </c>
      <c r="AE179" s="30">
        <v>17.939960782410825</v>
      </c>
      <c r="AF179" s="30">
        <v>10.485771836564469</v>
      </c>
      <c r="AG179" s="30">
        <v>0.95976375226059973</v>
      </c>
      <c r="AH179" s="43"/>
      <c r="AI179" s="43">
        <v>80.953247225759512</v>
      </c>
      <c r="AJ179" s="43"/>
      <c r="AK179" s="43">
        <v>3.7928269648082855</v>
      </c>
      <c r="AL179" s="43"/>
      <c r="AM179" s="43"/>
      <c r="AN179" s="43"/>
      <c r="AO179" s="43">
        <v>89.434039925910682</v>
      </c>
      <c r="AP179" s="43"/>
      <c r="AQ179" s="43">
        <v>0.87516142248630024</v>
      </c>
      <c r="AR179" s="43"/>
      <c r="AS179" s="43"/>
      <c r="AT179" s="43"/>
      <c r="AU179" s="43">
        <v>96.443876400270653</v>
      </c>
      <c r="AV179" s="43"/>
      <c r="AW179" s="43">
        <v>1.2522989005606975</v>
      </c>
      <c r="AX179" s="43"/>
      <c r="AY179" s="43"/>
      <c r="AZ179" s="43"/>
      <c r="BA179" s="43">
        <v>118.49114034134145</v>
      </c>
      <c r="BB179" s="43"/>
      <c r="BC179" s="43">
        <v>1.0086529363868537</v>
      </c>
      <c r="BD179" s="43"/>
      <c r="BE179" s="43"/>
      <c r="BF179" s="43"/>
      <c r="BG179" s="44">
        <v>7.598283824729867</v>
      </c>
      <c r="BH179" s="44">
        <v>18.018807608903401</v>
      </c>
      <c r="BI179" s="44">
        <v>10.420523784173533</v>
      </c>
      <c r="BJ179" s="44">
        <v>0.95494769826086623</v>
      </c>
      <c r="BK179" s="43"/>
      <c r="BL179" s="45">
        <v>48</v>
      </c>
      <c r="BM179" s="43"/>
      <c r="BN179" s="43"/>
      <c r="BO179" s="43"/>
      <c r="BP179" s="43"/>
      <c r="BQ179" s="43"/>
      <c r="BR179" s="43"/>
      <c r="BS179" s="43"/>
      <c r="CC179" s="7"/>
    </row>
    <row r="180" spans="1:81" ht="15.75" customHeight="1">
      <c r="A180">
        <v>74</v>
      </c>
      <c r="B180">
        <v>1</v>
      </c>
      <c r="C180" t="s">
        <v>114</v>
      </c>
      <c r="D180" t="s">
        <v>25</v>
      </c>
      <c r="E180"/>
      <c r="F180"/>
      <c r="G180">
        <v>0.3</v>
      </c>
      <c r="H180">
        <v>0.3</v>
      </c>
      <c r="I180">
        <v>4537</v>
      </c>
      <c r="J180">
        <v>10912</v>
      </c>
      <c r="K180"/>
      <c r="L180">
        <v>5422</v>
      </c>
      <c r="M180">
        <v>6.492</v>
      </c>
      <c r="N180">
        <v>15.872</v>
      </c>
      <c r="O180">
        <v>9.3800000000000008</v>
      </c>
      <c r="P180"/>
      <c r="Q180">
        <v>0.752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44875</v>
      </c>
      <c r="Z180" s="26">
        <v>0.30903935185185188</v>
      </c>
      <c r="AA180"/>
      <c r="AB180" s="7">
        <v>1</v>
      </c>
      <c r="AD180" s="30">
        <v>7.7423787036133769</v>
      </c>
      <c r="AE180" s="30">
        <v>18.097654435395974</v>
      </c>
      <c r="AF180" s="30">
        <v>10.355275731782598</v>
      </c>
      <c r="AG180" s="30">
        <v>0.95013164426113284</v>
      </c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4"/>
      <c r="BH180" s="44"/>
      <c r="BI180" s="44"/>
      <c r="BJ180" s="44"/>
      <c r="BK180" s="43"/>
      <c r="BL180" s="45"/>
      <c r="BM180" s="43"/>
      <c r="BN180" s="43"/>
      <c r="BO180" s="43"/>
      <c r="BP180" s="43"/>
      <c r="BQ180" s="43"/>
      <c r="BR180" s="43"/>
      <c r="BS180" s="43"/>
      <c r="CC180" s="7"/>
    </row>
    <row r="181" spans="1:81" ht="15.75" customHeight="1">
      <c r="A181">
        <v>115</v>
      </c>
      <c r="B181">
        <v>1</v>
      </c>
      <c r="C181" t="s">
        <v>114</v>
      </c>
      <c r="D181" t="s">
        <v>25</v>
      </c>
      <c r="E181"/>
      <c r="F181"/>
      <c r="G181">
        <v>0.3</v>
      </c>
      <c r="H181">
        <v>0.3</v>
      </c>
      <c r="I181">
        <v>3171</v>
      </c>
      <c r="J181">
        <v>10830</v>
      </c>
      <c r="K181"/>
      <c r="L181">
        <v>5466</v>
      </c>
      <c r="M181">
        <v>4.7460000000000004</v>
      </c>
      <c r="N181">
        <v>15.756</v>
      </c>
      <c r="O181">
        <v>11.01</v>
      </c>
      <c r="P181"/>
      <c r="Q181">
        <v>0.75900000000000001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44875</v>
      </c>
      <c r="Z181" s="26">
        <v>0.67962962962962958</v>
      </c>
      <c r="AA181"/>
      <c r="AB181" s="7">
        <v>1</v>
      </c>
      <c r="AD181" s="30">
        <v>5.4799234788446993</v>
      </c>
      <c r="AE181" s="30">
        <v>17.96295777347116</v>
      </c>
      <c r="AF181" s="30">
        <v>12.48303429462646</v>
      </c>
      <c r="AG181" s="30">
        <v>0.95769972911785672</v>
      </c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4"/>
      <c r="BH181" s="44"/>
      <c r="BI181" s="44"/>
      <c r="BJ181" s="44"/>
      <c r="BK181" s="43"/>
      <c r="BL181" s="45"/>
      <c r="BM181" s="43"/>
      <c r="BN181" s="43"/>
      <c r="BO181" s="43"/>
      <c r="BP181" s="43"/>
      <c r="BQ181" s="43"/>
      <c r="BR181" s="43"/>
      <c r="BS181" s="43"/>
      <c r="CC181" s="7"/>
    </row>
    <row r="182" spans="1:81" ht="15.75" customHeight="1">
      <c r="A182">
        <v>116</v>
      </c>
      <c r="B182">
        <v>1</v>
      </c>
      <c r="C182" t="s">
        <v>114</v>
      </c>
      <c r="D182" t="s">
        <v>25</v>
      </c>
      <c r="E182"/>
      <c r="F182"/>
      <c r="G182">
        <v>0.3</v>
      </c>
      <c r="H182">
        <v>0.3</v>
      </c>
      <c r="I182">
        <v>4436</v>
      </c>
      <c r="J182">
        <v>10609</v>
      </c>
      <c r="K182"/>
      <c r="L182">
        <v>5439</v>
      </c>
      <c r="M182">
        <v>6.3639999999999999</v>
      </c>
      <c r="N182">
        <v>15.444000000000001</v>
      </c>
      <c r="O182">
        <v>9.08</v>
      </c>
      <c r="P182"/>
      <c r="Q182">
        <v>0.755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44875</v>
      </c>
      <c r="Z182" s="26">
        <v>0.6865162037037037</v>
      </c>
      <c r="AA182"/>
      <c r="AB182" s="7">
        <v>1</v>
      </c>
      <c r="AD182" s="30">
        <v>7.57509614307045</v>
      </c>
      <c r="AE182" s="30">
        <v>17.599933843161597</v>
      </c>
      <c r="AF182" s="30">
        <v>10.024837700091147</v>
      </c>
      <c r="AG182" s="30">
        <v>0.95305567704668515</v>
      </c>
      <c r="AH182" s="43"/>
      <c r="AI182" s="43">
        <v>81.999272330362018</v>
      </c>
      <c r="AJ182" s="43"/>
      <c r="AK182" s="43">
        <v>3.0785081207802221</v>
      </c>
      <c r="AL182" s="43"/>
      <c r="AM182" s="43"/>
      <c r="AN182" s="43"/>
      <c r="AO182" s="43">
        <v>87.651780201687586</v>
      </c>
      <c r="AP182" s="43"/>
      <c r="AQ182" s="43">
        <v>0.71608556649830213</v>
      </c>
      <c r="AR182" s="43"/>
      <c r="AS182" s="43"/>
      <c r="AT182" s="43"/>
      <c r="AU182" s="43">
        <v>92.323885422148706</v>
      </c>
      <c r="AV182" s="43"/>
      <c r="AW182" s="43">
        <v>1.1069804995844723</v>
      </c>
      <c r="AX182" s="43"/>
      <c r="AY182" s="43"/>
      <c r="AZ182" s="43"/>
      <c r="BA182" s="43">
        <v>117.88237851940428</v>
      </c>
      <c r="BB182" s="43"/>
      <c r="BC182" s="43">
        <v>0.61550055788875191</v>
      </c>
      <c r="BD182" s="43"/>
      <c r="BE182" s="43"/>
      <c r="BF182" s="43"/>
      <c r="BG182" s="44">
        <v>7.6935189458310367</v>
      </c>
      <c r="BH182" s="44">
        <v>17.663175568577515</v>
      </c>
      <c r="BI182" s="44">
        <v>9.9696566227464807</v>
      </c>
      <c r="BJ182" s="44">
        <v>0.95013164426113272</v>
      </c>
      <c r="BK182" s="43"/>
      <c r="BL182" s="45">
        <v>49</v>
      </c>
      <c r="BM182" s="43"/>
      <c r="BN182" s="43"/>
      <c r="BO182" s="43"/>
      <c r="BP182" s="43"/>
      <c r="BQ182" s="43"/>
      <c r="BR182" s="43"/>
      <c r="BS182" s="43"/>
      <c r="CC182" s="7"/>
    </row>
    <row r="183" spans="1:81" ht="15.75" customHeight="1">
      <c r="A183">
        <v>117</v>
      </c>
      <c r="B183">
        <v>1</v>
      </c>
      <c r="C183" t="s">
        <v>114</v>
      </c>
      <c r="D183" t="s">
        <v>25</v>
      </c>
      <c r="E183"/>
      <c r="F183"/>
      <c r="G183">
        <v>0.3</v>
      </c>
      <c r="H183">
        <v>0.3</v>
      </c>
      <c r="I183">
        <v>4579</v>
      </c>
      <c r="J183">
        <v>10686</v>
      </c>
      <c r="K183"/>
      <c r="L183">
        <v>5405</v>
      </c>
      <c r="M183">
        <v>6.5460000000000003</v>
      </c>
      <c r="N183">
        <v>15.553000000000001</v>
      </c>
      <c r="O183">
        <v>9.0069999999999997</v>
      </c>
      <c r="P183"/>
      <c r="Q183">
        <v>0.749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44875</v>
      </c>
      <c r="Z183" s="26">
        <v>0.69379629629629624</v>
      </c>
      <c r="AA183"/>
      <c r="AB183" s="7">
        <v>1</v>
      </c>
      <c r="AD183" s="30">
        <v>7.8119417485916234</v>
      </c>
      <c r="AE183" s="30">
        <v>17.726417293993435</v>
      </c>
      <c r="AF183" s="30">
        <v>9.9144755454018121</v>
      </c>
      <c r="AG183" s="30">
        <v>0.9472076114755803</v>
      </c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4"/>
      <c r="BH183" s="44"/>
      <c r="BI183" s="44"/>
      <c r="BJ183" s="44"/>
      <c r="BK183" s="43"/>
      <c r="BL183" s="45"/>
      <c r="BM183" s="43"/>
      <c r="BN183" s="43"/>
      <c r="BO183" s="43"/>
      <c r="BP183" s="43"/>
      <c r="BQ183" s="43"/>
      <c r="BR183" s="43"/>
      <c r="BS183" s="43"/>
      <c r="CC183" s="7"/>
    </row>
    <row r="184" spans="1:81" ht="15.75" customHeight="1">
      <c r="A184">
        <v>26</v>
      </c>
      <c r="B184">
        <v>1</v>
      </c>
      <c r="C184" t="s">
        <v>114</v>
      </c>
      <c r="D184" t="s">
        <v>25</v>
      </c>
      <c r="E184"/>
      <c r="F184"/>
      <c r="G184">
        <v>0.3</v>
      </c>
      <c r="H184">
        <v>0.3</v>
      </c>
      <c r="I184">
        <v>5570</v>
      </c>
      <c r="J184">
        <v>11650</v>
      </c>
      <c r="K184"/>
      <c r="L184">
        <v>4947</v>
      </c>
      <c r="M184">
        <v>7.8140000000000001</v>
      </c>
      <c r="N184">
        <v>16.913</v>
      </c>
      <c r="O184">
        <v>9.0990000000000002</v>
      </c>
      <c r="P184"/>
      <c r="Q184">
        <v>0.66900000000000004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44881</v>
      </c>
      <c r="Z184" s="26">
        <v>0.75829861111111108</v>
      </c>
      <c r="AA184"/>
      <c r="AB184" s="7">
        <v>1</v>
      </c>
      <c r="AD184" s="30">
        <v>8.126255336868045</v>
      </c>
      <c r="AE184" s="30">
        <v>18.412084129705633</v>
      </c>
      <c r="AF184" s="30">
        <v>10.285828792837588</v>
      </c>
      <c r="AG184" s="30">
        <v>0.80100015366089927</v>
      </c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4"/>
      <c r="BH184" s="44"/>
      <c r="BI184" s="44"/>
      <c r="BJ184" s="44"/>
      <c r="BK184" s="43"/>
      <c r="BL184" s="45"/>
      <c r="BM184" s="43"/>
      <c r="BN184" s="43"/>
      <c r="BO184" s="43"/>
      <c r="BP184" s="43"/>
      <c r="BQ184" s="43"/>
      <c r="BR184" s="43"/>
      <c r="BS184" s="43"/>
      <c r="CC184" s="7"/>
    </row>
    <row r="185" spans="1:81" ht="15.75" customHeight="1">
      <c r="A185">
        <v>27</v>
      </c>
      <c r="B185">
        <v>1</v>
      </c>
      <c r="C185" t="s">
        <v>114</v>
      </c>
      <c r="D185" t="s">
        <v>25</v>
      </c>
      <c r="E185"/>
      <c r="F185"/>
      <c r="G185">
        <v>0.3</v>
      </c>
      <c r="H185">
        <v>0.3</v>
      </c>
      <c r="I185">
        <v>6100</v>
      </c>
      <c r="J185">
        <v>11617</v>
      </c>
      <c r="K185"/>
      <c r="L185">
        <v>4939</v>
      </c>
      <c r="M185">
        <v>8.4909999999999997</v>
      </c>
      <c r="N185">
        <v>16.867999999999999</v>
      </c>
      <c r="O185">
        <v>8.3770000000000007</v>
      </c>
      <c r="P185"/>
      <c r="Q185">
        <v>0.66800000000000004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44881</v>
      </c>
      <c r="Z185" s="26">
        <v>0.76673611111111117</v>
      </c>
      <c r="AA185"/>
      <c r="AB185" s="7">
        <v>1</v>
      </c>
      <c r="AD185" s="30">
        <v>8.9081456583589294</v>
      </c>
      <c r="AE185" s="30">
        <v>18.360513142332778</v>
      </c>
      <c r="AF185" s="30">
        <v>9.4523674839738483</v>
      </c>
      <c r="AG185" s="30">
        <v>0.79967132003964181</v>
      </c>
      <c r="AH185" s="43"/>
      <c r="AI185" s="43">
        <v>100</v>
      </c>
      <c r="AJ185" s="43"/>
      <c r="AK185" s="43">
        <v>0.664635438391325</v>
      </c>
      <c r="AL185" s="43"/>
      <c r="AM185" s="43"/>
      <c r="AN185" s="43"/>
      <c r="AO185" s="43">
        <v>100</v>
      </c>
      <c r="AP185" s="43"/>
      <c r="AQ185" s="43">
        <v>0.88973290045633391</v>
      </c>
      <c r="AR185" s="43"/>
      <c r="AS185" s="43"/>
      <c r="AT185" s="43"/>
      <c r="AU185" s="43">
        <v>100</v>
      </c>
      <c r="AV185" s="43"/>
      <c r="AW185" s="43">
        <v>2.3327270947027778</v>
      </c>
      <c r="AX185" s="43"/>
      <c r="AY185" s="43"/>
      <c r="AZ185" s="43"/>
      <c r="BA185" s="43">
        <v>100</v>
      </c>
      <c r="BB185" s="43"/>
      <c r="BC185" s="43">
        <v>0.99208911058461002</v>
      </c>
      <c r="BD185" s="43"/>
      <c r="BE185" s="43"/>
      <c r="BF185" s="43"/>
      <c r="BG185" s="44">
        <v>8.8786403632083299</v>
      </c>
      <c r="BH185" s="44">
        <v>18.442557894971412</v>
      </c>
      <c r="BI185" s="44">
        <v>9.5639175317630816</v>
      </c>
      <c r="BJ185" s="44">
        <v>0.80365782090341398</v>
      </c>
      <c r="BK185" s="43"/>
      <c r="BL185" s="45">
        <v>50</v>
      </c>
      <c r="BM185" s="43"/>
      <c r="BN185" s="43"/>
      <c r="BO185" s="43"/>
      <c r="BP185" s="43"/>
      <c r="BQ185" s="43"/>
      <c r="BR185" s="43"/>
      <c r="BS185" s="43"/>
      <c r="CC185" s="7"/>
    </row>
    <row r="186" spans="1:81" ht="15.75" customHeight="1">
      <c r="A186">
        <v>28</v>
      </c>
      <c r="B186">
        <v>1</v>
      </c>
      <c r="C186" t="s">
        <v>114</v>
      </c>
      <c r="D186" t="s">
        <v>25</v>
      </c>
      <c r="E186"/>
      <c r="F186"/>
      <c r="G186">
        <v>0.3</v>
      </c>
      <c r="H186">
        <v>0.3</v>
      </c>
      <c r="I186">
        <v>6060</v>
      </c>
      <c r="J186">
        <v>11722</v>
      </c>
      <c r="K186"/>
      <c r="L186">
        <v>4987</v>
      </c>
      <c r="M186">
        <v>8.44</v>
      </c>
      <c r="N186">
        <v>17.015000000000001</v>
      </c>
      <c r="O186">
        <v>8.5749999999999993</v>
      </c>
      <c r="P186"/>
      <c r="Q186">
        <v>0.67600000000000005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44881</v>
      </c>
      <c r="Z186" s="26">
        <v>0.77428240740740739</v>
      </c>
      <c r="AA186"/>
      <c r="AB186" s="7">
        <v>1</v>
      </c>
      <c r="AD186" s="30">
        <v>8.8491350680577305</v>
      </c>
      <c r="AE186" s="30">
        <v>18.524602647610045</v>
      </c>
      <c r="AF186" s="30">
        <v>9.6754675795523148</v>
      </c>
      <c r="AG186" s="30">
        <v>0.80764432176718615</v>
      </c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4"/>
      <c r="BH186" s="44"/>
      <c r="BI186" s="44"/>
      <c r="BJ186" s="44"/>
      <c r="BK186" s="43"/>
      <c r="BL186" s="45"/>
      <c r="BM186" s="43"/>
      <c r="BN186" s="43"/>
      <c r="BO186" s="43"/>
      <c r="BP186" s="43"/>
      <c r="BQ186" s="43"/>
      <c r="BR186" s="43"/>
      <c r="BS186" s="43"/>
      <c r="CC186" s="7"/>
    </row>
    <row r="187" spans="1:81" ht="15.75" customHeight="1">
      <c r="A187">
        <v>72</v>
      </c>
      <c r="B187">
        <v>1</v>
      </c>
      <c r="C187" t="s">
        <v>114</v>
      </c>
      <c r="D187" t="s">
        <v>25</v>
      </c>
      <c r="E187"/>
      <c r="F187"/>
      <c r="G187">
        <v>0.3</v>
      </c>
      <c r="H187">
        <v>0.3</v>
      </c>
      <c r="I187">
        <v>3380</v>
      </c>
      <c r="J187">
        <v>11043</v>
      </c>
      <c r="K187"/>
      <c r="L187">
        <v>4842</v>
      </c>
      <c r="M187">
        <v>5.0129999999999999</v>
      </c>
      <c r="N187">
        <v>16.056000000000001</v>
      </c>
      <c r="O187">
        <v>11.042999999999999</v>
      </c>
      <c r="P187"/>
      <c r="Q187">
        <v>0.65100000000000002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44882</v>
      </c>
      <c r="Z187" s="26">
        <v>0.19394675925925928</v>
      </c>
      <c r="AA187"/>
      <c r="AB187" s="7">
        <v>1</v>
      </c>
      <c r="AD187" s="30">
        <v>4.8954255178774089</v>
      </c>
      <c r="AE187" s="30">
        <v>17.46349051348372</v>
      </c>
      <c r="AF187" s="30">
        <v>12.56806499560631</v>
      </c>
      <c r="AG187" s="30">
        <v>0.78355921238189641</v>
      </c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4"/>
      <c r="BH187" s="44"/>
      <c r="BI187" s="44"/>
      <c r="BJ187" s="44"/>
      <c r="BK187" s="43"/>
      <c r="BL187" s="45"/>
      <c r="BM187" s="43"/>
      <c r="BN187" s="43"/>
      <c r="BO187" s="43"/>
      <c r="BP187" s="43"/>
      <c r="BQ187" s="43"/>
      <c r="BR187" s="43"/>
      <c r="BS187" s="43"/>
      <c r="CC187" s="7"/>
    </row>
    <row r="188" spans="1:81" ht="15.75" customHeight="1">
      <c r="A188">
        <v>73</v>
      </c>
      <c r="B188">
        <v>1</v>
      </c>
      <c r="C188" t="s">
        <v>114</v>
      </c>
      <c r="D188" t="s">
        <v>25</v>
      </c>
      <c r="E188"/>
      <c r="F188"/>
      <c r="G188">
        <v>0.3</v>
      </c>
      <c r="H188">
        <v>0.3</v>
      </c>
      <c r="I188">
        <v>5214</v>
      </c>
      <c r="J188">
        <v>11151</v>
      </c>
      <c r="K188"/>
      <c r="L188">
        <v>4910</v>
      </c>
      <c r="M188">
        <v>7.3579999999999997</v>
      </c>
      <c r="N188">
        <v>16.209</v>
      </c>
      <c r="O188">
        <v>8.8520000000000003</v>
      </c>
      <c r="P188"/>
      <c r="Q188">
        <v>0.66300000000000003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44882</v>
      </c>
      <c r="Z188" s="26">
        <v>0.20084490740740743</v>
      </c>
      <c r="AA188"/>
      <c r="AB188" s="7">
        <v>1</v>
      </c>
      <c r="AD188" s="30">
        <v>7.6010610831873748</v>
      </c>
      <c r="AE188" s="30">
        <v>17.632268290340335</v>
      </c>
      <c r="AF188" s="30">
        <v>10.03120720715296</v>
      </c>
      <c r="AG188" s="30">
        <v>0.79485429816258391</v>
      </c>
      <c r="AH188" s="43"/>
      <c r="AI188" s="43">
        <v>88.421052631578945</v>
      </c>
      <c r="AJ188" s="43"/>
      <c r="AK188" s="43">
        <v>6.0967154439307647</v>
      </c>
      <c r="AL188" s="43"/>
      <c r="AM188" s="43"/>
      <c r="AN188" s="43"/>
      <c r="AO188" s="43">
        <v>95.089763914477913</v>
      </c>
      <c r="AP188" s="43"/>
      <c r="AQ188" s="43">
        <v>0.97076185374583202</v>
      </c>
      <c r="AR188" s="43"/>
      <c r="AS188" s="43"/>
      <c r="AT188" s="43"/>
      <c r="AU188" s="43">
        <v>102.34368011450042</v>
      </c>
      <c r="AV188" s="43"/>
      <c r="AW188" s="43">
        <v>6.6789262744611593</v>
      </c>
      <c r="AX188" s="43"/>
      <c r="AY188" s="43"/>
      <c r="AZ188" s="43"/>
      <c r="BA188" s="43">
        <v>98.86157565988313</v>
      </c>
      <c r="BB188" s="43"/>
      <c r="BC188" s="43">
        <v>0.1463891528501356</v>
      </c>
      <c r="BD188" s="43"/>
      <c r="BE188" s="43"/>
      <c r="BF188" s="43"/>
      <c r="BG188" s="44">
        <v>7.8400539739072297</v>
      </c>
      <c r="BH188" s="44">
        <v>17.547098023315467</v>
      </c>
      <c r="BI188" s="44">
        <v>9.7070440494082373</v>
      </c>
      <c r="BJ188" s="44">
        <v>0.79427293345328387</v>
      </c>
      <c r="BK188" s="43"/>
      <c r="BL188" s="45">
        <v>51</v>
      </c>
      <c r="BM188" s="43"/>
      <c r="BN188" s="43"/>
      <c r="BO188" s="43"/>
      <c r="BP188" s="43"/>
      <c r="BQ188" s="43"/>
      <c r="BR188" s="43"/>
      <c r="BS188" s="43"/>
      <c r="CC188" s="7"/>
    </row>
    <row r="189" spans="1:81" ht="15.75" customHeight="1">
      <c r="A189">
        <v>74</v>
      </c>
      <c r="B189">
        <v>1</v>
      </c>
      <c r="C189" t="s">
        <v>114</v>
      </c>
      <c r="D189" t="s">
        <v>25</v>
      </c>
      <c r="E189"/>
      <c r="F189"/>
      <c r="G189">
        <v>0.3</v>
      </c>
      <c r="H189">
        <v>0.3</v>
      </c>
      <c r="I189">
        <v>5538</v>
      </c>
      <c r="J189">
        <v>11042</v>
      </c>
      <c r="K189"/>
      <c r="L189">
        <v>4903</v>
      </c>
      <c r="M189">
        <v>7.7729999999999997</v>
      </c>
      <c r="N189">
        <v>16.055</v>
      </c>
      <c r="O189">
        <v>8.282</v>
      </c>
      <c r="P189"/>
      <c r="Q189">
        <v>0.66100000000000003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44882</v>
      </c>
      <c r="Z189" s="26">
        <v>0.20842592592592593</v>
      </c>
      <c r="AA189"/>
      <c r="AB189" s="7">
        <v>1</v>
      </c>
      <c r="AD189" s="30">
        <v>8.0790468646270845</v>
      </c>
      <c r="AE189" s="30">
        <v>17.461927756290599</v>
      </c>
      <c r="AF189" s="30">
        <v>9.3828808916635147</v>
      </c>
      <c r="AG189" s="30">
        <v>0.79369156874398372</v>
      </c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4"/>
      <c r="BH189" s="44"/>
      <c r="BI189" s="44"/>
      <c r="BJ189" s="44"/>
      <c r="BK189" s="43"/>
      <c r="BL189" s="45"/>
      <c r="BM189" s="43"/>
      <c r="BN189" s="43"/>
      <c r="BO189" s="43"/>
      <c r="BP189" s="43"/>
      <c r="BQ189" s="43"/>
      <c r="BR189" s="43"/>
      <c r="BS189" s="43"/>
      <c r="CC189" s="7"/>
    </row>
    <row r="190" spans="1:81" ht="15.75" customHeight="1">
      <c r="A190">
        <v>115</v>
      </c>
      <c r="B190">
        <v>1</v>
      </c>
      <c r="C190" t="s">
        <v>114</v>
      </c>
      <c r="D190" t="s">
        <v>25</v>
      </c>
      <c r="E190"/>
      <c r="F190"/>
      <c r="G190">
        <v>0.3</v>
      </c>
      <c r="H190">
        <v>0.3</v>
      </c>
      <c r="I190">
        <v>3591</v>
      </c>
      <c r="J190">
        <v>11348</v>
      </c>
      <c r="K190"/>
      <c r="L190">
        <v>4879</v>
      </c>
      <c r="M190">
        <v>5.2830000000000004</v>
      </c>
      <c r="N190">
        <v>16.486999999999998</v>
      </c>
      <c r="O190">
        <v>11.204000000000001</v>
      </c>
      <c r="P190"/>
      <c r="Q190">
        <v>0.65700000000000003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44882</v>
      </c>
      <c r="Z190" s="26">
        <v>0.60394675925925922</v>
      </c>
      <c r="AA190"/>
      <c r="AB190" s="7">
        <v>1</v>
      </c>
      <c r="AD190" s="30">
        <v>5.2067063817162333</v>
      </c>
      <c r="AE190" s="30">
        <v>17.940131457384354</v>
      </c>
      <c r="AF190" s="30">
        <v>12.733425075668119</v>
      </c>
      <c r="AG190" s="30">
        <v>0.78970506788021166</v>
      </c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4"/>
      <c r="BH190" s="44"/>
      <c r="BI190" s="44"/>
      <c r="BJ190" s="44"/>
      <c r="BK190" s="43"/>
      <c r="BL190" s="45"/>
      <c r="BM190" s="43"/>
      <c r="BN190" s="43"/>
      <c r="BO190" s="43"/>
      <c r="BP190" s="43"/>
      <c r="BQ190" s="43"/>
      <c r="BR190" s="43"/>
      <c r="BS190" s="43"/>
      <c r="CC190" s="7"/>
    </row>
    <row r="191" spans="1:81" ht="15.75" customHeight="1">
      <c r="A191">
        <v>116</v>
      </c>
      <c r="B191">
        <v>1</v>
      </c>
      <c r="C191" t="s">
        <v>114</v>
      </c>
      <c r="D191" t="s">
        <v>25</v>
      </c>
      <c r="E191"/>
      <c r="F191"/>
      <c r="G191">
        <v>0.3</v>
      </c>
      <c r="H191">
        <v>0.3</v>
      </c>
      <c r="I191">
        <v>5408</v>
      </c>
      <c r="J191">
        <v>11480</v>
      </c>
      <c r="K191"/>
      <c r="L191">
        <v>4913</v>
      </c>
      <c r="M191">
        <v>7.6070000000000002</v>
      </c>
      <c r="N191">
        <v>16.673999999999999</v>
      </c>
      <c r="O191">
        <v>9.0670000000000002</v>
      </c>
      <c r="P191"/>
      <c r="Q191">
        <v>0.66300000000000003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44882</v>
      </c>
      <c r="Z191" s="26">
        <v>0.61127314814814815</v>
      </c>
      <c r="AA191"/>
      <c r="AB191" s="7">
        <v>1</v>
      </c>
      <c r="AD191" s="30">
        <v>7.8872624461481902</v>
      </c>
      <c r="AE191" s="30">
        <v>18.146415406875771</v>
      </c>
      <c r="AF191" s="30">
        <v>10.259152960727581</v>
      </c>
      <c r="AG191" s="30">
        <v>0.79535261077055541</v>
      </c>
      <c r="AH191" s="43"/>
      <c r="AI191" s="43">
        <v>90.452302631578945</v>
      </c>
      <c r="AJ191" s="43"/>
      <c r="AK191" s="43">
        <v>3.3653087165176898</v>
      </c>
      <c r="AL191" s="43"/>
      <c r="AM191" s="43"/>
      <c r="AN191" s="43"/>
      <c r="AO191" s="43">
        <v>97.309224902523667</v>
      </c>
      <c r="AP191" s="43"/>
      <c r="AQ191" s="43">
        <v>2.1676122225769467</v>
      </c>
      <c r="AR191" s="43"/>
      <c r="AS191" s="43"/>
      <c r="AT191" s="43"/>
      <c r="AU191" s="43">
        <v>104.76786832453709</v>
      </c>
      <c r="AV191" s="43"/>
      <c r="AW191" s="43">
        <v>6.6377275511001939</v>
      </c>
      <c r="AX191" s="43"/>
      <c r="AY191" s="43"/>
      <c r="AZ191" s="43"/>
      <c r="BA191" s="43">
        <v>98.38807173080798</v>
      </c>
      <c r="BB191" s="43"/>
      <c r="BC191" s="43">
        <v>1.2609611520273367</v>
      </c>
      <c r="BD191" s="43"/>
      <c r="BE191" s="43"/>
      <c r="BF191" s="43"/>
      <c r="BG191" s="44">
        <v>8.0222491714621817</v>
      </c>
      <c r="BH191" s="44">
        <v>17.951852136332725</v>
      </c>
      <c r="BI191" s="44">
        <v>9.9296029648705435</v>
      </c>
      <c r="BJ191" s="44">
        <v>0.79036948469084034</v>
      </c>
      <c r="BK191" s="43"/>
      <c r="BL191" s="45">
        <v>52</v>
      </c>
      <c r="BM191" s="43"/>
      <c r="BN191" s="43"/>
      <c r="BO191" s="43"/>
      <c r="BP191" s="43"/>
      <c r="BQ191" s="43"/>
      <c r="BR191" s="43"/>
      <c r="BS191" s="43"/>
      <c r="CC191" s="7"/>
    </row>
    <row r="192" spans="1:81" ht="15.75" customHeight="1">
      <c r="A192">
        <v>117</v>
      </c>
      <c r="B192">
        <v>1</v>
      </c>
      <c r="C192" t="s">
        <v>114</v>
      </c>
      <c r="D192" t="s">
        <v>25</v>
      </c>
      <c r="E192"/>
      <c r="F192"/>
      <c r="G192">
        <v>0.3</v>
      </c>
      <c r="H192">
        <v>0.3</v>
      </c>
      <c r="I192">
        <v>5591</v>
      </c>
      <c r="J192">
        <v>11231</v>
      </c>
      <c r="K192"/>
      <c r="L192">
        <v>4853</v>
      </c>
      <c r="M192">
        <v>7.8410000000000002</v>
      </c>
      <c r="N192">
        <v>16.321999999999999</v>
      </c>
      <c r="O192">
        <v>8.4819999999999993</v>
      </c>
      <c r="P192"/>
      <c r="Q192">
        <v>0.65300000000000002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44882</v>
      </c>
      <c r="Z192" s="26">
        <v>0.6182523148148148</v>
      </c>
      <c r="AA192"/>
      <c r="AB192" s="7">
        <v>1</v>
      </c>
      <c r="AD192" s="30">
        <v>8.1572358967761751</v>
      </c>
      <c r="AE192" s="30">
        <v>17.757288865789683</v>
      </c>
      <c r="AF192" s="30">
        <v>9.6000529690135075</v>
      </c>
      <c r="AG192" s="30">
        <v>0.78538635861112527</v>
      </c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4"/>
      <c r="BH192" s="44"/>
      <c r="BI192" s="44"/>
      <c r="BJ192" s="44"/>
      <c r="BK192" s="43"/>
      <c r="BL192" s="45"/>
      <c r="BM192" s="43"/>
      <c r="BN192" s="43"/>
      <c r="BO192" s="43"/>
      <c r="BP192" s="43"/>
      <c r="BQ192" s="43"/>
      <c r="BR192" s="43"/>
      <c r="BS192" s="43"/>
      <c r="CC192" s="7"/>
    </row>
    <row r="193" spans="1:81" ht="15.75" customHeight="1">
      <c r="A193">
        <v>26</v>
      </c>
      <c r="B193">
        <v>1</v>
      </c>
      <c r="C193" t="s">
        <v>114</v>
      </c>
      <c r="D193" t="s">
        <v>25</v>
      </c>
      <c r="E193"/>
      <c r="F193"/>
      <c r="G193">
        <v>0.3</v>
      </c>
      <c r="H193">
        <v>0.3</v>
      </c>
      <c r="I193">
        <v>5746</v>
      </c>
      <c r="J193">
        <v>11635</v>
      </c>
      <c r="K193"/>
      <c r="L193">
        <v>4982</v>
      </c>
      <c r="M193">
        <v>8.0389999999999997</v>
      </c>
      <c r="N193">
        <v>16.893000000000001</v>
      </c>
      <c r="O193">
        <v>8.8550000000000004</v>
      </c>
      <c r="P193"/>
      <c r="Q193">
        <v>0.67500000000000004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44882</v>
      </c>
      <c r="Z193" s="26">
        <v>0.85380787037037031</v>
      </c>
      <c r="AA193"/>
      <c r="AB193" s="7">
        <v>1</v>
      </c>
      <c r="AD193" s="30">
        <v>8.4238221580657662</v>
      </c>
      <c r="AE193" s="30">
        <v>18.434421570895097</v>
      </c>
      <c r="AF193" s="30">
        <v>10.010599412829331</v>
      </c>
      <c r="AG193" s="30">
        <v>0.80869323040722818</v>
      </c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4"/>
      <c r="BH193" s="44"/>
      <c r="BI193" s="44"/>
      <c r="BJ193" s="44"/>
      <c r="BK193" s="43"/>
      <c r="BL193" s="45"/>
      <c r="BM193" s="43"/>
      <c r="BN193" s="43"/>
      <c r="BO193" s="43"/>
      <c r="BP193" s="43"/>
      <c r="BQ193" s="43"/>
      <c r="BR193" s="43"/>
      <c r="BS193" s="43"/>
      <c r="CC193" s="7"/>
    </row>
    <row r="194" spans="1:81" ht="15.75" customHeight="1">
      <c r="A194">
        <v>27</v>
      </c>
      <c r="B194">
        <v>1</v>
      </c>
      <c r="C194" t="s">
        <v>114</v>
      </c>
      <c r="D194" t="s">
        <v>25</v>
      </c>
      <c r="E194"/>
      <c r="F194"/>
      <c r="G194">
        <v>0.3</v>
      </c>
      <c r="H194">
        <v>0.3</v>
      </c>
      <c r="I194">
        <v>5223</v>
      </c>
      <c r="J194">
        <v>11738</v>
      </c>
      <c r="K194"/>
      <c r="L194">
        <v>4925</v>
      </c>
      <c r="M194">
        <v>7.37</v>
      </c>
      <c r="N194">
        <v>17.038</v>
      </c>
      <c r="O194">
        <v>9.6679999999999993</v>
      </c>
      <c r="P194"/>
      <c r="Q194">
        <v>0.66500000000000004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44882</v>
      </c>
      <c r="Z194" s="26">
        <v>0.86068287037037028</v>
      </c>
      <c r="AA194"/>
      <c r="AB194" s="7">
        <v>1</v>
      </c>
      <c r="AD194" s="30">
        <v>7.6830083516207566</v>
      </c>
      <c r="AE194" s="30">
        <v>18.595095836012561</v>
      </c>
      <c r="AF194" s="30">
        <v>10.912087484391805</v>
      </c>
      <c r="AG194" s="30">
        <v>0.79944821450422776</v>
      </c>
      <c r="AH194" s="43"/>
      <c r="AI194" s="43">
        <v>100</v>
      </c>
      <c r="AJ194" s="43"/>
      <c r="AK194" s="43">
        <v>7.3178706872183188</v>
      </c>
      <c r="AL194" s="43"/>
      <c r="AM194" s="43"/>
      <c r="AN194" s="43"/>
      <c r="AO194" s="43">
        <v>100</v>
      </c>
      <c r="AP194" s="43"/>
      <c r="AQ194" s="43">
        <v>0.13431429012172905</v>
      </c>
      <c r="AR194" s="43"/>
      <c r="AS194" s="43"/>
      <c r="AT194" s="43"/>
      <c r="AU194" s="43">
        <v>100</v>
      </c>
      <c r="AV194" s="43"/>
      <c r="AW194" s="43">
        <v>5.7367586064006515</v>
      </c>
      <c r="AX194" s="43"/>
      <c r="AY194" s="43"/>
      <c r="AZ194" s="43"/>
      <c r="BA194" s="43">
        <v>100</v>
      </c>
      <c r="BB194" s="43"/>
      <c r="BC194" s="43">
        <v>4.0568071621108877E-2</v>
      </c>
      <c r="BD194" s="43"/>
      <c r="BE194" s="43"/>
      <c r="BF194" s="43"/>
      <c r="BG194" s="44">
        <v>7.9748011702205117</v>
      </c>
      <c r="BH194" s="44">
        <v>18.58261628144033</v>
      </c>
      <c r="BI194" s="44">
        <v>10.607815111219818</v>
      </c>
      <c r="BJ194" s="44">
        <v>0.79961040776568382</v>
      </c>
      <c r="BK194" s="43"/>
      <c r="BL194" s="45">
        <v>53</v>
      </c>
      <c r="BM194" s="43"/>
      <c r="BN194" s="43"/>
      <c r="BO194" s="43"/>
      <c r="BP194" s="43"/>
      <c r="BQ194" s="43"/>
      <c r="BR194" s="43"/>
      <c r="BS194" s="43"/>
      <c r="CC194" s="7"/>
    </row>
    <row r="195" spans="1:81" ht="15.75" customHeight="1">
      <c r="A195">
        <v>28</v>
      </c>
      <c r="B195">
        <v>1</v>
      </c>
      <c r="C195" t="s">
        <v>114</v>
      </c>
      <c r="D195" t="s">
        <v>25</v>
      </c>
      <c r="E195"/>
      <c r="F195"/>
      <c r="G195">
        <v>0.3</v>
      </c>
      <c r="H195">
        <v>0.3</v>
      </c>
      <c r="I195">
        <v>5635</v>
      </c>
      <c r="J195">
        <v>11722</v>
      </c>
      <c r="K195"/>
      <c r="L195">
        <v>4927</v>
      </c>
      <c r="M195">
        <v>7.8970000000000002</v>
      </c>
      <c r="N195">
        <v>17.015000000000001</v>
      </c>
      <c r="O195">
        <v>9.1180000000000003</v>
      </c>
      <c r="P195"/>
      <c r="Q195">
        <v>0.66600000000000004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44882</v>
      </c>
      <c r="Z195" s="26">
        <v>0.86866898148148142</v>
      </c>
      <c r="AA195"/>
      <c r="AB195" s="7">
        <v>1</v>
      </c>
      <c r="AD195" s="30">
        <v>8.2665939888202669</v>
      </c>
      <c r="AE195" s="30">
        <v>18.5701367268681</v>
      </c>
      <c r="AF195" s="30">
        <v>10.303542738047833</v>
      </c>
      <c r="AG195" s="30">
        <v>0.79977260102713998</v>
      </c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4"/>
      <c r="BH195" s="44"/>
      <c r="BI195" s="44"/>
      <c r="BJ195" s="44"/>
      <c r="BK195" s="43"/>
      <c r="BL195" s="45"/>
      <c r="BM195" s="43"/>
      <c r="BN195" s="43"/>
      <c r="BO195" s="43"/>
      <c r="BP195" s="43"/>
      <c r="BQ195" s="43"/>
      <c r="BR195" s="43"/>
      <c r="BS195" s="43"/>
      <c r="CC195" s="7"/>
    </row>
    <row r="196" spans="1:81" ht="15.75" customHeight="1">
      <c r="A196">
        <v>72</v>
      </c>
      <c r="B196">
        <v>1</v>
      </c>
      <c r="C196" t="s">
        <v>114</v>
      </c>
      <c r="D196" t="s">
        <v>25</v>
      </c>
      <c r="E196"/>
      <c r="F196"/>
      <c r="G196">
        <v>0.3</v>
      </c>
      <c r="H196">
        <v>0.3</v>
      </c>
      <c r="I196">
        <v>3242</v>
      </c>
      <c r="J196">
        <v>11341</v>
      </c>
      <c r="K196"/>
      <c r="L196">
        <v>4784</v>
      </c>
      <c r="M196">
        <v>4.8360000000000003</v>
      </c>
      <c r="N196">
        <v>16.478000000000002</v>
      </c>
      <c r="O196">
        <v>11.641999999999999</v>
      </c>
      <c r="P196"/>
      <c r="Q196">
        <v>0.64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44883</v>
      </c>
      <c r="Z196" s="26">
        <v>0.28751157407407407</v>
      </c>
      <c r="AA196"/>
      <c r="AB196" s="7">
        <v>1</v>
      </c>
      <c r="AD196" s="30">
        <v>4.8769812950862166</v>
      </c>
      <c r="AE196" s="30">
        <v>17.975797940365638</v>
      </c>
      <c r="AF196" s="30">
        <v>13.09881664527942</v>
      </c>
      <c r="AG196" s="30">
        <v>0.77657896463891085</v>
      </c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4"/>
      <c r="BH196" s="44"/>
      <c r="BI196" s="44"/>
      <c r="BJ196" s="44"/>
      <c r="BK196" s="43"/>
      <c r="BL196" s="45"/>
      <c r="BM196" s="43"/>
      <c r="BN196" s="43"/>
      <c r="BO196" s="43"/>
      <c r="BP196" s="43"/>
      <c r="BQ196" s="43"/>
      <c r="BR196" s="43"/>
      <c r="BS196" s="43"/>
      <c r="CC196" s="7"/>
    </row>
    <row r="197" spans="1:81" ht="15.75" customHeight="1">
      <c r="A197">
        <v>73</v>
      </c>
      <c r="B197">
        <v>1</v>
      </c>
      <c r="C197" t="s">
        <v>114</v>
      </c>
      <c r="D197" t="s">
        <v>25</v>
      </c>
      <c r="E197"/>
      <c r="F197"/>
      <c r="G197">
        <v>0.3</v>
      </c>
      <c r="H197">
        <v>0.3</v>
      </c>
      <c r="I197">
        <v>4673</v>
      </c>
      <c r="J197">
        <v>11200</v>
      </c>
      <c r="K197"/>
      <c r="L197">
        <v>4751</v>
      </c>
      <c r="M197">
        <v>6.6660000000000004</v>
      </c>
      <c r="N197">
        <v>16.277999999999999</v>
      </c>
      <c r="O197">
        <v>9.6120000000000001</v>
      </c>
      <c r="P197"/>
      <c r="Q197">
        <v>0.63500000000000001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44883</v>
      </c>
      <c r="Z197" s="26">
        <v>0.29487268518518517</v>
      </c>
      <c r="AA197"/>
      <c r="AB197" s="7">
        <v>1</v>
      </c>
      <c r="AD197" s="30">
        <v>6.9039498553592749</v>
      </c>
      <c r="AE197" s="30">
        <v>17.75584579103008</v>
      </c>
      <c r="AF197" s="30">
        <v>10.851895935670804</v>
      </c>
      <c r="AG197" s="30">
        <v>0.77122658701085811</v>
      </c>
      <c r="AH197" s="43"/>
      <c r="AI197" s="43">
        <v>93.507091545404307</v>
      </c>
      <c r="AJ197" s="43"/>
      <c r="AK197" s="43">
        <v>15.291177486215201</v>
      </c>
      <c r="AL197" s="43"/>
      <c r="AM197" s="43"/>
      <c r="AN197" s="43"/>
      <c r="AO197" s="43">
        <v>95.00426257459506</v>
      </c>
      <c r="AP197" s="43"/>
      <c r="AQ197" s="43">
        <v>0.98884383894304029</v>
      </c>
      <c r="AR197" s="43"/>
      <c r="AS197" s="43"/>
      <c r="AT197" s="43"/>
      <c r="AU197" s="43">
        <v>96.294239009681007</v>
      </c>
      <c r="AV197" s="43"/>
      <c r="AW197" s="43">
        <v>12.928538215779884</v>
      </c>
      <c r="AX197" s="43"/>
      <c r="AY197" s="43"/>
      <c r="AZ197" s="43"/>
      <c r="BA197" s="43">
        <v>96.883881445391793</v>
      </c>
      <c r="BB197" s="43"/>
      <c r="BC197" s="43">
        <v>0.90024351748551945</v>
      </c>
      <c r="BD197" s="43"/>
      <c r="BE197" s="43"/>
      <c r="BF197" s="43"/>
      <c r="BG197" s="44">
        <v>7.4754954976165617</v>
      </c>
      <c r="BH197" s="44">
        <v>17.668488909024468</v>
      </c>
      <c r="BI197" s="44">
        <v>10.192993411407905</v>
      </c>
      <c r="BJ197" s="44">
        <v>0.77471374213216526</v>
      </c>
      <c r="BK197" s="43"/>
      <c r="BL197" s="45">
        <v>54</v>
      </c>
      <c r="BM197" s="43"/>
      <c r="BN197" s="43"/>
      <c r="BO197" s="43"/>
      <c r="BP197" s="43"/>
      <c r="BQ197" s="43"/>
      <c r="BR197" s="43"/>
      <c r="BS197" s="43"/>
      <c r="CC197" s="7"/>
    </row>
    <row r="198" spans="1:81" ht="15.75" customHeight="1">
      <c r="A198">
        <v>74</v>
      </c>
      <c r="B198">
        <v>1</v>
      </c>
      <c r="C198" t="s">
        <v>114</v>
      </c>
      <c r="D198" t="s">
        <v>25</v>
      </c>
      <c r="E198"/>
      <c r="F198"/>
      <c r="G198">
        <v>0.3</v>
      </c>
      <c r="H198">
        <v>0.3</v>
      </c>
      <c r="I198">
        <v>5480</v>
      </c>
      <c r="J198">
        <v>11088</v>
      </c>
      <c r="K198"/>
      <c r="L198">
        <v>4794</v>
      </c>
      <c r="M198">
        <v>7.6989999999999998</v>
      </c>
      <c r="N198">
        <v>16.12</v>
      </c>
      <c r="O198">
        <v>8.4209999999999994</v>
      </c>
      <c r="P198"/>
      <c r="Q198">
        <v>0.64200000000000002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44883</v>
      </c>
      <c r="Z198" s="26">
        <v>0.30303240740740739</v>
      </c>
      <c r="AA198"/>
      <c r="AB198" s="7">
        <v>1</v>
      </c>
      <c r="AD198" s="30">
        <v>8.0470411398738495</v>
      </c>
      <c r="AE198" s="30">
        <v>17.581132027018857</v>
      </c>
      <c r="AF198" s="30">
        <v>9.5340908871450072</v>
      </c>
      <c r="AG198" s="30">
        <v>0.77820089725347241</v>
      </c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4"/>
      <c r="BH198" s="44"/>
      <c r="BI198" s="44"/>
      <c r="BJ198" s="44"/>
      <c r="BK198" s="43"/>
      <c r="BL198" s="45"/>
      <c r="BM198" s="43"/>
      <c r="BN198" s="43"/>
      <c r="BO198" s="43"/>
      <c r="BP198" s="43"/>
      <c r="BQ198" s="43"/>
      <c r="BR198" s="43"/>
      <c r="BS198" s="43"/>
      <c r="CC198" s="7"/>
    </row>
    <row r="199" spans="1:81" ht="15.75" customHeight="1">
      <c r="A199">
        <v>115</v>
      </c>
      <c r="B199">
        <v>1</v>
      </c>
      <c r="C199" t="s">
        <v>114</v>
      </c>
      <c r="D199" t="s">
        <v>25</v>
      </c>
      <c r="E199"/>
      <c r="F199"/>
      <c r="G199">
        <v>0.3</v>
      </c>
      <c r="H199">
        <v>0.3</v>
      </c>
      <c r="I199">
        <v>3683</v>
      </c>
      <c r="J199">
        <v>11205</v>
      </c>
      <c r="K199"/>
      <c r="L199">
        <v>4815</v>
      </c>
      <c r="M199">
        <v>5.4009999999999998</v>
      </c>
      <c r="N199">
        <v>16.285</v>
      </c>
      <c r="O199">
        <v>10.885</v>
      </c>
      <c r="P199"/>
      <c r="Q199">
        <v>0.64600000000000002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44883</v>
      </c>
      <c r="Z199" s="26">
        <v>0.69575231481481481</v>
      </c>
      <c r="AA199"/>
      <c r="AB199" s="7">
        <v>1</v>
      </c>
      <c r="AD199" s="30">
        <v>5.5016445620886048</v>
      </c>
      <c r="AE199" s="30">
        <v>17.763645512637726</v>
      </c>
      <c r="AF199" s="30">
        <v>12.262000950549123</v>
      </c>
      <c r="AG199" s="30">
        <v>0.78160695574405148</v>
      </c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4"/>
      <c r="BH199" s="44"/>
      <c r="BI199" s="44"/>
      <c r="BJ199" s="44"/>
      <c r="BK199" s="43"/>
      <c r="BL199" s="45"/>
      <c r="BM199" s="43"/>
      <c r="BN199" s="43"/>
      <c r="BO199" s="43"/>
      <c r="BP199" s="43"/>
      <c r="BQ199" s="43"/>
      <c r="BR199" s="43"/>
      <c r="BS199" s="43"/>
      <c r="CC199" s="7"/>
    </row>
    <row r="200" spans="1:81" ht="15.75" customHeight="1">
      <c r="A200">
        <v>116</v>
      </c>
      <c r="B200">
        <v>1</v>
      </c>
      <c r="C200" t="s">
        <v>114</v>
      </c>
      <c r="D200" t="s">
        <v>25</v>
      </c>
      <c r="E200"/>
      <c r="F200"/>
      <c r="G200">
        <v>0.3</v>
      </c>
      <c r="H200">
        <v>0.3</v>
      </c>
      <c r="I200">
        <v>4873</v>
      </c>
      <c r="J200">
        <v>11348</v>
      </c>
      <c r="K200"/>
      <c r="L200">
        <v>4798</v>
      </c>
      <c r="M200">
        <v>6.923</v>
      </c>
      <c r="N200">
        <v>16.488</v>
      </c>
      <c r="O200">
        <v>9.5649999999999995</v>
      </c>
      <c r="P200"/>
      <c r="Q200">
        <v>0.64300000000000002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44883</v>
      </c>
      <c r="Z200" s="26">
        <v>0.70341435185185175</v>
      </c>
      <c r="AA200"/>
      <c r="AB200" s="7">
        <v>1</v>
      </c>
      <c r="AD200" s="30">
        <v>7.1872438539998136</v>
      </c>
      <c r="AE200" s="30">
        <v>17.986717550616341</v>
      </c>
      <c r="AF200" s="30">
        <v>10.799473696616527</v>
      </c>
      <c r="AG200" s="30">
        <v>0.77884967029929697</v>
      </c>
      <c r="AH200" s="43"/>
      <c r="AI200" s="43">
        <v>90.26524221771966</v>
      </c>
      <c r="AJ200" s="43"/>
      <c r="AK200" s="43">
        <v>1.0781030742833693</v>
      </c>
      <c r="AL200" s="43"/>
      <c r="AM200" s="43"/>
      <c r="AN200" s="43"/>
      <c r="AO200" s="43">
        <v>96.551577152600174</v>
      </c>
      <c r="AP200" s="43"/>
      <c r="AQ200" s="43">
        <v>0.39103712727886258</v>
      </c>
      <c r="AR200" s="43"/>
      <c r="AS200" s="43"/>
      <c r="AT200" s="43"/>
      <c r="AU200" s="43">
        <v>101.96794159657196</v>
      </c>
      <c r="AV200" s="43"/>
      <c r="AW200" s="43">
        <v>1.3808626248522473</v>
      </c>
      <c r="AX200" s="43"/>
      <c r="AY200" s="43"/>
      <c r="AZ200" s="43"/>
      <c r="BA200" s="43">
        <v>97.8380024360536</v>
      </c>
      <c r="BB200" s="43"/>
      <c r="BC200" s="43">
        <v>0.8914715524051734</v>
      </c>
      <c r="BD200" s="43"/>
      <c r="BE200" s="43"/>
      <c r="BF200" s="43"/>
      <c r="BG200" s="44">
        <v>7.2261967788128878</v>
      </c>
      <c r="BH200" s="44">
        <v>17.95161880338194</v>
      </c>
      <c r="BI200" s="44">
        <v>10.725422024569054</v>
      </c>
      <c r="BJ200" s="44">
        <v>0.78233682542060423</v>
      </c>
      <c r="BK200" s="43"/>
      <c r="BL200" s="45">
        <v>55</v>
      </c>
      <c r="BM200" s="43"/>
      <c r="BN200" s="43"/>
      <c r="BO200" s="43"/>
      <c r="BP200" s="43"/>
      <c r="BQ200" s="43"/>
      <c r="BR200" s="43"/>
      <c r="BS200" s="43"/>
      <c r="CC200" s="7"/>
    </row>
    <row r="201" spans="1:81" ht="15.75" customHeight="1">
      <c r="A201">
        <v>117</v>
      </c>
      <c r="B201">
        <v>1</v>
      </c>
      <c r="C201" t="s">
        <v>114</v>
      </c>
      <c r="D201" t="s">
        <v>25</v>
      </c>
      <c r="E201"/>
      <c r="F201"/>
      <c r="G201">
        <v>0.3</v>
      </c>
      <c r="H201">
        <v>0.3</v>
      </c>
      <c r="I201">
        <v>4928</v>
      </c>
      <c r="J201">
        <v>11303</v>
      </c>
      <c r="K201"/>
      <c r="L201">
        <v>4841</v>
      </c>
      <c r="M201">
        <v>6.9930000000000003</v>
      </c>
      <c r="N201">
        <v>16.423999999999999</v>
      </c>
      <c r="O201">
        <v>9.4309999999999992</v>
      </c>
      <c r="P201"/>
      <c r="Q201">
        <v>0.65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44883</v>
      </c>
      <c r="Z201" s="26">
        <v>0.71174768518518527</v>
      </c>
      <c r="AA201"/>
      <c r="AB201" s="7">
        <v>1</v>
      </c>
      <c r="AD201" s="30">
        <v>7.2651497036259611</v>
      </c>
      <c r="AE201" s="30">
        <v>17.916520056147544</v>
      </c>
      <c r="AF201" s="30">
        <v>10.651370352521582</v>
      </c>
      <c r="AG201" s="30">
        <v>0.78582398054191138</v>
      </c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4"/>
      <c r="BH201" s="44"/>
      <c r="BI201" s="44"/>
      <c r="BJ201" s="44"/>
      <c r="BK201" s="43"/>
      <c r="BL201" s="45"/>
      <c r="BM201" s="43"/>
      <c r="BN201" s="43"/>
      <c r="BO201" s="43"/>
      <c r="BP201" s="43"/>
      <c r="BQ201" s="43"/>
      <c r="BR201" s="43"/>
      <c r="BS201" s="43"/>
      <c r="CC201" s="7"/>
    </row>
    <row r="202" spans="1:81" ht="15.75" customHeight="1">
      <c r="A202">
        <v>26</v>
      </c>
      <c r="B202">
        <v>1</v>
      </c>
      <c r="C202" t="s">
        <v>114</v>
      </c>
      <c r="D202" t="s">
        <v>25</v>
      </c>
      <c r="E202"/>
      <c r="F202"/>
      <c r="G202">
        <v>0.3</v>
      </c>
      <c r="H202">
        <v>0.3</v>
      </c>
      <c r="I202">
        <v>6420</v>
      </c>
      <c r="J202">
        <v>9406</v>
      </c>
      <c r="K202"/>
      <c r="L202">
        <v>3254</v>
      </c>
      <c r="M202">
        <v>8.9</v>
      </c>
      <c r="N202">
        <v>13.744999999999999</v>
      </c>
      <c r="O202">
        <v>4.8449999999999998</v>
      </c>
      <c r="P202"/>
      <c r="Q202">
        <v>0.374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44886</v>
      </c>
      <c r="Z202" s="26">
        <v>0.71398148148148144</v>
      </c>
      <c r="AA202"/>
      <c r="AB202" s="7">
        <v>1</v>
      </c>
      <c r="AD202" s="30">
        <v>10.25880152648619</v>
      </c>
      <c r="AE202" s="30">
        <v>15.175436036198809</v>
      </c>
      <c r="AF202" s="30">
        <v>4.916634509712619</v>
      </c>
      <c r="AG202" s="30">
        <v>0.55930716279989789</v>
      </c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4"/>
      <c r="BH202" s="44"/>
      <c r="BI202" s="44"/>
      <c r="BJ202" s="44"/>
      <c r="BK202" s="43"/>
      <c r="BL202" s="45"/>
      <c r="BM202" s="43"/>
      <c r="BN202" s="43"/>
      <c r="BO202" s="43"/>
      <c r="BP202" s="43"/>
      <c r="BQ202" s="43"/>
      <c r="BR202" s="43"/>
      <c r="BS202" s="43"/>
      <c r="CC202" s="7"/>
    </row>
    <row r="203" spans="1:81" ht="15.75" customHeight="1">
      <c r="A203">
        <v>27</v>
      </c>
      <c r="B203">
        <v>1</v>
      </c>
      <c r="C203" t="s">
        <v>114</v>
      </c>
      <c r="D203" t="s">
        <v>25</v>
      </c>
      <c r="E203"/>
      <c r="F203"/>
      <c r="G203">
        <v>0.3</v>
      </c>
      <c r="H203">
        <v>0.3</v>
      </c>
      <c r="I203">
        <v>6973</v>
      </c>
      <c r="J203">
        <v>9321</v>
      </c>
      <c r="K203"/>
      <c r="L203">
        <v>3329</v>
      </c>
      <c r="M203">
        <v>9.6080000000000005</v>
      </c>
      <c r="N203">
        <v>13.625999999999999</v>
      </c>
      <c r="O203">
        <v>4.0179999999999998</v>
      </c>
      <c r="P203"/>
      <c r="Q203">
        <v>0.38700000000000001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44886</v>
      </c>
      <c r="Z203" s="26">
        <v>0.72098379629629628</v>
      </c>
      <c r="AA203"/>
      <c r="AB203" s="7">
        <v>1</v>
      </c>
      <c r="AD203" s="30">
        <v>11.141926608026814</v>
      </c>
      <c r="AE203" s="30">
        <v>15.039811594095482</v>
      </c>
      <c r="AF203" s="30">
        <v>3.897884986068668</v>
      </c>
      <c r="AG203" s="30">
        <v>0.57211650156146698</v>
      </c>
      <c r="AH203" s="43"/>
      <c r="AI203" s="43">
        <v>100</v>
      </c>
      <c r="AJ203" s="43"/>
      <c r="AK203" s="43">
        <v>1.5219593066705293</v>
      </c>
      <c r="AL203" s="43"/>
      <c r="AM203" s="43"/>
      <c r="AN203" s="43"/>
      <c r="AO203" s="43">
        <v>100</v>
      </c>
      <c r="AP203" s="43"/>
      <c r="AQ203" s="43">
        <v>0.68129234718611109</v>
      </c>
      <c r="AR203" s="43"/>
      <c r="AS203" s="43"/>
      <c r="AT203" s="43"/>
      <c r="AU203" s="43">
        <v>100</v>
      </c>
      <c r="AV203" s="43"/>
      <c r="AW203" s="43">
        <v>7.25777603868812</v>
      </c>
      <c r="AX203" s="43"/>
      <c r="AY203" s="43"/>
      <c r="AZ203" s="43"/>
      <c r="BA203" s="43">
        <v>100</v>
      </c>
      <c r="BB203" s="43"/>
      <c r="BC203" s="43">
        <v>5.8059144678600596</v>
      </c>
      <c r="BD203" s="43"/>
      <c r="BE203" s="43"/>
      <c r="BF203" s="43"/>
      <c r="BG203" s="44">
        <v>11.227364567995028</v>
      </c>
      <c r="BH203" s="44">
        <v>14.988752980597761</v>
      </c>
      <c r="BI203" s="44">
        <v>3.7613884126027317</v>
      </c>
      <c r="BJ203" s="44">
        <v>0.55597673472188991</v>
      </c>
      <c r="BK203" s="43"/>
      <c r="BL203" s="45">
        <v>56</v>
      </c>
      <c r="BM203" s="43"/>
      <c r="BN203" s="43"/>
      <c r="BO203" s="43"/>
      <c r="BP203" s="43"/>
      <c r="BQ203" s="43"/>
      <c r="BR203" s="43"/>
      <c r="BS203" s="43"/>
      <c r="CC203" s="7"/>
    </row>
    <row r="204" spans="1:81" ht="15.75" customHeight="1">
      <c r="A204">
        <v>28</v>
      </c>
      <c r="B204">
        <v>1</v>
      </c>
      <c r="C204" t="s">
        <v>114</v>
      </c>
      <c r="D204" t="s">
        <v>25</v>
      </c>
      <c r="E204"/>
      <c r="F204"/>
      <c r="G204">
        <v>0.3</v>
      </c>
      <c r="H204">
        <v>0.3</v>
      </c>
      <c r="I204">
        <v>7080</v>
      </c>
      <c r="J204">
        <v>9257</v>
      </c>
      <c r="K204"/>
      <c r="L204">
        <v>3140</v>
      </c>
      <c r="M204">
        <v>9.7439999999999998</v>
      </c>
      <c r="N204">
        <v>13.535</v>
      </c>
      <c r="O204">
        <v>3.7919999999999998</v>
      </c>
      <c r="P204"/>
      <c r="Q204">
        <v>0.35399999999999998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44886</v>
      </c>
      <c r="Z204" s="26">
        <v>0.72840277777777773</v>
      </c>
      <c r="AA204"/>
      <c r="AB204" s="7">
        <v>1</v>
      </c>
      <c r="AD204" s="30">
        <v>11.312802527963244</v>
      </c>
      <c r="AE204" s="30">
        <v>14.93769436710004</v>
      </c>
      <c r="AF204" s="30">
        <v>3.6248918391367955</v>
      </c>
      <c r="AG204" s="30">
        <v>0.53983696788231283</v>
      </c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4"/>
      <c r="BH204" s="44"/>
      <c r="BI204" s="44"/>
      <c r="BJ204" s="44"/>
      <c r="BK204" s="43"/>
      <c r="BL204" s="45"/>
      <c r="BM204" s="43"/>
      <c r="BN204" s="43"/>
      <c r="BO204" s="43"/>
      <c r="BP204" s="43"/>
      <c r="BQ204" s="43"/>
      <c r="BR204" s="43"/>
      <c r="BS204" s="43"/>
      <c r="CC204" s="7"/>
    </row>
    <row r="205" spans="1:81" ht="15.75" customHeight="1">
      <c r="A205">
        <v>72</v>
      </c>
      <c r="B205">
        <v>1</v>
      </c>
      <c r="C205" t="s">
        <v>114</v>
      </c>
      <c r="D205" t="s">
        <v>25</v>
      </c>
      <c r="E205"/>
      <c r="F205"/>
      <c r="G205">
        <v>0.3</v>
      </c>
      <c r="H205">
        <v>0.3</v>
      </c>
      <c r="I205">
        <v>4630</v>
      </c>
      <c r="J205">
        <v>8147</v>
      </c>
      <c r="K205"/>
      <c r="L205">
        <v>3188</v>
      </c>
      <c r="M205">
        <v>6.6109999999999998</v>
      </c>
      <c r="N205">
        <v>11.968</v>
      </c>
      <c r="O205">
        <v>5.3570000000000002</v>
      </c>
      <c r="P205"/>
      <c r="Q205">
        <v>0.36199999999999999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44887</v>
      </c>
      <c r="Z205" s="26">
        <v>0.14052083333333334</v>
      </c>
      <c r="AA205"/>
      <c r="AB205" s="7">
        <v>1</v>
      </c>
      <c r="AD205" s="30">
        <v>7.4002230527832671</v>
      </c>
      <c r="AE205" s="30">
        <v>13.166598711397791</v>
      </c>
      <c r="AF205" s="30">
        <v>5.7663756586145238</v>
      </c>
      <c r="AG205" s="30">
        <v>0.54803494468971703</v>
      </c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4"/>
      <c r="BH205" s="44"/>
      <c r="BI205" s="44"/>
      <c r="BJ205" s="44"/>
      <c r="BK205" s="43"/>
      <c r="BL205" s="45"/>
      <c r="BM205" s="43"/>
      <c r="BN205" s="43"/>
      <c r="BO205" s="43"/>
      <c r="BP205" s="43"/>
      <c r="BQ205" s="43"/>
      <c r="BR205" s="43"/>
      <c r="BS205" s="43"/>
      <c r="CC205" s="7"/>
    </row>
    <row r="206" spans="1:81" ht="15.75" customHeight="1">
      <c r="A206">
        <v>73</v>
      </c>
      <c r="B206">
        <v>1</v>
      </c>
      <c r="C206" t="s">
        <v>114</v>
      </c>
      <c r="D206" t="s">
        <v>25</v>
      </c>
      <c r="E206"/>
      <c r="F206"/>
      <c r="G206">
        <v>0.3</v>
      </c>
      <c r="H206">
        <v>0.3</v>
      </c>
      <c r="I206">
        <v>6540</v>
      </c>
      <c r="J206">
        <v>8134</v>
      </c>
      <c r="K206"/>
      <c r="L206">
        <v>3185</v>
      </c>
      <c r="M206">
        <v>9.0530000000000008</v>
      </c>
      <c r="N206">
        <v>11.95</v>
      </c>
      <c r="O206">
        <v>2.8959999999999999</v>
      </c>
      <c r="P206"/>
      <c r="Q206">
        <v>0.36199999999999999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44887</v>
      </c>
      <c r="Z206" s="26">
        <v>0.14746527777777776</v>
      </c>
      <c r="AA206"/>
      <c r="AB206" s="7">
        <v>1</v>
      </c>
      <c r="AD206" s="30">
        <v>10.450438072209291</v>
      </c>
      <c r="AE206" s="30">
        <v>13.145856149664343</v>
      </c>
      <c r="AF206" s="30">
        <v>2.6954180774550522</v>
      </c>
      <c r="AG206" s="30">
        <v>0.54752257113925429</v>
      </c>
      <c r="AH206" s="43"/>
      <c r="AI206" s="43">
        <v>95.773144524300861</v>
      </c>
      <c r="AJ206" s="43"/>
      <c r="AK206" s="43">
        <v>5.6286476453410357</v>
      </c>
      <c r="AL206" s="43"/>
      <c r="AM206" s="43"/>
      <c r="AN206" s="43"/>
      <c r="AO206" s="43">
        <v>87.619765313812039</v>
      </c>
      <c r="AP206" s="43"/>
      <c r="AQ206" s="43">
        <v>0.12130164214976295</v>
      </c>
      <c r="AR206" s="43"/>
      <c r="AS206" s="43"/>
      <c r="AT206" s="43"/>
      <c r="AU206" s="43">
        <v>62.298342541436469</v>
      </c>
      <c r="AV206" s="43"/>
      <c r="AW206" s="43">
        <v>24.546136784517682</v>
      </c>
      <c r="AX206" s="43"/>
      <c r="AY206" s="43"/>
      <c r="AZ206" s="43"/>
      <c r="BA206" s="43">
        <v>98.948832895347039</v>
      </c>
      <c r="BB206" s="43"/>
      <c r="BC206" s="43">
        <v>0.96234405382977239</v>
      </c>
      <c r="BD206" s="43"/>
      <c r="BE206" s="43"/>
      <c r="BF206" s="43"/>
      <c r="BG206" s="44">
        <v>10.753064117330354</v>
      </c>
      <c r="BH206" s="44">
        <v>13.153834058023362</v>
      </c>
      <c r="BI206" s="44">
        <v>2.4007699406930074</v>
      </c>
      <c r="BJ206" s="44">
        <v>0.55016983448331191</v>
      </c>
      <c r="BK206" s="43"/>
      <c r="BL206" s="45">
        <v>57</v>
      </c>
      <c r="BM206" s="43"/>
      <c r="BN206" s="43"/>
      <c r="BO206" s="43"/>
      <c r="BP206" s="43"/>
      <c r="BQ206" s="43"/>
      <c r="BR206" s="43"/>
      <c r="BS206" s="43"/>
      <c r="CC206" s="7"/>
    </row>
    <row r="207" spans="1:81" ht="15.75" customHeight="1">
      <c r="A207">
        <v>74</v>
      </c>
      <c r="B207">
        <v>1</v>
      </c>
      <c r="C207" t="s">
        <v>114</v>
      </c>
      <c r="D207" t="s">
        <v>25</v>
      </c>
      <c r="E207"/>
      <c r="F207"/>
      <c r="G207">
        <v>0.3</v>
      </c>
      <c r="H207">
        <v>0.3</v>
      </c>
      <c r="I207">
        <v>6919</v>
      </c>
      <c r="J207">
        <v>8144</v>
      </c>
      <c r="K207"/>
      <c r="L207">
        <v>3216</v>
      </c>
      <c r="M207">
        <v>9.5389999999999997</v>
      </c>
      <c r="N207">
        <v>11.962999999999999</v>
      </c>
      <c r="O207">
        <v>2.4239999999999999</v>
      </c>
      <c r="P207"/>
      <c r="Q207">
        <v>0.36699999999999999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44887</v>
      </c>
      <c r="Z207" s="26">
        <v>0.15480324074074073</v>
      </c>
      <c r="AA207"/>
      <c r="AB207" s="7">
        <v>1</v>
      </c>
      <c r="AD207" s="30">
        <v>11.055690162451418</v>
      </c>
      <c r="AE207" s="30">
        <v>13.16181196638238</v>
      </c>
      <c r="AF207" s="30">
        <v>2.1061218039309626</v>
      </c>
      <c r="AG207" s="30">
        <v>0.55281709782736954</v>
      </c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4"/>
      <c r="BH207" s="44"/>
      <c r="BI207" s="44"/>
      <c r="BJ207" s="44"/>
      <c r="BK207" s="43"/>
      <c r="BL207" s="45"/>
      <c r="BM207" s="43"/>
      <c r="BN207" s="43"/>
      <c r="BO207" s="43"/>
      <c r="BP207" s="43"/>
      <c r="BQ207" s="43"/>
      <c r="BR207" s="43"/>
      <c r="BS207" s="43"/>
      <c r="CC207" s="7"/>
    </row>
    <row r="208" spans="1:81" ht="15.75" customHeight="1">
      <c r="A208">
        <v>115</v>
      </c>
      <c r="B208">
        <v>1</v>
      </c>
      <c r="C208" t="s">
        <v>114</v>
      </c>
      <c r="D208" t="s">
        <v>25</v>
      </c>
      <c r="E208"/>
      <c r="F208"/>
      <c r="G208">
        <v>0.3</v>
      </c>
      <c r="H208">
        <v>0.3</v>
      </c>
      <c r="I208">
        <v>4490</v>
      </c>
      <c r="J208">
        <v>8813</v>
      </c>
      <c r="K208"/>
      <c r="L208">
        <v>3218</v>
      </c>
      <c r="M208">
        <v>6.4329999999999998</v>
      </c>
      <c r="N208">
        <v>12.907999999999999</v>
      </c>
      <c r="O208">
        <v>6.476</v>
      </c>
      <c r="P208"/>
      <c r="Q208">
        <v>0.36799999999999999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44887</v>
      </c>
      <c r="Z208" s="26">
        <v>0.54284722222222226</v>
      </c>
      <c r="AA208"/>
      <c r="AB208" s="7">
        <v>1</v>
      </c>
      <c r="AD208" s="30">
        <v>7.176647082772984</v>
      </c>
      <c r="AE208" s="30">
        <v>14.229256104819141</v>
      </c>
      <c r="AF208" s="30">
        <v>7.0526090220461572</v>
      </c>
      <c r="AG208" s="30">
        <v>0.55315868019434478</v>
      </c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4"/>
      <c r="BH208" s="44"/>
      <c r="BI208" s="44"/>
      <c r="BJ208" s="44"/>
      <c r="BK208" s="43"/>
      <c r="BL208" s="45"/>
      <c r="BM208" s="43"/>
      <c r="BN208" s="43"/>
      <c r="BO208" s="43"/>
      <c r="BP208" s="43"/>
      <c r="BQ208" s="43"/>
      <c r="BR208" s="43"/>
      <c r="BS208" s="43"/>
      <c r="CC208" s="7"/>
    </row>
    <row r="209" spans="1:81" ht="15.75" customHeight="1">
      <c r="A209">
        <v>116</v>
      </c>
      <c r="B209">
        <v>1</v>
      </c>
      <c r="C209" t="s">
        <v>114</v>
      </c>
      <c r="D209" t="s">
        <v>25</v>
      </c>
      <c r="E209"/>
      <c r="F209"/>
      <c r="G209">
        <v>0.3</v>
      </c>
      <c r="H209">
        <v>0.3</v>
      </c>
      <c r="I209">
        <v>6459</v>
      </c>
      <c r="J209">
        <v>8830</v>
      </c>
      <c r="K209"/>
      <c r="L209">
        <v>3310</v>
      </c>
      <c r="M209">
        <v>8.9510000000000005</v>
      </c>
      <c r="N209">
        <v>12.932</v>
      </c>
      <c r="O209">
        <v>3.9809999999999999</v>
      </c>
      <c r="P209"/>
      <c r="Q209">
        <v>0.38400000000000001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44887</v>
      </c>
      <c r="Z209" s="26">
        <v>0.54980324074074072</v>
      </c>
      <c r="AA209"/>
      <c r="AB209" s="7">
        <v>1</v>
      </c>
      <c r="AD209" s="30">
        <v>10.321083403846197</v>
      </c>
      <c r="AE209" s="30">
        <v>14.256380993239807</v>
      </c>
      <c r="AF209" s="30">
        <v>3.9352975893936097</v>
      </c>
      <c r="AG209" s="30">
        <v>0.56887146907520281</v>
      </c>
      <c r="AH209" s="43"/>
      <c r="AI209" s="43">
        <v>93.866078417419772</v>
      </c>
      <c r="AJ209" s="43"/>
      <c r="AK209" s="43">
        <v>4.1367325823865633</v>
      </c>
      <c r="AL209" s="43"/>
      <c r="AM209" s="43"/>
      <c r="AN209" s="43"/>
      <c r="AO209" s="43">
        <v>95.042523414791688</v>
      </c>
      <c r="AP209" s="43"/>
      <c r="AQ209" s="43">
        <v>3.3581795794825675E-2</v>
      </c>
      <c r="AR209" s="43"/>
      <c r="AS209" s="43"/>
      <c r="AT209" s="43"/>
      <c r="AU209" s="43">
        <v>98.696132596685089</v>
      </c>
      <c r="AV209" s="43"/>
      <c r="AW209" s="43">
        <v>11.864593741266864</v>
      </c>
      <c r="AX209" s="43"/>
      <c r="AY209" s="43"/>
      <c r="AZ209" s="43"/>
      <c r="BA209" s="43">
        <v>100.95841706600712</v>
      </c>
      <c r="BB209" s="43"/>
      <c r="BC209" s="43">
        <v>2.7082119423341506</v>
      </c>
      <c r="BD209" s="43"/>
      <c r="BE209" s="43"/>
      <c r="BF209" s="43"/>
      <c r="BG209" s="44">
        <v>10.539069974606225</v>
      </c>
      <c r="BH209" s="44">
        <v>14.253987620732101</v>
      </c>
      <c r="BI209" s="44">
        <v>3.7149176461258753</v>
      </c>
      <c r="BJ209" s="44">
        <v>0.56127126141000516</v>
      </c>
      <c r="BK209" s="43"/>
      <c r="BL209" s="45">
        <v>58</v>
      </c>
      <c r="BM209" s="43"/>
      <c r="BN209" s="43"/>
      <c r="BO209" s="43"/>
      <c r="BP209" s="43"/>
      <c r="BQ209" s="43"/>
      <c r="BR209" s="43"/>
      <c r="BS209" s="43"/>
      <c r="CC209" s="7"/>
    </row>
    <row r="210" spans="1:81" ht="15.75" customHeight="1">
      <c r="A210">
        <v>117</v>
      </c>
      <c r="B210">
        <v>1</v>
      </c>
      <c r="C210" t="s">
        <v>114</v>
      </c>
      <c r="D210" t="s">
        <v>25</v>
      </c>
      <c r="E210"/>
      <c r="F210"/>
      <c r="G210">
        <v>0.3</v>
      </c>
      <c r="H210">
        <v>0.3</v>
      </c>
      <c r="I210">
        <v>6732</v>
      </c>
      <c r="J210">
        <v>8827</v>
      </c>
      <c r="K210"/>
      <c r="L210">
        <v>3221</v>
      </c>
      <c r="M210">
        <v>9.2989999999999995</v>
      </c>
      <c r="N210">
        <v>12.927</v>
      </c>
      <c r="O210">
        <v>3.6280000000000001</v>
      </c>
      <c r="P210"/>
      <c r="Q210">
        <v>0.36799999999999999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44887</v>
      </c>
      <c r="Z210" s="26">
        <v>0.55731481481481482</v>
      </c>
      <c r="AA210"/>
      <c r="AB210" s="7">
        <v>1</v>
      </c>
      <c r="AD210" s="30">
        <v>10.757056545366252</v>
      </c>
      <c r="AE210" s="30">
        <v>14.251594248224393</v>
      </c>
      <c r="AF210" s="30">
        <v>3.4945377028581408</v>
      </c>
      <c r="AG210" s="30">
        <v>0.55367105374480752</v>
      </c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4"/>
      <c r="BH210" s="44"/>
      <c r="BI210" s="44"/>
      <c r="BJ210" s="44"/>
      <c r="BK210" s="43"/>
      <c r="BL210" s="45"/>
      <c r="BM210" s="43"/>
      <c r="BN210" s="43"/>
      <c r="BO210" s="43"/>
      <c r="BP210" s="43"/>
      <c r="BQ210" s="43"/>
      <c r="BR210" s="43"/>
      <c r="BS210" s="43"/>
      <c r="CC210" s="7"/>
    </row>
    <row r="211" spans="1:81" ht="15.75" customHeight="1">
      <c r="A211">
        <v>26</v>
      </c>
      <c r="B211">
        <v>1</v>
      </c>
      <c r="C211" t="s">
        <v>114</v>
      </c>
      <c r="D211" t="s">
        <v>25</v>
      </c>
      <c r="E211"/>
      <c r="F211"/>
      <c r="G211">
        <v>0.3</v>
      </c>
      <c r="H211">
        <v>0.3</v>
      </c>
      <c r="I211">
        <v>6531</v>
      </c>
      <c r="J211">
        <v>8882</v>
      </c>
      <c r="K211"/>
      <c r="L211">
        <v>3551</v>
      </c>
      <c r="M211">
        <v>9.0419999999999998</v>
      </c>
      <c r="N211">
        <v>13.006</v>
      </c>
      <c r="O211">
        <v>3.964</v>
      </c>
      <c r="P211"/>
      <c r="Q211">
        <v>0.42599999999999999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44887</v>
      </c>
      <c r="Z211" s="26">
        <v>0.90170138888888884</v>
      </c>
      <c r="AA211"/>
      <c r="AB211" s="7">
        <v>1</v>
      </c>
      <c r="AD211" s="30">
        <v>10.178345841654119</v>
      </c>
      <c r="AE211" s="30">
        <v>14.124335500949812</v>
      </c>
      <c r="AF211" s="30">
        <v>3.9459896592956927</v>
      </c>
      <c r="AG211" s="30">
        <v>0.61133985918417777</v>
      </c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4"/>
      <c r="BH211" s="44"/>
      <c r="BI211" s="44"/>
      <c r="BJ211" s="44"/>
      <c r="BK211" s="43"/>
      <c r="BL211" s="45"/>
      <c r="BM211" s="43"/>
      <c r="BN211" s="43"/>
      <c r="BO211" s="43"/>
      <c r="BP211" s="43"/>
      <c r="BQ211" s="43"/>
      <c r="BR211" s="43"/>
      <c r="BS211" s="43"/>
      <c r="CC211" s="7"/>
    </row>
    <row r="212" spans="1:81" ht="15.75" customHeight="1">
      <c r="A212">
        <v>27</v>
      </c>
      <c r="B212">
        <v>1</v>
      </c>
      <c r="C212" t="s">
        <v>114</v>
      </c>
      <c r="D212" t="s">
        <v>25</v>
      </c>
      <c r="E212"/>
      <c r="F212"/>
      <c r="G212">
        <v>0.3</v>
      </c>
      <c r="H212">
        <v>0.3</v>
      </c>
      <c r="I212">
        <v>7114</v>
      </c>
      <c r="J212">
        <v>8758</v>
      </c>
      <c r="K212"/>
      <c r="L212">
        <v>3393</v>
      </c>
      <c r="M212">
        <v>9.7880000000000003</v>
      </c>
      <c r="N212">
        <v>12.83</v>
      </c>
      <c r="O212">
        <v>3.0419999999999998</v>
      </c>
      <c r="P212"/>
      <c r="Q212">
        <v>0.39800000000000002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44887</v>
      </c>
      <c r="Z212" s="26">
        <v>0.90869212962962964</v>
      </c>
      <c r="AA212"/>
      <c r="AB212" s="7">
        <v>1</v>
      </c>
      <c r="AD212" s="30">
        <v>11.07913076692749</v>
      </c>
      <c r="AE212" s="30">
        <v>13.929094544375355</v>
      </c>
      <c r="AF212" s="30">
        <v>2.849963777447865</v>
      </c>
      <c r="AG212" s="30">
        <v>0.58509440712243321</v>
      </c>
      <c r="AH212" s="43"/>
      <c r="AI212" s="43">
        <v>100</v>
      </c>
      <c r="AJ212" s="43"/>
      <c r="AK212" s="43">
        <v>3.615170084847021</v>
      </c>
      <c r="AL212" s="43"/>
      <c r="AM212" s="43"/>
      <c r="AN212" s="43"/>
      <c r="AO212" s="43">
        <v>100</v>
      </c>
      <c r="AP212" s="43"/>
      <c r="AQ212" s="43">
        <v>0.47363734246725525</v>
      </c>
      <c r="AR212" s="43"/>
      <c r="AS212" s="43"/>
      <c r="AT212" s="43"/>
      <c r="AU212" s="43">
        <v>100</v>
      </c>
      <c r="AV212" s="43"/>
      <c r="AW212" s="43">
        <v>12.757100514123765</v>
      </c>
      <c r="AX212" s="43"/>
      <c r="AY212" s="43"/>
      <c r="AZ212" s="43"/>
      <c r="BA212" s="43">
        <v>100</v>
      </c>
      <c r="BB212" s="43"/>
      <c r="BC212" s="43">
        <v>0.79810248690225016</v>
      </c>
      <c r="BD212" s="43"/>
      <c r="BE212" s="43"/>
      <c r="BF212" s="43"/>
      <c r="BG212" s="44">
        <v>11.283082070762969</v>
      </c>
      <c r="BH212" s="44">
        <v>13.962159545085544</v>
      </c>
      <c r="BI212" s="44">
        <v>2.6790774743225754</v>
      </c>
      <c r="BJ212" s="44">
        <v>0.58276886073721546</v>
      </c>
      <c r="BK212" s="43"/>
      <c r="BL212" s="45">
        <v>59</v>
      </c>
      <c r="BM212" s="43"/>
      <c r="BN212" s="43"/>
      <c r="BO212" s="43"/>
      <c r="BP212" s="43"/>
      <c r="BQ212" s="43"/>
      <c r="BR212" s="43"/>
      <c r="BS212" s="43"/>
      <c r="CC212" s="7"/>
    </row>
    <row r="213" spans="1:81" ht="15.75" customHeight="1">
      <c r="A213">
        <v>28</v>
      </c>
      <c r="B213">
        <v>1</v>
      </c>
      <c r="C213" t="s">
        <v>114</v>
      </c>
      <c r="D213" t="s">
        <v>25</v>
      </c>
      <c r="E213"/>
      <c r="F213"/>
      <c r="G213">
        <v>0.3</v>
      </c>
      <c r="H213">
        <v>0.3</v>
      </c>
      <c r="I213">
        <v>7378</v>
      </c>
      <c r="J213">
        <v>8800</v>
      </c>
      <c r="K213"/>
      <c r="L213">
        <v>3365</v>
      </c>
      <c r="M213">
        <v>10.125</v>
      </c>
      <c r="N213">
        <v>12.89</v>
      </c>
      <c r="O213">
        <v>2.7650000000000001</v>
      </c>
      <c r="P213"/>
      <c r="Q213">
        <v>0.39300000000000002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44887</v>
      </c>
      <c r="Z213" s="26">
        <v>0.91611111111111121</v>
      </c>
      <c r="AA213"/>
      <c r="AB213" s="7">
        <v>1</v>
      </c>
      <c r="AD213" s="30">
        <v>11.48703337459845</v>
      </c>
      <c r="AE213" s="30">
        <v>13.995224545795736</v>
      </c>
      <c r="AF213" s="30">
        <v>2.5081911711972857</v>
      </c>
      <c r="AG213" s="30">
        <v>0.58044331435199759</v>
      </c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4"/>
      <c r="BH213" s="44"/>
      <c r="BI213" s="44"/>
      <c r="BJ213" s="44"/>
      <c r="BK213" s="43"/>
      <c r="BL213" s="45"/>
      <c r="BM213" s="43"/>
      <c r="BN213" s="43"/>
      <c r="BO213" s="43"/>
      <c r="BP213" s="43"/>
      <c r="BQ213" s="43"/>
      <c r="BR213" s="43"/>
      <c r="BS213" s="43"/>
      <c r="CC213" s="7"/>
    </row>
    <row r="214" spans="1:81" ht="15.75" customHeight="1">
      <c r="A214">
        <v>72</v>
      </c>
      <c r="B214">
        <v>1</v>
      </c>
      <c r="C214" t="s">
        <v>114</v>
      </c>
      <c r="D214" t="s">
        <v>25</v>
      </c>
      <c r="E214"/>
      <c r="F214"/>
      <c r="G214">
        <v>0.3</v>
      </c>
      <c r="H214">
        <v>0.3</v>
      </c>
      <c r="I214">
        <v>4571</v>
      </c>
      <c r="J214">
        <v>8075</v>
      </c>
      <c r="K214"/>
      <c r="L214">
        <v>3345</v>
      </c>
      <c r="M214">
        <v>6.5359999999999996</v>
      </c>
      <c r="N214">
        <v>11.865</v>
      </c>
      <c r="O214">
        <v>5.3289999999999997</v>
      </c>
      <c r="P214"/>
      <c r="Q214">
        <v>0.39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44888</v>
      </c>
      <c r="Z214" s="26">
        <v>0.33738425925925924</v>
      </c>
      <c r="AA214"/>
      <c r="AB214" s="7">
        <v>1</v>
      </c>
      <c r="AD214" s="30">
        <v>7.1499779968242656</v>
      </c>
      <c r="AE214" s="30">
        <v>12.853694759372496</v>
      </c>
      <c r="AF214" s="30">
        <v>5.7037167625482308</v>
      </c>
      <c r="AG214" s="30">
        <v>0.57712110523025761</v>
      </c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4"/>
      <c r="BH214" s="44"/>
      <c r="BI214" s="44"/>
      <c r="BJ214" s="44"/>
      <c r="BK214" s="43"/>
      <c r="BL214" s="45"/>
      <c r="BM214" s="43"/>
      <c r="BN214" s="43"/>
      <c r="BO214" s="43"/>
      <c r="BP214" s="43"/>
      <c r="BQ214" s="43"/>
      <c r="BR214" s="43"/>
      <c r="BS214" s="43"/>
      <c r="CC214" s="7"/>
    </row>
    <row r="215" spans="1:81" ht="15.75" customHeight="1">
      <c r="A215">
        <v>73</v>
      </c>
      <c r="B215">
        <v>1</v>
      </c>
      <c r="C215" t="s">
        <v>114</v>
      </c>
      <c r="D215" t="s">
        <v>25</v>
      </c>
      <c r="E215"/>
      <c r="F215"/>
      <c r="G215">
        <v>0.3</v>
      </c>
      <c r="H215">
        <v>0.3</v>
      </c>
      <c r="I215">
        <v>6761</v>
      </c>
      <c r="J215">
        <v>8150</v>
      </c>
      <c r="K215"/>
      <c r="L215">
        <v>3398</v>
      </c>
      <c r="M215">
        <v>9.3360000000000003</v>
      </c>
      <c r="N215">
        <v>11.972</v>
      </c>
      <c r="O215">
        <v>2.6349999999999998</v>
      </c>
      <c r="P215"/>
      <c r="Q215">
        <v>0.39900000000000002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44888</v>
      </c>
      <c r="Z215" s="26">
        <v>0.34431712962962963</v>
      </c>
      <c r="AA215"/>
      <c r="AB215" s="7">
        <v>1</v>
      </c>
      <c r="AD215" s="30">
        <v>10.533715537731092</v>
      </c>
      <c r="AE215" s="30">
        <v>12.971784047623176</v>
      </c>
      <c r="AF215" s="30">
        <v>2.4380685098920836</v>
      </c>
      <c r="AG215" s="30">
        <v>0.58592495940286815</v>
      </c>
      <c r="AH215" s="43"/>
      <c r="AI215" s="43">
        <v>94.348606127518636</v>
      </c>
      <c r="AJ215" s="43"/>
      <c r="AK215" s="43">
        <v>2.1906087937417831</v>
      </c>
      <c r="AL215" s="43"/>
      <c r="AM215" s="43"/>
      <c r="AN215" s="43"/>
      <c r="AO215" s="43">
        <v>93.006037134069942</v>
      </c>
      <c r="AP215" s="43"/>
      <c r="AQ215" s="43">
        <v>0.36348021896195054</v>
      </c>
      <c r="AR215" s="43"/>
      <c r="AS215" s="43"/>
      <c r="AT215" s="43"/>
      <c r="AU215" s="43">
        <v>86.660143509458578</v>
      </c>
      <c r="AV215" s="43"/>
      <c r="AW215" s="43">
        <v>7.9347396409759634</v>
      </c>
      <c r="AX215" s="43"/>
      <c r="AY215" s="43"/>
      <c r="AZ215" s="43"/>
      <c r="BA215" s="43">
        <v>100.50310742823321</v>
      </c>
      <c r="BB215" s="43"/>
      <c r="BC215" s="43">
        <v>0.11346483326627557</v>
      </c>
      <c r="BD215" s="43"/>
      <c r="BE215" s="43"/>
      <c r="BF215" s="43"/>
      <c r="BG215" s="44">
        <v>10.650369503182446</v>
      </c>
      <c r="BH215" s="44">
        <v>12.995401905273312</v>
      </c>
      <c r="BI215" s="44">
        <v>2.3450324020908662</v>
      </c>
      <c r="BJ215" s="44">
        <v>0.58559273849069426</v>
      </c>
      <c r="BK215" s="43"/>
      <c r="BL215" s="45">
        <v>60</v>
      </c>
      <c r="BM215" s="43"/>
      <c r="BN215" s="43"/>
      <c r="BO215" s="43"/>
      <c r="BP215" s="43"/>
      <c r="BQ215" s="43"/>
      <c r="BR215" s="43"/>
      <c r="BS215" s="43"/>
      <c r="CC215" s="7"/>
    </row>
    <row r="216" spans="1:81" ht="15.75" customHeight="1">
      <c r="A216">
        <v>74</v>
      </c>
      <c r="B216">
        <v>1</v>
      </c>
      <c r="C216" t="s">
        <v>114</v>
      </c>
      <c r="D216" t="s">
        <v>25</v>
      </c>
      <c r="E216"/>
      <c r="F216"/>
      <c r="G216">
        <v>0.3</v>
      </c>
      <c r="H216">
        <v>0.3</v>
      </c>
      <c r="I216">
        <v>6912</v>
      </c>
      <c r="J216">
        <v>8180</v>
      </c>
      <c r="K216"/>
      <c r="L216">
        <v>3394</v>
      </c>
      <c r="M216">
        <v>9.5289999999999999</v>
      </c>
      <c r="N216">
        <v>12.013999999999999</v>
      </c>
      <c r="O216">
        <v>2.4849999999999999</v>
      </c>
      <c r="P216"/>
      <c r="Q216">
        <v>0.39800000000000002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44888</v>
      </c>
      <c r="Z216" s="26">
        <v>0.35174768518518523</v>
      </c>
      <c r="AA216"/>
      <c r="AB216" s="7">
        <v>1</v>
      </c>
      <c r="AD216" s="30">
        <v>10.7670234686338</v>
      </c>
      <c r="AE216" s="30">
        <v>13.019019762923449</v>
      </c>
      <c r="AF216" s="30">
        <v>2.2519962942896488</v>
      </c>
      <c r="AG216" s="30">
        <v>0.58526051757852027</v>
      </c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4"/>
      <c r="BH216" s="44"/>
      <c r="BI216" s="44"/>
      <c r="BJ216" s="44"/>
      <c r="BK216" s="43"/>
      <c r="BL216" s="45"/>
      <c r="BM216" s="43"/>
      <c r="BN216" s="43"/>
      <c r="BO216" s="43"/>
      <c r="BP216" s="43"/>
      <c r="BQ216" s="43"/>
      <c r="BR216" s="43"/>
      <c r="BS216" s="43"/>
      <c r="CC216" s="7"/>
    </row>
    <row r="217" spans="1:81" ht="15.75" customHeight="1">
      <c r="A217">
        <v>85</v>
      </c>
      <c r="B217">
        <v>1</v>
      </c>
      <c r="C217" t="s">
        <v>114</v>
      </c>
      <c r="D217" t="s">
        <v>25</v>
      </c>
      <c r="E217"/>
      <c r="F217"/>
      <c r="G217">
        <v>0.3</v>
      </c>
      <c r="H217">
        <v>0.3</v>
      </c>
      <c r="I217">
        <v>4611</v>
      </c>
      <c r="J217">
        <v>8140</v>
      </c>
      <c r="K217"/>
      <c r="L217">
        <v>3508</v>
      </c>
      <c r="M217">
        <v>6.5880000000000001</v>
      </c>
      <c r="N217">
        <v>11.957000000000001</v>
      </c>
      <c r="O217">
        <v>5.37</v>
      </c>
      <c r="P217"/>
      <c r="Q217">
        <v>0.41799999999999998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44888</v>
      </c>
      <c r="Z217" s="26">
        <v>0.44876157407407408</v>
      </c>
      <c r="AA217"/>
      <c r="AB217" s="7">
        <v>1</v>
      </c>
      <c r="AD217" s="30">
        <v>7.2117814222289569</v>
      </c>
      <c r="AE217" s="30">
        <v>12.956038809189753</v>
      </c>
      <c r="AF217" s="30">
        <v>5.744257386960796</v>
      </c>
      <c r="AG217" s="30">
        <v>0.60419710957243722</v>
      </c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4"/>
      <c r="BH217" s="44"/>
      <c r="BI217" s="44"/>
      <c r="BJ217" s="44"/>
      <c r="BK217" s="43"/>
      <c r="BL217" s="45"/>
      <c r="BM217" s="43"/>
      <c r="BN217" s="43"/>
      <c r="BO217" s="43"/>
      <c r="BP217" s="43"/>
      <c r="BQ217" s="43"/>
      <c r="BR217" s="43"/>
      <c r="BS217" s="43"/>
      <c r="CC217" s="7"/>
    </row>
    <row r="218" spans="1:81" ht="15.75" customHeight="1">
      <c r="A218">
        <v>86</v>
      </c>
      <c r="B218">
        <v>1</v>
      </c>
      <c r="C218" t="s">
        <v>114</v>
      </c>
      <c r="D218" t="s">
        <v>25</v>
      </c>
      <c r="E218"/>
      <c r="F218"/>
      <c r="G218">
        <v>0.3</v>
      </c>
      <c r="H218">
        <v>0.3</v>
      </c>
      <c r="I218">
        <v>6744</v>
      </c>
      <c r="J218">
        <v>8219</v>
      </c>
      <c r="K218"/>
      <c r="L218">
        <v>3520</v>
      </c>
      <c r="M218">
        <v>9.3149999999999995</v>
      </c>
      <c r="N218">
        <v>12.069000000000001</v>
      </c>
      <c r="O218">
        <v>2.754</v>
      </c>
      <c r="P218"/>
      <c r="Q218">
        <v>0.42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44888</v>
      </c>
      <c r="Z218" s="26">
        <v>0.4557060185185185</v>
      </c>
      <c r="AA218"/>
      <c r="AB218" s="7">
        <v>1</v>
      </c>
      <c r="AD218" s="30">
        <v>10.5074490819341</v>
      </c>
      <c r="AE218" s="30">
        <v>13.080426192813801</v>
      </c>
      <c r="AF218" s="30">
        <v>2.5729771108797017</v>
      </c>
      <c r="AG218" s="30">
        <v>0.60619043504548098</v>
      </c>
      <c r="AH218" s="43"/>
      <c r="AI218" s="43">
        <v>94.459011868617168</v>
      </c>
      <c r="AJ218" s="43"/>
      <c r="AK218" s="43">
        <v>2.9125956220894618</v>
      </c>
      <c r="AL218" s="43"/>
      <c r="AM218" s="43"/>
      <c r="AN218" s="43"/>
      <c r="AO218" s="43"/>
      <c r="AP218" s="43"/>
      <c r="AQ218" s="43">
        <v>0.47055734435507407</v>
      </c>
      <c r="AR218" s="43"/>
      <c r="AS218" s="43"/>
      <c r="AT218" s="43"/>
      <c r="AU218" s="43"/>
      <c r="AV218" s="43"/>
      <c r="AW218" s="43">
        <v>15.583148980120685</v>
      </c>
      <c r="AX218" s="43"/>
      <c r="AY218" s="43"/>
      <c r="AZ218" s="43"/>
      <c r="BA218" s="43"/>
      <c r="BB218" s="43"/>
      <c r="BC218" s="43">
        <v>2.32859764027741</v>
      </c>
      <c r="BD218" s="43"/>
      <c r="BE218" s="43"/>
      <c r="BF218" s="43"/>
      <c r="BG218" s="44">
        <v>10.662730188263385</v>
      </c>
      <c r="BH218" s="44">
        <v>13.049722977868626</v>
      </c>
      <c r="BI218" s="44">
        <v>2.3869927896052401</v>
      </c>
      <c r="BJ218" s="44">
        <v>0.59921379588982737</v>
      </c>
      <c r="BK218" s="43"/>
      <c r="BL218" s="45">
        <v>61</v>
      </c>
      <c r="BM218" s="43"/>
      <c r="BN218" s="43"/>
      <c r="BO218" s="43"/>
      <c r="BP218" s="43"/>
      <c r="BQ218" s="43"/>
      <c r="BR218" s="43"/>
      <c r="BS218" s="43"/>
      <c r="CC218" s="7"/>
    </row>
    <row r="219" spans="1:81" ht="15.75" customHeight="1">
      <c r="A219">
        <v>87</v>
      </c>
      <c r="B219">
        <v>1</v>
      </c>
      <c r="C219" t="s">
        <v>114</v>
      </c>
      <c r="D219" t="s">
        <v>25</v>
      </c>
      <c r="E219"/>
      <c r="F219"/>
      <c r="G219">
        <v>0.3</v>
      </c>
      <c r="H219">
        <v>0.3</v>
      </c>
      <c r="I219">
        <v>6945</v>
      </c>
      <c r="J219">
        <v>8180</v>
      </c>
      <c r="K219"/>
      <c r="L219">
        <v>3436</v>
      </c>
      <c r="M219">
        <v>9.5709999999999997</v>
      </c>
      <c r="N219">
        <v>12.013999999999999</v>
      </c>
      <c r="O219">
        <v>2.4430000000000001</v>
      </c>
      <c r="P219"/>
      <c r="Q219">
        <v>0.40600000000000003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44888</v>
      </c>
      <c r="Z219" s="26">
        <v>0.4632060185185185</v>
      </c>
      <c r="AA219"/>
      <c r="AB219" s="7">
        <v>1</v>
      </c>
      <c r="AD219" s="30">
        <v>10.818011294592671</v>
      </c>
      <c r="AE219" s="30">
        <v>13.019019762923449</v>
      </c>
      <c r="AF219" s="30">
        <v>2.2010084683307785</v>
      </c>
      <c r="AG219" s="30">
        <v>0.59223715673417376</v>
      </c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4"/>
      <c r="BH219" s="44"/>
      <c r="BI219" s="44"/>
      <c r="BJ219" s="44"/>
      <c r="BK219" s="43"/>
      <c r="BL219" s="45"/>
      <c r="BM219" s="43"/>
      <c r="BN219" s="43"/>
      <c r="BO219" s="43"/>
      <c r="BP219" s="43"/>
      <c r="BQ219" s="43"/>
      <c r="BR219" s="43"/>
      <c r="BS219" s="43"/>
      <c r="CC219" s="7"/>
    </row>
    <row r="220" spans="1:81" ht="15.75" customHeight="1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 s="27"/>
      <c r="Z220" s="26"/>
      <c r="AA220"/>
      <c r="AB220" s="7"/>
      <c r="AD220" s="30"/>
      <c r="AE220" s="30"/>
      <c r="AF220" s="30"/>
      <c r="AG220" s="30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4"/>
      <c r="BH220" s="44"/>
      <c r="BI220" s="44"/>
      <c r="BJ220" s="44"/>
      <c r="BK220" s="43"/>
      <c r="BL220" s="45"/>
      <c r="BM220" s="43"/>
      <c r="BN220" s="43"/>
      <c r="BO220" s="43"/>
      <c r="BP220" s="43"/>
      <c r="BQ220" s="43"/>
      <c r="BR220" s="43"/>
      <c r="BS220" s="43"/>
      <c r="CC220" s="7"/>
    </row>
    <row r="221" spans="1:81" ht="15.75" customHeight="1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 s="27"/>
      <c r="Z221" s="26"/>
      <c r="AA221"/>
      <c r="AB221" s="7"/>
      <c r="AD221" s="30"/>
      <c r="AE221" s="30"/>
      <c r="AF221" s="30"/>
      <c r="AG221" s="30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4"/>
      <c r="BH221" s="44"/>
      <c r="BI221" s="44"/>
      <c r="BJ221" s="44"/>
      <c r="BK221" s="43"/>
      <c r="BL221" s="45"/>
      <c r="BM221" s="43"/>
      <c r="BN221" s="43"/>
      <c r="BO221" s="43"/>
      <c r="BP221" s="43"/>
      <c r="BQ221" s="43"/>
      <c r="BR221" s="43"/>
      <c r="BS221" s="43"/>
      <c r="CC221" s="7"/>
    </row>
    <row r="222" spans="1:81" ht="15.75" customHeight="1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 s="27"/>
      <c r="Z222" s="26"/>
      <c r="AA222"/>
      <c r="AB222" s="7"/>
      <c r="AD222" s="30"/>
      <c r="AE222" s="30"/>
      <c r="AF222" s="30"/>
      <c r="AG222" s="30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4"/>
      <c r="BH222" s="44"/>
      <c r="BI222" s="44"/>
      <c r="BJ222" s="44"/>
      <c r="BK222" s="43"/>
      <c r="BL222" s="45"/>
      <c r="BM222" s="43"/>
      <c r="BN222" s="43"/>
      <c r="BO222" s="43"/>
      <c r="BP222" s="43"/>
      <c r="BQ222" s="43"/>
      <c r="BR222" s="43"/>
      <c r="BS222" s="43"/>
      <c r="CC222" s="7"/>
    </row>
    <row r="223" spans="1:81" ht="15.75" customHeight="1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 s="27"/>
      <c r="Z223" s="26"/>
      <c r="AA223"/>
      <c r="AB223" s="7"/>
      <c r="AD223" s="30"/>
      <c r="AE223" s="30"/>
      <c r="AF223" s="30"/>
      <c r="AG223" s="30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4"/>
      <c r="BH223" s="44"/>
      <c r="BI223" s="44"/>
      <c r="BJ223" s="44"/>
      <c r="BK223" s="43"/>
      <c r="BL223" s="45"/>
      <c r="BM223" s="43"/>
      <c r="BN223" s="43"/>
      <c r="BO223" s="43"/>
      <c r="BP223" s="43"/>
      <c r="BQ223" s="43"/>
      <c r="BR223" s="43"/>
      <c r="BS223" s="43"/>
      <c r="CC223" s="7"/>
    </row>
    <row r="224" spans="1:81" ht="15.75" customHeight="1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 s="27"/>
      <c r="Z224" s="26"/>
      <c r="AA224"/>
      <c r="AB224" s="7"/>
      <c r="AD224" s="30"/>
      <c r="AE224" s="30"/>
      <c r="AF224" s="30"/>
      <c r="AG224" s="30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4"/>
      <c r="BH224" s="44"/>
      <c r="BI224" s="44"/>
      <c r="BJ224" s="44"/>
      <c r="BK224" s="43"/>
      <c r="BL224" s="45"/>
      <c r="BM224" s="43"/>
      <c r="BN224" s="43"/>
      <c r="BO224" s="43"/>
      <c r="BP224" s="43"/>
      <c r="BQ224" s="43"/>
      <c r="BR224" s="43"/>
      <c r="BS224" s="43"/>
      <c r="CC224" s="7"/>
    </row>
    <row r="225" spans="1:81" ht="15.75" customHeight="1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27"/>
      <c r="Z225" s="26"/>
      <c r="AA225"/>
      <c r="AB225" s="7"/>
      <c r="AD225" s="30"/>
      <c r="AE225" s="30"/>
      <c r="AF225" s="30"/>
      <c r="AG225" s="30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4"/>
      <c r="BH225" s="44"/>
      <c r="BI225" s="44"/>
      <c r="BJ225" s="44"/>
      <c r="BK225" s="43"/>
      <c r="BL225" s="45"/>
      <c r="BM225" s="43"/>
      <c r="BN225" s="43"/>
      <c r="BO225" s="43"/>
      <c r="BP225" s="43"/>
      <c r="BQ225" s="43"/>
      <c r="BR225" s="43"/>
      <c r="BS225" s="43"/>
      <c r="CC225" s="7"/>
    </row>
    <row r="226" spans="1:81" ht="15.75" customHeight="1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 s="27"/>
      <c r="Z226" s="26"/>
      <c r="AA226"/>
      <c r="AB226" s="7"/>
      <c r="AD226" s="30"/>
      <c r="AE226" s="30"/>
      <c r="AF226" s="30"/>
      <c r="AG226" s="30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4"/>
      <c r="BH226" s="44"/>
      <c r="BI226" s="44"/>
      <c r="BJ226" s="44"/>
      <c r="BK226" s="43"/>
      <c r="BL226" s="45"/>
      <c r="BM226" s="43"/>
      <c r="BN226" s="43"/>
      <c r="BO226" s="43"/>
      <c r="BP226" s="43"/>
      <c r="BQ226" s="43"/>
      <c r="BR226" s="43"/>
      <c r="BS226" s="43"/>
      <c r="CC226" s="7"/>
    </row>
    <row r="227" spans="1:81" ht="15.75" customHeight="1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 s="27"/>
      <c r="Z227" s="26"/>
      <c r="AA227"/>
      <c r="AB227" s="7"/>
      <c r="AD227" s="30"/>
      <c r="AE227" s="30"/>
      <c r="AF227" s="30"/>
      <c r="AG227" s="30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4"/>
      <c r="BH227" s="44"/>
      <c r="BI227" s="44"/>
      <c r="BJ227" s="44"/>
      <c r="BK227" s="43"/>
      <c r="BL227" s="45"/>
      <c r="BM227" s="43"/>
      <c r="BN227" s="43"/>
      <c r="BO227" s="43"/>
      <c r="BP227" s="43"/>
      <c r="BQ227" s="43"/>
      <c r="BR227" s="43"/>
      <c r="BS227" s="43"/>
      <c r="CC227" s="7"/>
    </row>
    <row r="228" spans="1:81" ht="15.75" customHeight="1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 s="27"/>
      <c r="Z228" s="26"/>
      <c r="AA228"/>
      <c r="AB228" s="7"/>
      <c r="AD228" s="30"/>
      <c r="AE228" s="30"/>
      <c r="AF228" s="30"/>
      <c r="AG228" s="30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4"/>
      <c r="BH228" s="44"/>
      <c r="BI228" s="44"/>
      <c r="BJ228" s="44"/>
      <c r="BK228" s="43"/>
      <c r="BL228" s="45"/>
      <c r="BM228" s="43"/>
      <c r="BN228" s="43"/>
      <c r="BO228" s="43"/>
      <c r="BP228" s="43"/>
      <c r="BQ228" s="43"/>
      <c r="BR228" s="43"/>
      <c r="BS228" s="43"/>
      <c r="CC228" s="7"/>
    </row>
    <row r="229" spans="1:81" ht="15.75" customHeight="1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 s="27"/>
      <c r="Z229" s="26"/>
      <c r="AA229"/>
      <c r="AB229" s="7"/>
      <c r="AD229" s="30"/>
      <c r="AE229" s="30"/>
      <c r="AF229" s="30"/>
      <c r="AG229" s="30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4"/>
      <c r="BH229" s="44"/>
      <c r="BI229" s="44"/>
      <c r="BJ229" s="44"/>
      <c r="BK229" s="43"/>
      <c r="BL229" s="45"/>
      <c r="BM229" s="43"/>
      <c r="BN229" s="43"/>
      <c r="BO229" s="43"/>
      <c r="BP229" s="43"/>
      <c r="BQ229" s="43"/>
      <c r="BR229" s="43"/>
      <c r="BS229" s="43"/>
      <c r="CC229" s="7"/>
    </row>
    <row r="230" spans="1:81" ht="15.75" customHeight="1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 s="27"/>
      <c r="Z230" s="26"/>
      <c r="AA230"/>
      <c r="AB230" s="7"/>
      <c r="AD230" s="30"/>
      <c r="AE230" s="30"/>
      <c r="AF230" s="30"/>
      <c r="AG230" s="30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4"/>
      <c r="BH230" s="44"/>
      <c r="BI230" s="44"/>
      <c r="BJ230" s="44"/>
      <c r="BK230" s="43"/>
      <c r="BL230" s="45"/>
      <c r="BM230" s="43"/>
      <c r="BN230" s="43"/>
      <c r="BO230" s="43"/>
      <c r="BP230" s="43"/>
      <c r="BQ230" s="43"/>
      <c r="BR230" s="43"/>
      <c r="BS230" s="43"/>
      <c r="CC230" s="7"/>
    </row>
    <row r="231" spans="1:81" ht="15.75" customHeight="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 s="27"/>
      <c r="Z231" s="26"/>
      <c r="AA231"/>
      <c r="AB231" s="7"/>
      <c r="AD231" s="30"/>
      <c r="AE231" s="30"/>
      <c r="AF231" s="30"/>
      <c r="AG231" s="30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/>
      <c r="BH231"/>
      <c r="BI231"/>
      <c r="BJ231"/>
      <c r="BK231" s="43"/>
      <c r="BL231" s="45"/>
      <c r="BM231" s="43"/>
      <c r="BN231" s="43"/>
      <c r="BO231" s="43"/>
      <c r="BP231" s="43"/>
      <c r="BQ231" s="43"/>
      <c r="BR231" s="43"/>
      <c r="BS231" s="43"/>
      <c r="CC231" s="7"/>
    </row>
    <row r="232" spans="1:81" ht="15.75" customHeight="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 s="27"/>
      <c r="Z232" s="26"/>
      <c r="AA232"/>
      <c r="AB232" s="7"/>
      <c r="AD232" s="30"/>
      <c r="AE232" s="30"/>
      <c r="AF232" s="30"/>
      <c r="AG232" s="30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30"/>
      <c r="BH232" s="30"/>
      <c r="BI232" s="30"/>
      <c r="BJ232" s="30"/>
      <c r="BK232" s="43"/>
      <c r="BL232" s="45"/>
      <c r="BM232" s="43"/>
      <c r="BN232" s="43"/>
      <c r="BO232" s="43"/>
      <c r="BP232" s="43"/>
      <c r="BQ232" s="43"/>
      <c r="BR232" s="43"/>
      <c r="BS232" s="43"/>
      <c r="CC232" s="7"/>
    </row>
    <row r="233" spans="1:81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 s="23"/>
      <c r="AA233" s="10"/>
      <c r="AB233" s="7"/>
      <c r="AD233" s="44"/>
      <c r="AE233" s="44"/>
      <c r="AF233" s="44"/>
      <c r="AG233" s="44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30"/>
      <c r="BH233" s="30"/>
      <c r="BI233" s="30"/>
      <c r="BJ233" s="30"/>
      <c r="BK233" s="43"/>
      <c r="BL233" s="45"/>
      <c r="BM233" s="43"/>
      <c r="BN233" s="43"/>
      <c r="BO233" s="43"/>
      <c r="BP233" s="43"/>
      <c r="BQ233" s="43"/>
      <c r="BR233" s="43"/>
      <c r="BS233" s="43"/>
      <c r="CC233" s="7"/>
    </row>
    <row r="234" spans="1:81" s="1" customFormat="1" ht="176">
      <c r="A234" s="1" t="s">
        <v>0</v>
      </c>
      <c r="B234" s="1" t="s">
        <v>1</v>
      </c>
      <c r="C234" s="1" t="s">
        <v>2</v>
      </c>
      <c r="D234" s="1" t="s">
        <v>3</v>
      </c>
      <c r="E234" s="1" t="s">
        <v>4</v>
      </c>
      <c r="F234" s="1" t="s">
        <v>5</v>
      </c>
      <c r="G234" s="1" t="s">
        <v>11</v>
      </c>
      <c r="H234" s="1" t="s">
        <v>12</v>
      </c>
      <c r="I234" s="1" t="s">
        <v>13</v>
      </c>
      <c r="J234" s="1" t="s">
        <v>14</v>
      </c>
      <c r="K234" s="1" t="s">
        <v>6</v>
      </c>
      <c r="L234" s="1" t="s">
        <v>15</v>
      </c>
      <c r="M234" s="1" t="s">
        <v>79</v>
      </c>
      <c r="N234" s="1" t="s">
        <v>80</v>
      </c>
      <c r="O234" s="1" t="s">
        <v>81</v>
      </c>
      <c r="P234" s="1" t="s">
        <v>82</v>
      </c>
      <c r="Q234" s="1" t="s">
        <v>83</v>
      </c>
      <c r="R234" s="1" t="s">
        <v>8</v>
      </c>
      <c r="S234" s="1" t="s">
        <v>20</v>
      </c>
      <c r="T234" s="1" t="s">
        <v>21</v>
      </c>
      <c r="U234" s="1" t="s">
        <v>9</v>
      </c>
      <c r="V234" s="1" t="s">
        <v>22</v>
      </c>
      <c r="W234" s="1" t="s">
        <v>23</v>
      </c>
      <c r="X234" s="1" t="s">
        <v>24</v>
      </c>
      <c r="Y234" s="1" t="s">
        <v>37</v>
      </c>
      <c r="Z234" s="1" t="s">
        <v>38</v>
      </c>
      <c r="AA234" s="1" t="s">
        <v>46</v>
      </c>
      <c r="AB234" s="1" t="s">
        <v>47</v>
      </c>
      <c r="AC234" s="1" t="s">
        <v>48</v>
      </c>
      <c r="AD234" s="1" t="s">
        <v>72</v>
      </c>
      <c r="AE234" s="1" t="s">
        <v>73</v>
      </c>
      <c r="AF234" s="1" t="s">
        <v>74</v>
      </c>
      <c r="AG234" s="1" t="s">
        <v>75</v>
      </c>
      <c r="AJ234" s="1" t="s">
        <v>49</v>
      </c>
      <c r="AK234" s="1" t="s">
        <v>50</v>
      </c>
      <c r="AL234" s="1" t="s">
        <v>51</v>
      </c>
      <c r="AM234" s="1" t="s">
        <v>52</v>
      </c>
      <c r="AP234" s="1" t="s">
        <v>68</v>
      </c>
      <c r="AQ234" s="1" t="s">
        <v>69</v>
      </c>
      <c r="AR234" s="1" t="s">
        <v>70</v>
      </c>
      <c r="AS234" s="1" t="s">
        <v>71</v>
      </c>
      <c r="AV234" s="1" t="s">
        <v>53</v>
      </c>
      <c r="AW234" s="1" t="s">
        <v>54</v>
      </c>
      <c r="AX234" s="1" t="s">
        <v>55</v>
      </c>
      <c r="AY234" s="1" t="s">
        <v>56</v>
      </c>
      <c r="BB234" s="1" t="s">
        <v>57</v>
      </c>
      <c r="BC234" s="1" t="s">
        <v>58</v>
      </c>
      <c r="BD234" s="1" t="s">
        <v>59</v>
      </c>
      <c r="BE234" s="1" t="s">
        <v>60</v>
      </c>
      <c r="BG234" s="1" t="s">
        <v>61</v>
      </c>
      <c r="BH234" s="1" t="s">
        <v>62</v>
      </c>
      <c r="BI234" s="1" t="s">
        <v>63</v>
      </c>
      <c r="BJ234" s="1" t="s">
        <v>64</v>
      </c>
      <c r="BL234" s="1" t="s">
        <v>78</v>
      </c>
    </row>
    <row r="235" spans="1:81" s="1" customFormat="1" ht="15">
      <c r="AB235" s="12" t="s">
        <v>123</v>
      </c>
      <c r="AF235" s="1">
        <f>(1000*1000)/101000</f>
        <v>9.9009900990099009</v>
      </c>
    </row>
    <row r="236" spans="1:81" s="18" customFormat="1">
      <c r="A236" s="14"/>
      <c r="B236" s="15"/>
      <c r="C236" s="14"/>
      <c r="D236" s="16"/>
      <c r="E236" s="17"/>
      <c r="F236" s="12" t="s">
        <v>10</v>
      </c>
      <c r="I236" s="25">
        <f>AVERAGE(I37:I233)</f>
        <v>4746.0382513661198</v>
      </c>
      <c r="J236" s="25">
        <f>AVERAGE(J37:J233)</f>
        <v>10498.530054644809</v>
      </c>
      <c r="K236" s="25"/>
      <c r="L236" s="25">
        <f>AVERAGE(L37:L233)</f>
        <v>5069.2295081967213</v>
      </c>
      <c r="M236" s="24">
        <f>AVERAGE(M37:M233)</f>
        <v>6.7599836065573786</v>
      </c>
      <c r="N236" s="18">
        <f>AVERAGE(N37:N233)</f>
        <v>15.287896174863375</v>
      </c>
      <c r="O236" s="18">
        <f>AVERAGE(O37:O233)</f>
        <v>8.5279781420765008</v>
      </c>
      <c r="Q236" s="18">
        <f>AVERAGE(Q37:Q233)</f>
        <v>0.69029508196721356</v>
      </c>
      <c r="V236" s="19"/>
      <c r="W236" s="19"/>
      <c r="X236" s="20"/>
      <c r="Y236" s="21"/>
      <c r="Z236" s="21"/>
      <c r="AA236" s="17"/>
      <c r="AB236" s="12" t="s">
        <v>10</v>
      </c>
      <c r="AD236" s="24">
        <f>AVERAGE(AD37:AD233)</f>
        <v>7.6927617665989203</v>
      </c>
      <c r="AE236" s="24">
        <f>AVERAGE(AE37:AE233)</f>
        <v>17.312587298817974</v>
      </c>
      <c r="AF236" s="24">
        <f>AVERAGE(AF37:AF233)</f>
        <v>9.6198255322190356</v>
      </c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17"/>
      <c r="BE236" s="12" t="s">
        <v>10</v>
      </c>
      <c r="BF236" s="24"/>
      <c r="BG236" s="24">
        <f>AVERAGE(BG37:BG233)</f>
        <v>8.4549594259099159</v>
      </c>
      <c r="BH236" s="24">
        <f>AVERAGE(BH37:BH233)</f>
        <v>17.394236123599466</v>
      </c>
      <c r="BI236" s="24">
        <f>AVERAGE(BI37:BI233)</f>
        <v>8.9392766976895501</v>
      </c>
      <c r="BJ236" s="24">
        <f>AVERAGE(BJ37:BJ233)</f>
        <v>0.87517182735220655</v>
      </c>
      <c r="BK236" s="22" t="s">
        <v>26</v>
      </c>
      <c r="BL236" s="22">
        <f>MIN(BL37:BL233)</f>
        <v>1</v>
      </c>
    </row>
    <row r="237" spans="1:81" s="18" customFormat="1">
      <c r="A237" s="14"/>
      <c r="B237" s="15"/>
      <c r="C237" s="14"/>
      <c r="D237" s="16"/>
      <c r="E237" s="17"/>
      <c r="F237" s="12" t="s">
        <v>27</v>
      </c>
      <c r="I237" s="25">
        <f>STDEV(I37:I233)</f>
        <v>1324.4744608447122</v>
      </c>
      <c r="J237" s="25">
        <f>STDEV(J37:J233)</f>
        <v>1647.640866903206</v>
      </c>
      <c r="K237" s="25"/>
      <c r="L237" s="25">
        <f>STDEV(L37:L233)</f>
        <v>1353.5670667460211</v>
      </c>
      <c r="M237" s="18">
        <f>STDEV(M37:M233)</f>
        <v>1.6934929715781857</v>
      </c>
      <c r="N237" s="18">
        <f>STDEV(N37:N233)</f>
        <v>2.3264464566232772</v>
      </c>
      <c r="O237" s="18">
        <f>STDEV(O37:O233)</f>
        <v>2.5779604681499397</v>
      </c>
      <c r="Q237" s="18">
        <f>STDEV(Q37:Q233)</f>
        <v>0.23594898481921411</v>
      </c>
      <c r="V237" s="19"/>
      <c r="W237" s="19"/>
      <c r="X237" s="20"/>
      <c r="Y237" s="21"/>
      <c r="Z237" s="21"/>
      <c r="AA237" s="17"/>
      <c r="AB237" s="12" t="s">
        <v>27</v>
      </c>
      <c r="AD237" s="24">
        <f>STDEV(AD37:AD233)</f>
        <v>2.0096619360783423</v>
      </c>
      <c r="AE237" s="24">
        <f>STDEV(AE37:AE233)</f>
        <v>2.5909318893663902</v>
      </c>
      <c r="AF237" s="24">
        <f>STDEV(AF37:AF233)</f>
        <v>3.1494712080940066</v>
      </c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17"/>
      <c r="BE237" s="12" t="s">
        <v>27</v>
      </c>
      <c r="BF237" s="24"/>
      <c r="BG237" s="24">
        <f>STDEV(BG37:BG233)</f>
        <v>1.2977298364367091</v>
      </c>
      <c r="BH237" s="24">
        <f>STDEV(BH37:BH233)</f>
        <v>2.4059903389098936</v>
      </c>
      <c r="BI237" s="24">
        <f>STDEV(BI37:BI233)</f>
        <v>2.9021991165194256</v>
      </c>
      <c r="BJ237" s="24">
        <f>STDEV(BJ37:BJ233)</f>
        <v>0.19699086511708169</v>
      </c>
      <c r="BK237" s="22" t="s">
        <v>28</v>
      </c>
      <c r="BL237" s="22">
        <f>MAX(BL37:BL233)</f>
        <v>61</v>
      </c>
    </row>
    <row r="238" spans="1:81" s="18" customFormat="1">
      <c r="A238" s="14"/>
      <c r="B238" s="15"/>
      <c r="C238" s="14"/>
      <c r="D238" s="16"/>
      <c r="E238" s="17"/>
      <c r="F238" s="12" t="s">
        <v>36</v>
      </c>
      <c r="I238" s="25">
        <f>100*I237/I236</f>
        <v>27.90694871587834</v>
      </c>
      <c r="J238" s="25">
        <f t="shared" ref="J238:Q238" si="0">100*J237/J236</f>
        <v>15.694014860435143</v>
      </c>
      <c r="K238" s="25"/>
      <c r="L238" s="25">
        <f t="shared" si="0"/>
        <v>26.701633148733208</v>
      </c>
      <c r="M238" s="25">
        <f t="shared" si="0"/>
        <v>25.051731929282326</v>
      </c>
      <c r="N238" s="25">
        <f t="shared" si="0"/>
        <v>15.217571011820848</v>
      </c>
      <c r="O238" s="25">
        <f t="shared" si="0"/>
        <v>30.229445071281869</v>
      </c>
      <c r="P238" s="25"/>
      <c r="Q238" s="25">
        <f t="shared" si="0"/>
        <v>34.180887418001454</v>
      </c>
      <c r="V238" s="19"/>
      <c r="W238" s="19"/>
      <c r="X238" s="20"/>
      <c r="Y238" s="21"/>
      <c r="Z238" s="21"/>
      <c r="AA238" s="17"/>
      <c r="AB238" s="12" t="s">
        <v>36</v>
      </c>
      <c r="AD238" s="24">
        <f>100*AD237/AD236</f>
        <v>26.124063074513259</v>
      </c>
      <c r="AE238" s="24">
        <f t="shared" ref="AE238:AF238" si="1">100*AE237/AE236</f>
        <v>14.965596098644872</v>
      </c>
      <c r="AF238" s="24">
        <f t="shared" si="1"/>
        <v>32.739379706479021</v>
      </c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17"/>
      <c r="BE238" s="12" t="s">
        <v>36</v>
      </c>
      <c r="BF238" s="24"/>
      <c r="BG238" s="24">
        <f t="shared" ref="BG238:BJ238" si="2">100*BG237/BG236</f>
        <v>15.348741147826958</v>
      </c>
      <c r="BH238" s="24">
        <f t="shared" si="2"/>
        <v>13.832112671194505</v>
      </c>
      <c r="BI238" s="24">
        <f t="shared" si="2"/>
        <v>32.465704045938409</v>
      </c>
      <c r="BJ238" s="24">
        <f t="shared" si="2"/>
        <v>22.50882157770878</v>
      </c>
      <c r="BK238" s="22"/>
      <c r="BL238" s="22"/>
    </row>
    <row r="239" spans="1:81" s="18" customFormat="1">
      <c r="A239" s="14"/>
      <c r="B239" s="15"/>
      <c r="C239" s="14"/>
      <c r="D239" s="16"/>
      <c r="E239" s="17"/>
      <c r="F239" s="12"/>
      <c r="I239" s="25"/>
      <c r="J239" s="25"/>
      <c r="K239" s="25"/>
      <c r="L239" s="25"/>
      <c r="M239" s="25"/>
      <c r="N239" s="25"/>
      <c r="O239" s="25"/>
      <c r="P239" s="25"/>
      <c r="Q239" s="25"/>
      <c r="V239" s="19"/>
      <c r="W239" s="19"/>
      <c r="X239" s="20"/>
      <c r="Y239" s="21"/>
      <c r="Z239" s="21"/>
      <c r="AA239" s="17"/>
      <c r="AB239" s="12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17"/>
      <c r="BE239" s="12"/>
      <c r="BF239" s="24"/>
      <c r="BG239" s="24"/>
      <c r="BH239" s="24"/>
      <c r="BI239" s="24"/>
      <c r="BJ239" s="24"/>
      <c r="BK239" s="22"/>
      <c r="BL239" s="22"/>
    </row>
    <row r="240" spans="1:81" s="18" customFormat="1">
      <c r="A240" s="14"/>
      <c r="B240" s="15"/>
      <c r="C240" s="14"/>
      <c r="D240" s="16"/>
      <c r="E240" s="17" t="s">
        <v>33</v>
      </c>
      <c r="F240" s="12" t="s">
        <v>29</v>
      </c>
      <c r="I240" s="25">
        <f t="shared" ref="I240:L240" si="3">I236+(2*I237)</f>
        <v>7394.9871730555442</v>
      </c>
      <c r="J240" s="25">
        <f t="shared" si="3"/>
        <v>13793.811788451221</v>
      </c>
      <c r="K240" s="25"/>
      <c r="L240" s="25">
        <f t="shared" si="3"/>
        <v>7776.3636416887639</v>
      </c>
      <c r="M240" s="18">
        <f>M236+(2*M237)</f>
        <v>10.14696954971375</v>
      </c>
      <c r="N240" s="18">
        <f>N236+(2*N237)</f>
        <v>19.940789088109931</v>
      </c>
      <c r="O240" s="18">
        <f>O236+(2*O237)</f>
        <v>13.683899078376381</v>
      </c>
      <c r="Q240" s="18">
        <f>Q236+(2*Q237)</f>
        <v>1.1621930516056418</v>
      </c>
      <c r="X240" s="20"/>
      <c r="Y240" s="21"/>
      <c r="Z240" s="21"/>
      <c r="AA240" s="17" t="s">
        <v>33</v>
      </c>
      <c r="AB240" s="12" t="s">
        <v>29</v>
      </c>
      <c r="AD240" s="24">
        <f t="shared" ref="AD240:AF240" si="4">AD236+(2*AD237)</f>
        <v>11.712085638755605</v>
      </c>
      <c r="AE240" s="24">
        <f t="shared" si="4"/>
        <v>22.494451077550753</v>
      </c>
      <c r="AF240" s="24">
        <f t="shared" si="4"/>
        <v>15.918767948407048</v>
      </c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17" t="s">
        <v>33</v>
      </c>
      <c r="BE240" s="12" t="s">
        <v>29</v>
      </c>
      <c r="BF240" s="24"/>
      <c r="BG240" s="24">
        <f t="shared" ref="BG240:BJ240" si="5">BG236+(2*BG237)</f>
        <v>11.050419098783333</v>
      </c>
      <c r="BH240" s="24">
        <f t="shared" si="5"/>
        <v>22.206216801419252</v>
      </c>
      <c r="BI240" s="24">
        <f t="shared" si="5"/>
        <v>14.743674930728401</v>
      </c>
      <c r="BJ240" s="24">
        <f t="shared" si="5"/>
        <v>1.2691535575863699</v>
      </c>
      <c r="BK240" s="22"/>
      <c r="BL240" s="22"/>
    </row>
    <row r="241" spans="1:81" s="18" customFormat="1">
      <c r="A241" s="14"/>
      <c r="B241" s="15"/>
      <c r="C241" s="14"/>
      <c r="D241" s="16"/>
      <c r="E241" s="17"/>
      <c r="F241" s="12" t="s">
        <v>31</v>
      </c>
      <c r="I241" s="25">
        <f t="shared" ref="I241:L241" si="6">I236-(2*I237)</f>
        <v>2097.0893296766953</v>
      </c>
      <c r="J241" s="25">
        <f t="shared" si="6"/>
        <v>7203.2483208383965</v>
      </c>
      <c r="K241" s="25"/>
      <c r="L241" s="25">
        <f t="shared" si="6"/>
        <v>2362.0953747046792</v>
      </c>
      <c r="M241" s="18">
        <f>M236-(2*M237)</f>
        <v>3.3729976634010073</v>
      </c>
      <c r="N241" s="18">
        <f>N236-(2*N237)</f>
        <v>10.63500326161682</v>
      </c>
      <c r="O241" s="18">
        <f>O236-(2*O237)</f>
        <v>3.3720572057766214</v>
      </c>
      <c r="Q241" s="18">
        <f>Q236-(2*Q237)</f>
        <v>0.21839711232878534</v>
      </c>
      <c r="X241" s="20"/>
      <c r="Y241" s="21"/>
      <c r="Z241" s="21"/>
      <c r="AA241" s="17"/>
      <c r="AB241" s="12" t="s">
        <v>31</v>
      </c>
      <c r="AD241" s="24">
        <f t="shared" ref="AD241:AF241" si="7">AD236-(2*AD237)</f>
        <v>3.6734378944422357</v>
      </c>
      <c r="AE241" s="24">
        <f t="shared" si="7"/>
        <v>12.130723520085194</v>
      </c>
      <c r="AF241" s="24">
        <f t="shared" si="7"/>
        <v>3.3208831160310224</v>
      </c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17"/>
      <c r="BE241" s="12" t="s">
        <v>31</v>
      </c>
      <c r="BF241" s="24"/>
      <c r="BG241" s="24">
        <f t="shared" ref="BG241:BJ241" si="8">BG236-(2*BG237)</f>
        <v>5.8594997530364976</v>
      </c>
      <c r="BH241" s="24">
        <f t="shared" si="8"/>
        <v>12.58225544577968</v>
      </c>
      <c r="BI241" s="24">
        <f t="shared" si="8"/>
        <v>3.1348784646506989</v>
      </c>
      <c r="BJ241" s="24">
        <f t="shared" si="8"/>
        <v>0.48119009711804317</v>
      </c>
      <c r="BK241" s="22"/>
      <c r="BL241" s="22"/>
    </row>
    <row r="242" spans="1:81" s="18" customFormat="1">
      <c r="A242" s="14"/>
      <c r="B242" s="15"/>
      <c r="C242" s="14"/>
      <c r="D242" s="16"/>
      <c r="E242" s="17" t="s">
        <v>34</v>
      </c>
      <c r="F242" s="12" t="s">
        <v>30</v>
      </c>
      <c r="I242" s="25">
        <f t="shared" ref="I242:L242" si="9">I236+(3*I237)</f>
        <v>8719.4616339002569</v>
      </c>
      <c r="J242" s="25">
        <f t="shared" si="9"/>
        <v>15441.452655354427</v>
      </c>
      <c r="K242" s="25"/>
      <c r="L242" s="25">
        <f t="shared" si="9"/>
        <v>9129.9307084347856</v>
      </c>
      <c r="M242" s="18">
        <f>M236+(3*M237)</f>
        <v>11.840462521291936</v>
      </c>
      <c r="N242" s="18">
        <f>N236+(3*N237)</f>
        <v>22.267235544733207</v>
      </c>
      <c r="O242" s="18">
        <f>O236+(3*O237)</f>
        <v>16.26185954652632</v>
      </c>
      <c r="Q242" s="18">
        <f>Q236+(3*Q237)</f>
        <v>1.398142036424856</v>
      </c>
      <c r="X242" s="20"/>
      <c r="Y242" s="21"/>
      <c r="Z242" s="21"/>
      <c r="AA242" s="17" t="s">
        <v>34</v>
      </c>
      <c r="AB242" s="12" t="s">
        <v>30</v>
      </c>
      <c r="AD242" s="24">
        <f t="shared" ref="AD242:AF242" si="10">AD236+(3*AD237)</f>
        <v>13.721747574833948</v>
      </c>
      <c r="AE242" s="24">
        <f t="shared" si="10"/>
        <v>25.085382966917145</v>
      </c>
      <c r="AF242" s="24">
        <f t="shared" si="10"/>
        <v>19.068239156501058</v>
      </c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17" t="s">
        <v>34</v>
      </c>
      <c r="BE242" s="12" t="s">
        <v>30</v>
      </c>
      <c r="BF242" s="24"/>
      <c r="BG242" s="24">
        <f t="shared" ref="BG242:BJ242" si="11">BG236+(3*BG237)</f>
        <v>12.348148935220044</v>
      </c>
      <c r="BH242" s="24">
        <f t="shared" si="11"/>
        <v>24.612207140329147</v>
      </c>
      <c r="BI242" s="24">
        <f t="shared" si="11"/>
        <v>17.645874047247826</v>
      </c>
      <c r="BJ242" s="24">
        <f t="shared" si="11"/>
        <v>1.4661444227034517</v>
      </c>
      <c r="BK242" s="22"/>
      <c r="BL242" s="22"/>
    </row>
    <row r="243" spans="1:81" s="18" customFormat="1">
      <c r="A243" s="14"/>
      <c r="B243" s="15"/>
      <c r="C243" s="14"/>
      <c r="D243" s="16"/>
      <c r="E243" s="16"/>
      <c r="F243" s="12" t="s">
        <v>32</v>
      </c>
      <c r="G243" s="14"/>
      <c r="I243" s="25">
        <f t="shared" ref="I243:L243" si="12">I236-(3*I237)</f>
        <v>772.61486883198313</v>
      </c>
      <c r="J243" s="25">
        <f t="shared" si="12"/>
        <v>5555.6074539351912</v>
      </c>
      <c r="K243" s="25"/>
      <c r="L243" s="25">
        <f t="shared" si="12"/>
        <v>1008.5283079586579</v>
      </c>
      <c r="M243" s="18">
        <f>M236-(3*M237)</f>
        <v>1.6795046918228218</v>
      </c>
      <c r="N243" s="18">
        <f>N236-(3*N237)</f>
        <v>8.3085568049935432</v>
      </c>
      <c r="O243" s="18">
        <f>O236-(3*O237)</f>
        <v>0.7940967376266812</v>
      </c>
      <c r="Q243" s="18">
        <f>Q236-(3*Q237)</f>
        <v>-1.7551872490428777E-2</v>
      </c>
      <c r="X243" s="20"/>
      <c r="AA243" s="16"/>
      <c r="AB243" s="12" t="s">
        <v>32</v>
      </c>
      <c r="AC243" s="14"/>
      <c r="AD243" s="24">
        <f t="shared" ref="AD243:AF243" si="13">AD236-(3*AD237)</f>
        <v>1.6637759583638934</v>
      </c>
      <c r="AE243" s="24">
        <f t="shared" si="13"/>
        <v>9.5397916307188027</v>
      </c>
      <c r="AF243" s="24">
        <f t="shared" si="13"/>
        <v>0.17141190793701533</v>
      </c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16"/>
      <c r="BE243" s="12" t="s">
        <v>32</v>
      </c>
      <c r="BF243" s="24"/>
      <c r="BG243" s="24">
        <f t="shared" ref="BG243:BJ243" si="14">BG236-(3*BG237)</f>
        <v>4.561769916599788</v>
      </c>
      <c r="BH243" s="24">
        <f t="shared" si="14"/>
        <v>10.176265106869785</v>
      </c>
      <c r="BI243" s="24">
        <f t="shared" si="14"/>
        <v>0.23267934813127411</v>
      </c>
      <c r="BJ243" s="24">
        <f t="shared" si="14"/>
        <v>0.28419923200096153</v>
      </c>
      <c r="BK243" s="22"/>
      <c r="BL243" s="22"/>
    </row>
    <row r="244" spans="1:81" s="18" customFormat="1">
      <c r="A244" s="14"/>
      <c r="B244" s="15"/>
      <c r="C244" s="14"/>
      <c r="D244" s="16"/>
      <c r="E244" s="17"/>
      <c r="F244" s="12"/>
      <c r="G244" s="14"/>
      <c r="I244" s="14"/>
      <c r="J244" s="14"/>
      <c r="L244" s="16"/>
      <c r="U244" s="19"/>
      <c r="V244" s="19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F244" s="22"/>
      <c r="BG244" s="22"/>
      <c r="BH244" s="22"/>
      <c r="BI244" s="22"/>
      <c r="BJ244" s="22"/>
      <c r="BK244" s="22"/>
      <c r="BL244" s="22"/>
    </row>
    <row r="245" spans="1:81" s="18" customFormat="1">
      <c r="A245" s="14"/>
      <c r="B245" s="15"/>
      <c r="C245" s="14"/>
      <c r="D245" s="16"/>
      <c r="E245" s="16"/>
      <c r="F245" s="12"/>
      <c r="G245" s="14"/>
      <c r="I245" s="14"/>
      <c r="J245" s="14"/>
      <c r="L245" s="16"/>
      <c r="U245" s="19"/>
      <c r="V245" s="19"/>
      <c r="AA245" s="18" t="s">
        <v>85</v>
      </c>
      <c r="AB245" s="12" t="s">
        <v>29</v>
      </c>
      <c r="AC245" s="22"/>
      <c r="AD245" s="24">
        <f t="shared" ref="AD245:AF245" si="15">100*AD240/AD236</f>
        <v>152.24812614902652</v>
      </c>
      <c r="AE245" s="24">
        <f t="shared" si="15"/>
        <v>129.93119219728973</v>
      </c>
      <c r="AF245" s="24">
        <f t="shared" si="15"/>
        <v>165.47875941295806</v>
      </c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18" t="s">
        <v>85</v>
      </c>
      <c r="BE245" s="12" t="s">
        <v>29</v>
      </c>
      <c r="BF245" s="24"/>
      <c r="BG245" s="24">
        <f t="shared" ref="BG245:BJ245" si="16">100*BG240/BG236</f>
        <v>130.69748229565391</v>
      </c>
      <c r="BH245" s="24">
        <f t="shared" si="16"/>
        <v>127.66422534238899</v>
      </c>
      <c r="BI245" s="24">
        <f t="shared" si="16"/>
        <v>164.93140809187682</v>
      </c>
      <c r="BJ245" s="24">
        <f t="shared" si="16"/>
        <v>145.01764315541755</v>
      </c>
      <c r="BK245" s="22"/>
      <c r="BL245" s="22"/>
    </row>
    <row r="246" spans="1:81" s="18" customFormat="1">
      <c r="A246" s="14"/>
      <c r="B246" s="15"/>
      <c r="C246" s="14"/>
      <c r="D246" s="16"/>
      <c r="E246" s="16"/>
      <c r="F246" s="12"/>
      <c r="G246" s="14"/>
      <c r="I246" s="14"/>
      <c r="J246" s="14"/>
      <c r="L246" s="16"/>
      <c r="U246" s="19"/>
      <c r="V246" s="19"/>
      <c r="AB246" s="12" t="s">
        <v>31</v>
      </c>
      <c r="AC246" s="22"/>
      <c r="AD246" s="24">
        <f t="shared" ref="AD246:AF246" si="17">100*AD241/AD236</f>
        <v>47.751873850973482</v>
      </c>
      <c r="AE246" s="24">
        <f t="shared" si="17"/>
        <v>70.068807802710253</v>
      </c>
      <c r="AF246" s="24">
        <f t="shared" si="17"/>
        <v>34.521240587041952</v>
      </c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E246" s="12" t="s">
        <v>31</v>
      </c>
      <c r="BF246" s="24"/>
      <c r="BG246" s="24">
        <f t="shared" ref="BG246:BJ246" si="18">100*BG241/BG236</f>
        <v>69.302517704346087</v>
      </c>
      <c r="BH246" s="24">
        <f t="shared" si="18"/>
        <v>72.335774657610983</v>
      </c>
      <c r="BI246" s="24">
        <f t="shared" si="18"/>
        <v>35.068591908123182</v>
      </c>
      <c r="BJ246" s="24">
        <f t="shared" si="18"/>
        <v>54.982356844582441</v>
      </c>
      <c r="BK246" s="22"/>
      <c r="BL246" s="22"/>
    </row>
    <row r="247" spans="1:81">
      <c r="A247" s="2"/>
      <c r="B247" s="10"/>
      <c r="C247" s="2"/>
      <c r="D247" s="4"/>
      <c r="E247" s="4"/>
      <c r="F247" s="2"/>
      <c r="G247" s="2"/>
      <c r="H247" s="2"/>
      <c r="I247" s="2"/>
      <c r="J247" s="2"/>
      <c r="K247" s="2"/>
      <c r="L247" s="4"/>
      <c r="M247" s="4"/>
      <c r="O247" s="6"/>
      <c r="P247" s="12"/>
      <c r="U247" s="8"/>
      <c r="V247" s="8"/>
      <c r="AA247" s="7" t="s">
        <v>86</v>
      </c>
      <c r="AB247" s="12" t="s">
        <v>30</v>
      </c>
      <c r="AD247" s="24">
        <f t="shared" ref="AD247:AF247" si="19">100*AD242/AD236</f>
        <v>178.37218922353978</v>
      </c>
      <c r="AE247" s="24">
        <f t="shared" si="19"/>
        <v>144.89678829593461</v>
      </c>
      <c r="AF247" s="24">
        <f t="shared" si="19"/>
        <v>198.2181391194371</v>
      </c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7" t="s">
        <v>86</v>
      </c>
      <c r="BE247" s="12" t="s">
        <v>30</v>
      </c>
      <c r="BF247" s="24"/>
      <c r="BG247" s="24">
        <f t="shared" ref="BG247:BJ247" si="20">100*BG242/BG236</f>
        <v>146.0462234434809</v>
      </c>
      <c r="BH247" s="24">
        <f t="shared" si="20"/>
        <v>141.49633801358351</v>
      </c>
      <c r="BI247" s="24">
        <f t="shared" si="20"/>
        <v>197.39711213781521</v>
      </c>
      <c r="BJ247" s="24">
        <f t="shared" si="20"/>
        <v>167.52646473312635</v>
      </c>
      <c r="CC247" s="7"/>
    </row>
    <row r="248" spans="1:81">
      <c r="C248" s="2"/>
      <c r="D248" s="4"/>
      <c r="E248" s="4"/>
      <c r="F248" s="2"/>
      <c r="G248" s="2"/>
      <c r="H248" s="2"/>
      <c r="I248" s="2"/>
      <c r="J248" s="2"/>
      <c r="K248" s="2"/>
      <c r="L248" s="4"/>
      <c r="M248" s="4"/>
      <c r="O248" s="6"/>
      <c r="P248" s="6"/>
      <c r="U248" s="8"/>
      <c r="V248" s="8"/>
      <c r="AB248" s="12" t="s">
        <v>32</v>
      </c>
      <c r="AD248" s="24">
        <f t="shared" ref="AD248:AF248" si="21">100*AD243/AD236</f>
        <v>21.627810776460226</v>
      </c>
      <c r="AE248" s="24">
        <f t="shared" si="21"/>
        <v>55.103211704065387</v>
      </c>
      <c r="AF248" s="24">
        <f t="shared" si="21"/>
        <v>1.7818608805629264</v>
      </c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7"/>
      <c r="BE248" s="12" t="s">
        <v>32</v>
      </c>
      <c r="BF248" s="24"/>
      <c r="BG248" s="24">
        <f t="shared" ref="BG248:BJ248" si="22">100*BG243/BG236</f>
        <v>53.953776556519124</v>
      </c>
      <c r="BH248" s="24">
        <f t="shared" si="22"/>
        <v>58.503661986416482</v>
      </c>
      <c r="BI248" s="24">
        <f t="shared" si="22"/>
        <v>2.6028878621847844</v>
      </c>
      <c r="BJ248" s="24">
        <f t="shared" si="22"/>
        <v>32.473535266873668</v>
      </c>
      <c r="CC248" s="7"/>
    </row>
    <row r="249" spans="1:81">
      <c r="C249" s="2"/>
      <c r="D249" s="4"/>
      <c r="E249" s="4"/>
      <c r="F249" s="2"/>
      <c r="G249" s="2"/>
      <c r="H249" s="2"/>
      <c r="I249" s="2"/>
      <c r="J249" s="2"/>
      <c r="K249" s="2"/>
      <c r="L249" s="4"/>
      <c r="M249" s="4"/>
      <c r="O249" s="6"/>
      <c r="P249" s="6"/>
      <c r="U249" s="8"/>
      <c r="V249" s="8"/>
      <c r="AB249" s="12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7"/>
      <c r="BE249" s="12"/>
      <c r="BF249" s="24"/>
      <c r="BG249" s="24"/>
      <c r="BH249" s="24"/>
      <c r="BI249" s="24"/>
      <c r="BJ249" s="24"/>
      <c r="CC249" s="7"/>
    </row>
    <row r="250" spans="1:81">
      <c r="C250" s="2"/>
      <c r="D250" s="4"/>
      <c r="E250" s="4"/>
      <c r="F250" s="2"/>
      <c r="G250" s="2"/>
      <c r="H250" s="2"/>
      <c r="I250" s="2"/>
      <c r="J250" s="2"/>
      <c r="K250" s="2"/>
      <c r="L250" s="4"/>
      <c r="M250" s="4"/>
      <c r="O250" s="6"/>
      <c r="P250" s="6"/>
      <c r="U250" s="8"/>
      <c r="V250" s="8"/>
      <c r="AA250" s="9" t="s">
        <v>67</v>
      </c>
      <c r="AB250" s="7"/>
      <c r="AD250" s="24">
        <f t="shared" ref="AD250:AF250" si="23">100*AD237/AD236</f>
        <v>26.124063074513259</v>
      </c>
      <c r="AE250" s="24">
        <f t="shared" si="23"/>
        <v>14.965596098644872</v>
      </c>
      <c r="AF250" s="24">
        <f t="shared" si="23"/>
        <v>32.739379706479021</v>
      </c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9" t="s">
        <v>67</v>
      </c>
      <c r="BE250" s="7"/>
      <c r="BF250" s="24"/>
      <c r="BG250" s="24">
        <f t="shared" ref="BG250:BJ250" si="24">100*BG237/BG236</f>
        <v>15.348741147826958</v>
      </c>
      <c r="BH250" s="24">
        <f t="shared" si="24"/>
        <v>13.832112671194505</v>
      </c>
      <c r="BI250" s="24">
        <f t="shared" si="24"/>
        <v>32.465704045938409</v>
      </c>
      <c r="BJ250" s="24">
        <f t="shared" si="24"/>
        <v>22.50882157770878</v>
      </c>
      <c r="CC250" s="7"/>
    </row>
    <row r="251" spans="1:81">
      <c r="A251" s="2"/>
      <c r="B251" s="3"/>
      <c r="C251" s="2"/>
      <c r="D251" s="4"/>
      <c r="E251" s="4"/>
      <c r="F251" s="2"/>
      <c r="G251" s="2"/>
      <c r="H251" s="2"/>
      <c r="I251" s="2"/>
      <c r="J251" s="2"/>
      <c r="K251" s="2"/>
      <c r="L251" s="4"/>
      <c r="M251" s="4"/>
      <c r="O251" s="6"/>
      <c r="P251" s="6"/>
      <c r="U251" s="8"/>
      <c r="V251" s="8"/>
      <c r="AA251" s="9" t="s">
        <v>84</v>
      </c>
      <c r="AB251" s="7"/>
      <c r="AD251" s="24">
        <f t="shared" ref="AD251:AF251" si="25">3*AD250</f>
        <v>78.372189223539777</v>
      </c>
      <c r="AE251" s="24">
        <f t="shared" si="25"/>
        <v>44.896788295934613</v>
      </c>
      <c r="AF251" s="24">
        <f t="shared" si="25"/>
        <v>98.218139119437069</v>
      </c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9" t="s">
        <v>84</v>
      </c>
      <c r="BE251" s="7"/>
      <c r="BF251" s="24"/>
      <c r="BG251" s="24">
        <f t="shared" ref="BG251:BJ251" si="26">3*BG250</f>
        <v>46.046223443480876</v>
      </c>
      <c r="BH251" s="24">
        <f t="shared" si="26"/>
        <v>41.496338013583511</v>
      </c>
      <c r="BI251" s="24">
        <f t="shared" si="26"/>
        <v>97.397112137815228</v>
      </c>
      <c r="BJ251" s="24">
        <f t="shared" si="26"/>
        <v>67.526464733126346</v>
      </c>
      <c r="CC251" s="7"/>
    </row>
    <row r="252" spans="1:81">
      <c r="A252" s="2"/>
      <c r="B252" s="3"/>
      <c r="C252" s="2"/>
      <c r="D252" s="4"/>
      <c r="E252" s="4"/>
      <c r="F252" s="2"/>
      <c r="G252" s="2"/>
      <c r="H252" s="2"/>
      <c r="I252" s="2"/>
      <c r="J252" s="2"/>
      <c r="K252" s="2"/>
      <c r="L252" s="4"/>
      <c r="M252" s="4"/>
      <c r="O252" s="6"/>
      <c r="P252" s="6"/>
      <c r="U252" s="8"/>
      <c r="V252" s="8"/>
      <c r="AB252" s="7"/>
      <c r="CC252" s="7"/>
    </row>
    <row r="253" spans="1:81">
      <c r="A253" s="2"/>
      <c r="B253" s="3"/>
      <c r="C253" s="2"/>
      <c r="D253" s="4"/>
      <c r="E253" s="4"/>
      <c r="F253" s="2"/>
      <c r="G253" s="2"/>
      <c r="H253" s="2"/>
      <c r="I253" s="2"/>
      <c r="J253" s="2"/>
      <c r="K253" s="2"/>
      <c r="L253" s="4"/>
      <c r="M253" s="4"/>
      <c r="O253" s="6"/>
      <c r="P253" s="6"/>
      <c r="U253" s="8"/>
      <c r="V253" s="8"/>
      <c r="AB253" s="7"/>
      <c r="CC253" s="7"/>
    </row>
    <row r="254" spans="1:81">
      <c r="A254" s="2"/>
      <c r="B254" s="3"/>
      <c r="C254" s="2"/>
      <c r="D254" s="4"/>
      <c r="E254" s="4"/>
      <c r="F254" s="2"/>
      <c r="G254" s="2"/>
      <c r="H254" s="2"/>
      <c r="I254" s="2"/>
      <c r="J254" s="2"/>
      <c r="K254" s="2"/>
      <c r="L254" s="4"/>
      <c r="M254" s="4"/>
      <c r="O254" s="6"/>
      <c r="P254" s="6"/>
      <c r="U254" s="8"/>
      <c r="V254" s="8"/>
      <c r="AB254" s="7"/>
      <c r="CC254" s="7"/>
    </row>
    <row r="255" spans="1:81">
      <c r="A255" s="2"/>
      <c r="B255" s="3"/>
      <c r="C255" s="2"/>
      <c r="D255" s="4"/>
      <c r="E255" s="4"/>
      <c r="F255" s="2"/>
      <c r="G255" s="2"/>
      <c r="H255" s="2"/>
      <c r="I255" s="2"/>
      <c r="J255" s="2"/>
      <c r="K255" s="2"/>
      <c r="L255" s="4"/>
      <c r="M255" s="4"/>
      <c r="O255" s="6"/>
      <c r="P255" s="6"/>
      <c r="U255" s="8"/>
      <c r="V255" s="8"/>
      <c r="AB255" s="7"/>
      <c r="CC255" s="7"/>
    </row>
    <row r="256" spans="1:81">
      <c r="A256" s="2"/>
      <c r="B256" s="3"/>
      <c r="C256" s="2"/>
      <c r="D256" s="4"/>
      <c r="E256" s="4"/>
      <c r="F256" s="2"/>
      <c r="G256" s="2"/>
      <c r="H256" s="2"/>
      <c r="I256" s="2"/>
      <c r="J256" s="2"/>
      <c r="K256" s="2"/>
      <c r="L256" s="4"/>
      <c r="M256" s="4"/>
      <c r="O256" s="6"/>
      <c r="P256" s="6"/>
      <c r="U256" s="8"/>
      <c r="V256" s="8"/>
      <c r="AB256" s="7"/>
      <c r="CC256" s="7"/>
    </row>
    <row r="257" spans="1:81">
      <c r="A257" s="2"/>
      <c r="B257" s="3"/>
      <c r="C257" s="2"/>
      <c r="D257" s="4"/>
      <c r="E257" s="4"/>
      <c r="F257" s="2"/>
      <c r="G257" s="2"/>
      <c r="H257" s="2"/>
      <c r="I257" s="2"/>
      <c r="J257" s="2"/>
      <c r="K257" s="2"/>
      <c r="L257" s="4"/>
      <c r="M257" s="4"/>
      <c r="O257" s="6"/>
      <c r="P257" s="6"/>
      <c r="U257" s="8"/>
      <c r="V257" s="8"/>
      <c r="AB257" s="7"/>
      <c r="CC257" s="7"/>
    </row>
    <row r="258" spans="1:81">
      <c r="A258" s="2"/>
      <c r="B258" s="3"/>
      <c r="C258" s="2"/>
      <c r="D258" s="4"/>
      <c r="E258" s="4"/>
      <c r="F258" s="2"/>
      <c r="G258" s="2"/>
      <c r="H258" s="2"/>
      <c r="I258" s="2"/>
      <c r="J258" s="2"/>
      <c r="K258" s="2"/>
      <c r="L258" s="4"/>
      <c r="M258" s="4"/>
      <c r="O258" s="6"/>
      <c r="P258" s="6"/>
      <c r="U258" s="8"/>
      <c r="V258" s="8"/>
      <c r="AB258" s="7"/>
      <c r="CC258" s="7"/>
    </row>
    <row r="259" spans="1:81">
      <c r="A259" s="2"/>
      <c r="B259" s="3"/>
      <c r="C259" s="2"/>
      <c r="D259" s="4"/>
      <c r="E259" s="4"/>
      <c r="F259" s="2"/>
      <c r="G259" s="2"/>
      <c r="H259" s="2"/>
      <c r="I259" s="2"/>
      <c r="J259" s="2"/>
      <c r="K259" s="2"/>
      <c r="L259" s="4"/>
      <c r="M259" s="4"/>
      <c r="O259" s="6"/>
      <c r="P259" s="6"/>
      <c r="U259" s="8"/>
      <c r="V259" s="8"/>
      <c r="AB259" s="7"/>
      <c r="CC259" s="7"/>
    </row>
    <row r="260" spans="1:81">
      <c r="A260" s="2"/>
      <c r="B260" s="3"/>
      <c r="C260" s="2"/>
      <c r="D260" s="4"/>
      <c r="E260" s="4"/>
      <c r="F260" s="2"/>
      <c r="G260" s="2"/>
      <c r="H260" s="2"/>
      <c r="I260" s="2"/>
      <c r="J260" s="2"/>
      <c r="K260" s="2"/>
      <c r="L260" s="4"/>
      <c r="M260" s="4"/>
      <c r="O260" s="6"/>
      <c r="P260" s="6"/>
      <c r="U260" s="8"/>
      <c r="V260" s="8"/>
      <c r="AB260" s="7"/>
      <c r="CC260" s="7"/>
    </row>
    <row r="261" spans="1:81">
      <c r="A261" s="2"/>
      <c r="B261" s="3"/>
      <c r="C261" s="2"/>
      <c r="D261" s="4"/>
      <c r="E261" s="4"/>
      <c r="F261" s="2"/>
      <c r="G261" s="2"/>
      <c r="H261" s="2"/>
      <c r="I261" s="2"/>
      <c r="J261" s="2"/>
      <c r="K261" s="2"/>
      <c r="L261" s="4"/>
      <c r="M261" s="4"/>
      <c r="O261" s="6"/>
      <c r="P261" s="6"/>
      <c r="U261" s="8"/>
      <c r="V261" s="8"/>
      <c r="AB261" s="7"/>
      <c r="CC261" s="7"/>
    </row>
    <row r="262" spans="1:81">
      <c r="A262" s="2"/>
      <c r="B262" s="3"/>
      <c r="C262" s="2"/>
      <c r="D262" s="4"/>
      <c r="E262" s="4"/>
      <c r="F262" s="2"/>
      <c r="G262" s="2"/>
      <c r="H262" s="2"/>
      <c r="I262" s="2"/>
      <c r="J262" s="2"/>
      <c r="K262" s="2"/>
      <c r="L262" s="4"/>
      <c r="M262" s="4"/>
      <c r="O262" s="6"/>
      <c r="P262" s="6"/>
      <c r="U262" s="8"/>
      <c r="V262" s="8"/>
      <c r="AB262" s="7"/>
      <c r="CC262" s="7"/>
    </row>
    <row r="263" spans="1:81">
      <c r="A263" s="2"/>
      <c r="B263" s="3"/>
      <c r="C263" s="2"/>
      <c r="D263" s="4"/>
      <c r="E263" s="4"/>
      <c r="F263" s="2"/>
      <c r="G263" s="2"/>
      <c r="H263" s="2"/>
      <c r="I263" s="2"/>
      <c r="J263" s="2"/>
      <c r="K263" s="2"/>
      <c r="L263" s="4"/>
      <c r="M263" s="4"/>
      <c r="O263" s="6"/>
      <c r="P263" s="6"/>
      <c r="U263" s="8"/>
      <c r="V263" s="8"/>
      <c r="AB263" s="7"/>
      <c r="CC263" s="7"/>
    </row>
    <row r="264" spans="1:81">
      <c r="A264" s="2"/>
      <c r="B264" s="3"/>
      <c r="C264" s="2"/>
      <c r="D264" s="4"/>
      <c r="E264" s="4"/>
      <c r="F264" s="2"/>
      <c r="G264" s="2"/>
      <c r="H264" s="2"/>
      <c r="I264" s="2"/>
      <c r="J264" s="2"/>
      <c r="K264" s="2"/>
      <c r="L264" s="4"/>
      <c r="M264" s="4"/>
      <c r="O264" s="6"/>
      <c r="P264" s="6"/>
      <c r="U264" s="8"/>
      <c r="V264" s="8"/>
      <c r="AB264" s="7"/>
      <c r="CC264" s="7"/>
    </row>
    <row r="265" spans="1:81">
      <c r="A265" s="2"/>
      <c r="B265" s="3"/>
      <c r="C265" s="2"/>
      <c r="D265" s="4"/>
      <c r="E265" s="4"/>
      <c r="F265" s="2"/>
      <c r="G265" s="2"/>
      <c r="H265" s="2"/>
      <c r="I265" s="2"/>
      <c r="J265" s="2"/>
      <c r="K265" s="2"/>
      <c r="L265" s="4"/>
      <c r="M265" s="4"/>
      <c r="O265" s="6"/>
      <c r="P265" s="6"/>
      <c r="U265" s="8"/>
      <c r="V265" s="8"/>
      <c r="AB265" s="7"/>
      <c r="CC265" s="7"/>
    </row>
  </sheetData>
  <conditionalFormatting sqref="AK37:AK39">
    <cfRule type="cellIs" dxfId="256" priority="116" operator="greaterThan">
      <formula>20</formula>
    </cfRule>
  </conditionalFormatting>
  <conditionalFormatting sqref="AK41">
    <cfRule type="cellIs" dxfId="255" priority="112" operator="greaterThan">
      <formula>20</formula>
    </cfRule>
  </conditionalFormatting>
  <conditionalFormatting sqref="AK44">
    <cfRule type="cellIs" dxfId="254" priority="108" operator="greaterThan">
      <formula>20</formula>
    </cfRule>
  </conditionalFormatting>
  <conditionalFormatting sqref="AK46:AK48">
    <cfRule type="cellIs" dxfId="253" priority="90" operator="greaterThan">
      <formula>20</formula>
    </cfRule>
  </conditionalFormatting>
  <conditionalFormatting sqref="AK50">
    <cfRule type="cellIs" dxfId="252" priority="86" operator="greaterThan">
      <formula>20</formula>
    </cfRule>
  </conditionalFormatting>
  <conditionalFormatting sqref="AK53">
    <cfRule type="cellIs" dxfId="251" priority="82" operator="greaterThan">
      <formula>20</formula>
    </cfRule>
  </conditionalFormatting>
  <conditionalFormatting sqref="AK55:AK57">
    <cfRule type="cellIs" dxfId="250" priority="64" operator="greaterThan">
      <formula>20</formula>
    </cfRule>
  </conditionalFormatting>
  <conditionalFormatting sqref="AK59">
    <cfRule type="cellIs" dxfId="249" priority="60" operator="greaterThan">
      <formula>20</formula>
    </cfRule>
  </conditionalFormatting>
  <conditionalFormatting sqref="AK62">
    <cfRule type="cellIs" dxfId="248" priority="56" operator="greaterThan">
      <formula>20</formula>
    </cfRule>
  </conditionalFormatting>
  <conditionalFormatting sqref="AK39:AL39 AW39:AX39 BC39:BD39">
    <cfRule type="cellIs" dxfId="247" priority="128" operator="greaterThan">
      <formula>20</formula>
    </cfRule>
  </conditionalFormatting>
  <conditionalFormatting sqref="AK48:AL48 AW48:AX48 BC48:BD48">
    <cfRule type="cellIs" dxfId="246" priority="102" operator="greaterThan">
      <formula>20</formula>
    </cfRule>
  </conditionalFormatting>
  <conditionalFormatting sqref="AK57:AL57 AW57:AX57 BC57:BD57">
    <cfRule type="cellIs" dxfId="245" priority="76" operator="greaterThan">
      <formula>20</formula>
    </cfRule>
  </conditionalFormatting>
  <conditionalFormatting sqref="AM39:AO39 AS39:AT39 AY39:AZ39 BE39">
    <cfRule type="cellIs" dxfId="244" priority="129" operator="between">
      <formula>80</formula>
      <formula>120</formula>
    </cfRule>
  </conditionalFormatting>
  <conditionalFormatting sqref="AM48:AO48 AS48:AT48 AY48:AZ48 BE48">
    <cfRule type="cellIs" dxfId="243" priority="103" operator="between">
      <formula>80</formula>
      <formula>120</formula>
    </cfRule>
  </conditionalFormatting>
  <conditionalFormatting sqref="AM57:AO57 AS57:AT57 AY57:AZ57 BE57">
    <cfRule type="cellIs" dxfId="242" priority="77" operator="between">
      <formula>80</formula>
      <formula>120</formula>
    </cfRule>
  </conditionalFormatting>
  <conditionalFormatting sqref="AQ37:AQ39">
    <cfRule type="cellIs" dxfId="241" priority="115" operator="greaterThan">
      <formula>20</formula>
    </cfRule>
  </conditionalFormatting>
  <conditionalFormatting sqref="AQ41">
    <cfRule type="cellIs" dxfId="240" priority="111" operator="greaterThan">
      <formula>20</formula>
    </cfRule>
  </conditionalFormatting>
  <conditionalFormatting sqref="AQ44">
    <cfRule type="cellIs" dxfId="239" priority="107" operator="greaterThan">
      <formula>20</formula>
    </cfRule>
  </conditionalFormatting>
  <conditionalFormatting sqref="AQ46:AQ48">
    <cfRule type="cellIs" dxfId="238" priority="89" operator="greaterThan">
      <formula>20</formula>
    </cfRule>
  </conditionalFormatting>
  <conditionalFormatting sqref="AQ50">
    <cfRule type="cellIs" dxfId="237" priority="85" operator="greaterThan">
      <formula>20</formula>
    </cfRule>
  </conditionalFormatting>
  <conditionalFormatting sqref="AQ53">
    <cfRule type="cellIs" dxfId="236" priority="81" operator="greaterThan">
      <formula>20</formula>
    </cfRule>
  </conditionalFormatting>
  <conditionalFormatting sqref="AQ55:AQ57">
    <cfRule type="cellIs" dxfId="235" priority="63" operator="greaterThan">
      <formula>20</formula>
    </cfRule>
  </conditionalFormatting>
  <conditionalFormatting sqref="AQ59">
    <cfRule type="cellIs" dxfId="234" priority="59" operator="greaterThan">
      <formula>20</formula>
    </cfRule>
  </conditionalFormatting>
  <conditionalFormatting sqref="AQ62">
    <cfRule type="cellIs" dxfId="233" priority="55" operator="greaterThan">
      <formula>20</formula>
    </cfRule>
  </conditionalFormatting>
  <conditionalFormatting sqref="AQ39:AR39">
    <cfRule type="cellIs" dxfId="232" priority="127" operator="greaterThan">
      <formula>20</formula>
    </cfRule>
  </conditionalFormatting>
  <conditionalFormatting sqref="AQ48:AR48">
    <cfRule type="cellIs" dxfId="231" priority="101" operator="greaterThan">
      <formula>20</formula>
    </cfRule>
  </conditionalFormatting>
  <conditionalFormatting sqref="AQ57:AR57">
    <cfRule type="cellIs" dxfId="230" priority="75" operator="greaterThan">
      <formula>20</formula>
    </cfRule>
  </conditionalFormatting>
  <conditionalFormatting sqref="AU39 BA39">
    <cfRule type="cellIs" dxfId="229" priority="130" operator="greaterThan">
      <formula>20</formula>
    </cfRule>
  </conditionalFormatting>
  <conditionalFormatting sqref="AU48 BA48">
    <cfRule type="cellIs" dxfId="228" priority="104" operator="greaterThan">
      <formula>20</formula>
    </cfRule>
  </conditionalFormatting>
  <conditionalFormatting sqref="AU57 BA57">
    <cfRule type="cellIs" dxfId="227" priority="78" operator="greaterThan">
      <formula>20</formula>
    </cfRule>
  </conditionalFormatting>
  <conditionalFormatting sqref="AW37:AW39">
    <cfRule type="cellIs" dxfId="226" priority="114" operator="greaterThan">
      <formula>20</formula>
    </cfRule>
  </conditionalFormatting>
  <conditionalFormatting sqref="AW41">
    <cfRule type="cellIs" dxfId="225" priority="110" operator="greaterThan">
      <formula>20</formula>
    </cfRule>
  </conditionalFormatting>
  <conditionalFormatting sqref="AW44">
    <cfRule type="cellIs" dxfId="224" priority="106" operator="greaterThan">
      <formula>20</formula>
    </cfRule>
  </conditionalFormatting>
  <conditionalFormatting sqref="AW46:AW48">
    <cfRule type="cellIs" dxfId="223" priority="88" operator="greaterThan">
      <formula>20</formula>
    </cfRule>
  </conditionalFormatting>
  <conditionalFormatting sqref="AW50">
    <cfRule type="cellIs" dxfId="222" priority="84" operator="greaterThan">
      <formula>20</formula>
    </cfRule>
  </conditionalFormatting>
  <conditionalFormatting sqref="AW53">
    <cfRule type="cellIs" dxfId="221" priority="80" operator="greaterThan">
      <formula>20</formula>
    </cfRule>
  </conditionalFormatting>
  <conditionalFormatting sqref="AW55:AW57">
    <cfRule type="cellIs" dxfId="220" priority="62" operator="greaterThan">
      <formula>20</formula>
    </cfRule>
  </conditionalFormatting>
  <conditionalFormatting sqref="AW59">
    <cfRule type="cellIs" dxfId="219" priority="58" operator="greaterThan">
      <formula>20</formula>
    </cfRule>
  </conditionalFormatting>
  <conditionalFormatting sqref="AW62">
    <cfRule type="cellIs" dxfId="218" priority="54" operator="greaterThan">
      <formula>20</formula>
    </cfRule>
  </conditionalFormatting>
  <conditionalFormatting sqref="BC37:BC39">
    <cfRule type="cellIs" dxfId="217" priority="113" operator="greaterThan">
      <formula>20</formula>
    </cfRule>
  </conditionalFormatting>
  <conditionalFormatting sqref="BC41">
    <cfRule type="cellIs" dxfId="216" priority="109" operator="greaterThan">
      <formula>20</formula>
    </cfRule>
  </conditionalFormatting>
  <conditionalFormatting sqref="BC44">
    <cfRule type="cellIs" dxfId="215" priority="105" operator="greaterThan">
      <formula>20</formula>
    </cfRule>
  </conditionalFormatting>
  <conditionalFormatting sqref="BC46:BC48">
    <cfRule type="cellIs" dxfId="214" priority="87" operator="greaterThan">
      <formula>20</formula>
    </cfRule>
  </conditionalFormatting>
  <conditionalFormatting sqref="BC50">
    <cfRule type="cellIs" dxfId="213" priority="83" operator="greaterThan">
      <formula>20</formula>
    </cfRule>
  </conditionalFormatting>
  <conditionalFormatting sqref="BC53">
    <cfRule type="cellIs" dxfId="212" priority="79" operator="greaterThan">
      <formula>20</formula>
    </cfRule>
  </conditionalFormatting>
  <conditionalFormatting sqref="BC55:BC57">
    <cfRule type="cellIs" dxfId="211" priority="61" operator="greaterThan">
      <formula>20</formula>
    </cfRule>
  </conditionalFormatting>
  <conditionalFormatting sqref="BC59">
    <cfRule type="cellIs" dxfId="210" priority="57" operator="greaterThan">
      <formula>20</formula>
    </cfRule>
  </conditionalFormatting>
  <conditionalFormatting sqref="BC62">
    <cfRule type="cellIs" dxfId="209" priority="53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1:CC185"/>
  <sheetViews>
    <sheetView topLeftCell="BA88" zoomScale="85" zoomScaleNormal="85" workbookViewId="0">
      <selection activeCell="BD142" sqref="BD142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1" spans="1:64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4" customFormat="1" ht="15">
      <c r="A32">
        <v>23</v>
      </c>
      <c r="B32">
        <v>1</v>
      </c>
      <c r="C32" t="s">
        <v>35</v>
      </c>
      <c r="D32" t="s">
        <v>25</v>
      </c>
      <c r="G32">
        <v>0.5</v>
      </c>
      <c r="H32">
        <v>0.5</v>
      </c>
      <c r="I32">
        <v>11457</v>
      </c>
      <c r="J32">
        <v>13719</v>
      </c>
      <c r="L32">
        <v>17038</v>
      </c>
      <c r="M32">
        <v>9.2040000000000006</v>
      </c>
      <c r="N32">
        <v>11.901</v>
      </c>
      <c r="O32">
        <v>2.6970000000000001</v>
      </c>
      <c r="Q32">
        <v>1.6659999999999999</v>
      </c>
      <c r="R32">
        <v>1</v>
      </c>
      <c r="S32">
        <v>0</v>
      </c>
      <c r="T32">
        <v>0</v>
      </c>
      <c r="V32">
        <v>0</v>
      </c>
      <c r="Y32" s="27">
        <v>44362</v>
      </c>
      <c r="Z32" s="23">
        <v>0.66749999999999998</v>
      </c>
      <c r="AB32">
        <v>1</v>
      </c>
      <c r="AD32" s="30">
        <v>11.423543539312419</v>
      </c>
      <c r="AE32" s="30">
        <v>13.279215437066691</v>
      </c>
      <c r="AF32" s="30">
        <v>1.8556718977542719</v>
      </c>
      <c r="AG32" s="30">
        <v>1.6329535498920582</v>
      </c>
      <c r="AH32" s="30"/>
      <c r="BG32" s="30"/>
      <c r="BH32" s="30"/>
      <c r="BI32" s="30"/>
      <c r="BJ32" s="30"/>
      <c r="BL32" s="1"/>
    </row>
    <row r="33" spans="1:64" customFormat="1" ht="15">
      <c r="A33">
        <v>24</v>
      </c>
      <c r="B33">
        <v>1</v>
      </c>
      <c r="C33" t="s">
        <v>35</v>
      </c>
      <c r="D33" t="s">
        <v>25</v>
      </c>
      <c r="G33">
        <v>0.5</v>
      </c>
      <c r="H33">
        <v>0.5</v>
      </c>
      <c r="I33">
        <v>12394</v>
      </c>
      <c r="J33">
        <v>13603</v>
      </c>
      <c r="L33">
        <v>17085</v>
      </c>
      <c r="M33">
        <v>9.9239999999999995</v>
      </c>
      <c r="N33">
        <v>11.803000000000001</v>
      </c>
      <c r="O33">
        <v>1.879</v>
      </c>
      <c r="Q33">
        <v>1.671</v>
      </c>
      <c r="R33">
        <v>1</v>
      </c>
      <c r="S33">
        <v>0</v>
      </c>
      <c r="T33">
        <v>0</v>
      </c>
      <c r="V33">
        <v>0</v>
      </c>
      <c r="Y33" s="27">
        <v>44362</v>
      </c>
      <c r="Z33" s="23">
        <v>0.67336805555555557</v>
      </c>
      <c r="AB33">
        <v>1</v>
      </c>
      <c r="AD33" s="30">
        <v>12.364088434041411</v>
      </c>
      <c r="AE33" s="30">
        <v>13.163122253404929</v>
      </c>
      <c r="AF33" s="30">
        <v>0.79903381936351714</v>
      </c>
      <c r="AG33" s="30">
        <v>1.6373835679324016</v>
      </c>
      <c r="AH33" s="30"/>
      <c r="AK33">
        <v>1.8101384501728073</v>
      </c>
      <c r="AQ33">
        <v>0.13676193782286111</v>
      </c>
      <c r="AW33">
        <v>29.899604985621252</v>
      </c>
      <c r="BC33">
        <v>0.35626617138861522</v>
      </c>
      <c r="BG33" s="30">
        <v>12.477014048403216</v>
      </c>
      <c r="BH33" s="30">
        <v>13.172129483171791</v>
      </c>
      <c r="BI33" s="30">
        <v>0.69511543476857351</v>
      </c>
      <c r="BJ33" s="30">
        <v>1.6403054947249684</v>
      </c>
      <c r="BL33" s="1">
        <v>1</v>
      </c>
    </row>
    <row r="34" spans="1:64" customFormat="1" ht="15">
      <c r="A34">
        <v>25</v>
      </c>
      <c r="B34">
        <v>1</v>
      </c>
      <c r="C34" t="s">
        <v>35</v>
      </c>
      <c r="D34" t="s">
        <v>25</v>
      </c>
      <c r="G34">
        <v>0.5</v>
      </c>
      <c r="H34">
        <v>0.5</v>
      </c>
      <c r="I34">
        <v>12619</v>
      </c>
      <c r="J34">
        <v>13621</v>
      </c>
      <c r="L34">
        <v>17147</v>
      </c>
      <c r="M34">
        <v>10.096</v>
      </c>
      <c r="N34">
        <v>11.818</v>
      </c>
      <c r="O34">
        <v>1.722</v>
      </c>
      <c r="Q34">
        <v>1.677</v>
      </c>
      <c r="R34">
        <v>1</v>
      </c>
      <c r="S34">
        <v>0</v>
      </c>
      <c r="T34">
        <v>0</v>
      </c>
      <c r="V34">
        <v>0</v>
      </c>
      <c r="Y34" s="27">
        <v>44362</v>
      </c>
      <c r="Z34" s="23">
        <v>0.67980324074074072</v>
      </c>
      <c r="AB34">
        <v>1</v>
      </c>
      <c r="AD34" s="30">
        <v>12.589939662765021</v>
      </c>
      <c r="AE34" s="30">
        <v>13.181136712938651</v>
      </c>
      <c r="AF34" s="30">
        <v>0.59119705017362989</v>
      </c>
      <c r="AG34" s="30">
        <v>1.6432274215175353</v>
      </c>
      <c r="AH34" s="30"/>
      <c r="BL34" s="1"/>
    </row>
    <row r="35" spans="1:64" customFormat="1" ht="15">
      <c r="A35">
        <v>67</v>
      </c>
      <c r="B35">
        <v>1</v>
      </c>
      <c r="C35" t="s">
        <v>35</v>
      </c>
      <c r="D35" t="s">
        <v>25</v>
      </c>
      <c r="G35">
        <v>0.5</v>
      </c>
      <c r="H35">
        <v>0.5</v>
      </c>
      <c r="I35">
        <v>8904</v>
      </c>
      <c r="J35">
        <v>13189</v>
      </c>
      <c r="L35">
        <v>16839</v>
      </c>
      <c r="M35">
        <v>7.2460000000000004</v>
      </c>
      <c r="N35">
        <v>11.452</v>
      </c>
      <c r="O35">
        <v>4.2060000000000004</v>
      </c>
      <c r="Q35">
        <v>1.645</v>
      </c>
      <c r="R35">
        <v>1</v>
      </c>
      <c r="S35">
        <v>0</v>
      </c>
      <c r="T35">
        <v>0</v>
      </c>
      <c r="V35">
        <v>0</v>
      </c>
      <c r="Y35" s="27">
        <v>44362</v>
      </c>
      <c r="Z35" s="23">
        <v>0.98822916666666671</v>
      </c>
      <c r="AB35">
        <v>1</v>
      </c>
      <c r="AD35" s="30">
        <v>8.8608849307285134</v>
      </c>
      <c r="AE35" s="30">
        <v>12.748789684129328</v>
      </c>
      <c r="AF35" s="30">
        <v>3.8879047534008144</v>
      </c>
      <c r="AG35" s="30">
        <v>1.6141966649978385</v>
      </c>
      <c r="AH35" s="30"/>
      <c r="BL35" s="1"/>
    </row>
    <row r="36" spans="1:64" customFormat="1" ht="15">
      <c r="A36">
        <v>68</v>
      </c>
      <c r="B36">
        <v>1</v>
      </c>
      <c r="C36" t="s">
        <v>35</v>
      </c>
      <c r="D36" t="s">
        <v>25</v>
      </c>
      <c r="G36">
        <v>0.5</v>
      </c>
      <c r="H36">
        <v>0.5</v>
      </c>
      <c r="I36">
        <v>12188</v>
      </c>
      <c r="J36">
        <v>13207</v>
      </c>
      <c r="L36">
        <v>16885</v>
      </c>
      <c r="M36">
        <v>9.7650000000000006</v>
      </c>
      <c r="N36">
        <v>11.468</v>
      </c>
      <c r="O36">
        <v>1.7030000000000001</v>
      </c>
      <c r="Q36">
        <v>1.65</v>
      </c>
      <c r="R36">
        <v>1</v>
      </c>
      <c r="S36">
        <v>0</v>
      </c>
      <c r="T36">
        <v>0</v>
      </c>
      <c r="V36">
        <v>0</v>
      </c>
      <c r="Y36" s="27">
        <v>44362</v>
      </c>
      <c r="Z36" s="23">
        <v>0.99414351851851857</v>
      </c>
      <c r="AB36">
        <v>1</v>
      </c>
      <c r="AD36" s="30">
        <v>12.157309086854461</v>
      </c>
      <c r="AE36" s="30">
        <v>12.76680414366305</v>
      </c>
      <c r="AF36" s="30">
        <v>0.60949505680858884</v>
      </c>
      <c r="AG36" s="30">
        <v>1.618532427335196</v>
      </c>
      <c r="AH36" s="30"/>
      <c r="AK36">
        <v>1.2471806707369764</v>
      </c>
      <c r="AQ36">
        <v>0.68433581321818115</v>
      </c>
      <c r="AW36">
        <v>48.939831737603676</v>
      </c>
      <c r="BC36">
        <v>0.74842401032407291</v>
      </c>
      <c r="BG36" s="30">
        <v>12.233596613001103</v>
      </c>
      <c r="BH36" s="30">
        <v>12.72326919978989</v>
      </c>
      <c r="BI36" s="30">
        <v>0.489672586788787</v>
      </c>
      <c r="BJ36" s="30">
        <v>1.6246119201777947</v>
      </c>
      <c r="BL36" s="1">
        <v>2</v>
      </c>
    </row>
    <row r="37" spans="1:64" customFormat="1" ht="15">
      <c r="A37">
        <v>69</v>
      </c>
      <c r="B37">
        <v>1</v>
      </c>
      <c r="C37" t="s">
        <v>35</v>
      </c>
      <c r="D37" t="s">
        <v>25</v>
      </c>
      <c r="G37">
        <v>0.5</v>
      </c>
      <c r="H37">
        <v>0.5</v>
      </c>
      <c r="I37">
        <v>12340</v>
      </c>
      <c r="J37">
        <v>13120</v>
      </c>
      <c r="L37">
        <v>17014</v>
      </c>
      <c r="M37">
        <v>9.8819999999999997</v>
      </c>
      <c r="N37">
        <v>11.393000000000001</v>
      </c>
      <c r="O37">
        <v>1.5109999999999999</v>
      </c>
      <c r="Q37">
        <v>1.663</v>
      </c>
      <c r="R37">
        <v>1</v>
      </c>
      <c r="S37">
        <v>0</v>
      </c>
      <c r="T37">
        <v>0</v>
      </c>
      <c r="V37">
        <v>0</v>
      </c>
      <c r="Y37" s="27">
        <v>44363</v>
      </c>
      <c r="Z37" s="23">
        <v>5.5555555555555556E-4</v>
      </c>
      <c r="AB37">
        <v>1</v>
      </c>
      <c r="AD37" s="30">
        <v>12.309884139147744</v>
      </c>
      <c r="AE37" s="30">
        <v>12.679734255916729</v>
      </c>
      <c r="AF37" s="30">
        <v>0.36985011676898516</v>
      </c>
      <c r="AG37" s="30">
        <v>1.6306914130203936</v>
      </c>
      <c r="AH37" s="30"/>
      <c r="BG37" s="30"/>
      <c r="BH37" s="30"/>
      <c r="BI37" s="30"/>
      <c r="BJ37" s="30"/>
      <c r="BL37" s="1"/>
    </row>
    <row r="38" spans="1:64" customFormat="1" ht="15">
      <c r="A38">
        <v>114</v>
      </c>
      <c r="B38">
        <v>1</v>
      </c>
      <c r="C38" t="s">
        <v>35</v>
      </c>
      <c r="D38" t="s">
        <v>25</v>
      </c>
      <c r="G38">
        <v>0.5</v>
      </c>
      <c r="H38">
        <v>0.5</v>
      </c>
      <c r="I38">
        <v>9008</v>
      </c>
      <c r="J38">
        <v>11477</v>
      </c>
      <c r="L38">
        <v>14208</v>
      </c>
      <c r="M38">
        <v>7.3259999999999996</v>
      </c>
      <c r="N38">
        <v>10.002000000000001</v>
      </c>
      <c r="O38">
        <v>2.6760000000000002</v>
      </c>
      <c r="Q38">
        <v>1.37</v>
      </c>
      <c r="R38">
        <v>1</v>
      </c>
      <c r="S38">
        <v>0</v>
      </c>
      <c r="T38">
        <v>0</v>
      </c>
      <c r="V38">
        <v>0</v>
      </c>
      <c r="Y38" s="27">
        <v>44363</v>
      </c>
      <c r="Z38" s="23">
        <v>0.32998842592592592</v>
      </c>
      <c r="AB38">
        <v>1</v>
      </c>
      <c r="AD38" s="30">
        <v>8.96527838756076</v>
      </c>
      <c r="AE38" s="30">
        <v>11.035414421810906</v>
      </c>
      <c r="AF38" s="30">
        <v>2.0701360342501456</v>
      </c>
      <c r="AG38" s="30">
        <v>1.3662099104415986</v>
      </c>
      <c r="AH38" s="30"/>
      <c r="BL38" s="1"/>
    </row>
    <row r="39" spans="1:64" customFormat="1" ht="15">
      <c r="A39">
        <v>115</v>
      </c>
      <c r="B39">
        <v>1</v>
      </c>
      <c r="C39" t="s">
        <v>35</v>
      </c>
      <c r="D39" t="s">
        <v>25</v>
      </c>
      <c r="G39">
        <v>0.5</v>
      </c>
      <c r="H39">
        <v>0.5</v>
      </c>
      <c r="I39">
        <v>12309</v>
      </c>
      <c r="J39">
        <v>11410</v>
      </c>
      <c r="L39">
        <v>14297</v>
      </c>
      <c r="M39">
        <v>9.8580000000000005</v>
      </c>
      <c r="N39">
        <v>9.9450000000000003</v>
      </c>
      <c r="O39">
        <v>8.5999999999999993E-2</v>
      </c>
      <c r="Q39">
        <v>1.379</v>
      </c>
      <c r="R39">
        <v>1</v>
      </c>
      <c r="S39">
        <v>0</v>
      </c>
      <c r="T39">
        <v>0</v>
      </c>
      <c r="V39">
        <v>0</v>
      </c>
      <c r="Y39" s="27">
        <v>44363</v>
      </c>
      <c r="Z39" s="23">
        <v>0.33606481481481482</v>
      </c>
      <c r="AB39">
        <v>1</v>
      </c>
      <c r="AD39" s="30">
        <v>12.278766858745824</v>
      </c>
      <c r="AE39" s="30">
        <v>10.968360600213163</v>
      </c>
      <c r="AF39" s="30">
        <v>-1.3104062585326606</v>
      </c>
      <c r="AG39" s="30">
        <v>1.374598668007355</v>
      </c>
      <c r="AH39" s="30"/>
      <c r="AK39">
        <v>2.3269928423599673</v>
      </c>
      <c r="AQ39">
        <v>0.91734314081031754</v>
      </c>
      <c r="AW39">
        <v>13.387000572530487</v>
      </c>
      <c r="BC39">
        <v>2.0227088018685691</v>
      </c>
      <c r="BG39" s="30">
        <v>12.423311645128935</v>
      </c>
      <c r="BH39" s="30">
        <v>11.018901167238328</v>
      </c>
      <c r="BI39" s="30">
        <v>-1.4044104778906075</v>
      </c>
      <c r="BJ39" s="30">
        <v>1.3886427677522732</v>
      </c>
      <c r="BL39" s="1">
        <v>3</v>
      </c>
    </row>
    <row r="40" spans="1:64" customFormat="1" ht="15">
      <c r="A40">
        <v>116</v>
      </c>
      <c r="B40">
        <v>1</v>
      </c>
      <c r="C40" t="s">
        <v>35</v>
      </c>
      <c r="D40" t="s">
        <v>25</v>
      </c>
      <c r="G40">
        <v>0.5</v>
      </c>
      <c r="H40">
        <v>0.5</v>
      </c>
      <c r="I40">
        <v>12597</v>
      </c>
      <c r="J40">
        <v>11511</v>
      </c>
      <c r="L40">
        <v>14595</v>
      </c>
      <c r="M40">
        <v>10.079000000000001</v>
      </c>
      <c r="N40">
        <v>10.031000000000001</v>
      </c>
      <c r="O40">
        <v>0</v>
      </c>
      <c r="Q40">
        <v>1.411</v>
      </c>
      <c r="R40">
        <v>1</v>
      </c>
      <c r="S40">
        <v>0</v>
      </c>
      <c r="T40">
        <v>0</v>
      </c>
      <c r="V40">
        <v>0</v>
      </c>
      <c r="Y40" s="27">
        <v>44363</v>
      </c>
      <c r="Z40" s="23">
        <v>0.34261574074074069</v>
      </c>
      <c r="AB40">
        <v>1</v>
      </c>
      <c r="AD40" s="30">
        <v>12.567856431512046</v>
      </c>
      <c r="AE40" s="30">
        <v>11.069441734263492</v>
      </c>
      <c r="AF40" s="30">
        <v>-1.4984146972485544</v>
      </c>
      <c r="AG40" s="30">
        <v>1.4026868674971915</v>
      </c>
      <c r="AH40" s="30"/>
      <c r="BG40" s="30"/>
      <c r="BH40" s="30"/>
      <c r="BI40" s="30"/>
      <c r="BJ40" s="30"/>
      <c r="BL40" s="1"/>
    </row>
    <row r="41" spans="1:64" customFormat="1" ht="15">
      <c r="A41">
        <v>23</v>
      </c>
      <c r="B41">
        <v>1</v>
      </c>
      <c r="C41" t="s">
        <v>35</v>
      </c>
      <c r="D41" t="s">
        <v>25</v>
      </c>
      <c r="G41">
        <v>0.5</v>
      </c>
      <c r="H41">
        <v>0.5</v>
      </c>
      <c r="I41">
        <v>10221</v>
      </c>
      <c r="J41">
        <v>11834</v>
      </c>
      <c r="L41">
        <v>14425</v>
      </c>
      <c r="M41">
        <v>8.2560000000000002</v>
      </c>
      <c r="N41">
        <v>10.304</v>
      </c>
      <c r="O41">
        <v>2.048</v>
      </c>
      <c r="Q41">
        <v>1.393</v>
      </c>
      <c r="R41">
        <v>1</v>
      </c>
      <c r="S41">
        <v>0</v>
      </c>
      <c r="T41">
        <v>0</v>
      </c>
      <c r="V41">
        <v>0</v>
      </c>
      <c r="Y41" s="27">
        <v>44364</v>
      </c>
      <c r="Z41" s="23">
        <v>0.7109375</v>
      </c>
      <c r="AB41">
        <v>1</v>
      </c>
      <c r="AD41" s="30">
        <v>10.217916786710443</v>
      </c>
      <c r="AE41" s="30">
        <v>11.647399485794727</v>
      </c>
      <c r="AF41" s="30">
        <v>1.4294826990842839</v>
      </c>
      <c r="AG41" s="30">
        <v>1.5682068568339591</v>
      </c>
      <c r="AH41" s="30"/>
      <c r="BG41" s="30"/>
      <c r="BH41" s="30"/>
      <c r="BI41" s="30"/>
      <c r="BJ41" s="30"/>
      <c r="BL41" s="1"/>
    </row>
    <row r="42" spans="1:64" customFormat="1" ht="15">
      <c r="A42">
        <v>24</v>
      </c>
      <c r="B42">
        <v>1</v>
      </c>
      <c r="C42" t="s">
        <v>35</v>
      </c>
      <c r="D42" t="s">
        <v>25</v>
      </c>
      <c r="G42">
        <v>0.5</v>
      </c>
      <c r="H42">
        <v>0.5</v>
      </c>
      <c r="I42">
        <v>10833</v>
      </c>
      <c r="J42">
        <v>11690</v>
      </c>
      <c r="L42">
        <v>14441</v>
      </c>
      <c r="M42">
        <v>8.7249999999999996</v>
      </c>
      <c r="N42">
        <v>10.182</v>
      </c>
      <c r="O42">
        <v>1.4570000000000001</v>
      </c>
      <c r="Q42">
        <v>1.3939999999999999</v>
      </c>
      <c r="R42">
        <v>1</v>
      </c>
      <c r="S42">
        <v>0</v>
      </c>
      <c r="T42">
        <v>0</v>
      </c>
      <c r="V42">
        <v>0</v>
      </c>
      <c r="Y42" s="27">
        <v>44364</v>
      </c>
      <c r="Z42" s="23">
        <v>0.71679398148148143</v>
      </c>
      <c r="AB42">
        <v>1</v>
      </c>
      <c r="AD42" s="30">
        <v>10.823007279077434</v>
      </c>
      <c r="AE42" s="30">
        <v>11.505028577494986</v>
      </c>
      <c r="AF42" s="30">
        <v>0.68202129841755266</v>
      </c>
      <c r="AG42" s="30">
        <v>1.5699548962488703</v>
      </c>
      <c r="AH42" s="30"/>
      <c r="AK42">
        <v>0.41934092113024118</v>
      </c>
      <c r="AQ42">
        <v>0.29175343762056605</v>
      </c>
      <c r="AW42">
        <v>1.7549924321866159</v>
      </c>
      <c r="BC42">
        <v>0.31364409282736666</v>
      </c>
      <c r="BG42" s="30">
        <v>10.845747608038939</v>
      </c>
      <c r="BH42" s="30">
        <v>11.521836254169262</v>
      </c>
      <c r="BI42" s="30">
        <v>0.6760886461303226</v>
      </c>
      <c r="BJ42" s="30">
        <v>1.5674967158216515</v>
      </c>
      <c r="BL42" s="1">
        <v>4</v>
      </c>
    </row>
    <row r="43" spans="1:64" customFormat="1" ht="15">
      <c r="A43">
        <v>25</v>
      </c>
      <c r="B43">
        <v>1</v>
      </c>
      <c r="C43" t="s">
        <v>35</v>
      </c>
      <c r="D43" t="s">
        <v>25</v>
      </c>
      <c r="G43">
        <v>0.5</v>
      </c>
      <c r="H43">
        <v>0.5</v>
      </c>
      <c r="I43">
        <v>10879</v>
      </c>
      <c r="J43">
        <v>11724</v>
      </c>
      <c r="L43">
        <v>14396</v>
      </c>
      <c r="M43">
        <v>8.7609999999999992</v>
      </c>
      <c r="N43">
        <v>10.211</v>
      </c>
      <c r="O43">
        <v>1.45</v>
      </c>
      <c r="Q43">
        <v>1.39</v>
      </c>
      <c r="R43">
        <v>1</v>
      </c>
      <c r="S43">
        <v>0</v>
      </c>
      <c r="T43">
        <v>0</v>
      </c>
      <c r="V43">
        <v>0</v>
      </c>
      <c r="Y43" s="27">
        <v>44364</v>
      </c>
      <c r="Z43" s="23">
        <v>0.72317129629629628</v>
      </c>
      <c r="AB43">
        <v>1</v>
      </c>
      <c r="AD43" s="30">
        <v>10.868487937000445</v>
      </c>
      <c r="AE43" s="30">
        <v>11.538643930843538</v>
      </c>
      <c r="AF43" s="30">
        <v>0.67015599384309255</v>
      </c>
      <c r="AG43" s="30">
        <v>1.5650385353944327</v>
      </c>
      <c r="AH43" s="30"/>
      <c r="BL43" s="1"/>
    </row>
    <row r="44" spans="1:64" customFormat="1" ht="15">
      <c r="A44">
        <v>67</v>
      </c>
      <c r="B44">
        <v>1</v>
      </c>
      <c r="C44" t="s">
        <v>35</v>
      </c>
      <c r="D44" t="s">
        <v>25</v>
      </c>
      <c r="G44">
        <v>0.5</v>
      </c>
      <c r="H44">
        <v>0.5</v>
      </c>
      <c r="I44">
        <v>7741</v>
      </c>
      <c r="J44">
        <v>9807</v>
      </c>
      <c r="L44">
        <v>11899</v>
      </c>
      <c r="M44">
        <v>6.3540000000000001</v>
      </c>
      <c r="N44">
        <v>8.5869999999999997</v>
      </c>
      <c r="O44">
        <v>2.2330000000000001</v>
      </c>
      <c r="Q44">
        <v>1.129</v>
      </c>
      <c r="R44">
        <v>1</v>
      </c>
      <c r="S44">
        <v>0</v>
      </c>
      <c r="T44">
        <v>0</v>
      </c>
      <c r="V44">
        <v>0</v>
      </c>
      <c r="Y44" s="27">
        <v>44365</v>
      </c>
      <c r="Z44" s="23">
        <v>3.1527777777777773E-2</v>
      </c>
      <c r="AB44">
        <v>1</v>
      </c>
      <c r="AD44" s="30">
        <v>7.7659160986873461</v>
      </c>
      <c r="AE44" s="30">
        <v>9.6433312141032594</v>
      </c>
      <c r="AF44" s="30">
        <v>1.8774151154159133</v>
      </c>
      <c r="AG44" s="30">
        <v>1.2922351342048484</v>
      </c>
      <c r="AH44" s="30"/>
      <c r="BL44" s="1"/>
    </row>
    <row r="45" spans="1:64" customFormat="1" ht="15">
      <c r="A45">
        <v>68</v>
      </c>
      <c r="B45">
        <v>1</v>
      </c>
      <c r="C45" t="s">
        <v>35</v>
      </c>
      <c r="D45" t="s">
        <v>25</v>
      </c>
      <c r="G45">
        <v>0.5</v>
      </c>
      <c r="H45">
        <v>0.5</v>
      </c>
      <c r="I45">
        <v>10657</v>
      </c>
      <c r="J45">
        <v>9910</v>
      </c>
      <c r="L45">
        <v>12253</v>
      </c>
      <c r="M45">
        <v>8.5909999999999993</v>
      </c>
      <c r="N45">
        <v>8.6739999999999995</v>
      </c>
      <c r="O45">
        <v>8.4000000000000005E-2</v>
      </c>
      <c r="Q45">
        <v>1.1659999999999999</v>
      </c>
      <c r="R45">
        <v>1</v>
      </c>
      <c r="S45">
        <v>0</v>
      </c>
      <c r="T45">
        <v>0</v>
      </c>
      <c r="V45">
        <v>0</v>
      </c>
      <c r="Y45" s="27">
        <v>44365</v>
      </c>
      <c r="Z45" s="23">
        <v>3.7650462962962962E-2</v>
      </c>
      <c r="AB45">
        <v>1</v>
      </c>
      <c r="AD45" s="30">
        <v>10.648994327024184</v>
      </c>
      <c r="AE45" s="30">
        <v>9.7451659610121002</v>
      </c>
      <c r="AF45" s="30">
        <v>-0.90382836601208361</v>
      </c>
      <c r="AG45" s="30">
        <v>1.3309105062597593</v>
      </c>
      <c r="AH45" s="30"/>
      <c r="AK45">
        <v>1.9582434772284314</v>
      </c>
      <c r="AQ45">
        <v>15.040097081188986</v>
      </c>
      <c r="AW45">
        <v>634.19996652271755</v>
      </c>
      <c r="BC45">
        <v>15.0950870832636</v>
      </c>
      <c r="BG45" s="30">
        <v>10.754291937215497</v>
      </c>
      <c r="BH45" s="30">
        <v>10.537598481860996</v>
      </c>
      <c r="BI45" s="30">
        <v>-0.21669345535450102</v>
      </c>
      <c r="BJ45" s="30">
        <v>1.4395620811428356</v>
      </c>
      <c r="BL45" s="1">
        <v>5</v>
      </c>
    </row>
    <row r="46" spans="1:64" customFormat="1" ht="15">
      <c r="A46">
        <v>69</v>
      </c>
      <c r="B46">
        <v>1</v>
      </c>
      <c r="C46" t="s">
        <v>35</v>
      </c>
      <c r="D46" t="s">
        <v>25</v>
      </c>
      <c r="G46">
        <v>0.5</v>
      </c>
      <c r="H46">
        <v>0.5</v>
      </c>
      <c r="I46">
        <v>10870</v>
      </c>
      <c r="J46">
        <v>11513</v>
      </c>
      <c r="L46">
        <v>14242</v>
      </c>
      <c r="M46">
        <v>8.7539999999999996</v>
      </c>
      <c r="N46">
        <v>10.032</v>
      </c>
      <c r="O46">
        <v>1.278</v>
      </c>
      <c r="Q46">
        <v>1.3740000000000001</v>
      </c>
      <c r="R46">
        <v>1</v>
      </c>
      <c r="S46">
        <v>0</v>
      </c>
      <c r="T46">
        <v>0</v>
      </c>
      <c r="V46">
        <v>0</v>
      </c>
      <c r="Y46" s="27">
        <v>44365</v>
      </c>
      <c r="Z46" s="23">
        <v>4.4212962962962961E-2</v>
      </c>
      <c r="AB46">
        <v>1</v>
      </c>
      <c r="AD46" s="30">
        <v>10.859589547406809</v>
      </c>
      <c r="AE46" s="30">
        <v>11.330031002709891</v>
      </c>
      <c r="AF46" s="30">
        <v>0.47044145530308157</v>
      </c>
      <c r="AG46" s="30">
        <v>1.5482136560259121</v>
      </c>
      <c r="AH46" s="30"/>
      <c r="BG46" s="30"/>
      <c r="BH46" s="30"/>
      <c r="BI46" s="30"/>
      <c r="BJ46" s="30"/>
      <c r="BL46" s="1"/>
    </row>
    <row r="47" spans="1:64" customFormat="1" ht="15">
      <c r="A47">
        <v>114</v>
      </c>
      <c r="B47">
        <v>1</v>
      </c>
      <c r="C47" t="s">
        <v>35</v>
      </c>
      <c r="D47" t="s">
        <v>25</v>
      </c>
      <c r="G47">
        <v>0.5</v>
      </c>
      <c r="H47">
        <v>0.5</v>
      </c>
      <c r="I47">
        <v>7809</v>
      </c>
      <c r="J47">
        <v>11336</v>
      </c>
      <c r="L47">
        <v>13364</v>
      </c>
      <c r="M47">
        <v>6.4059999999999997</v>
      </c>
      <c r="N47">
        <v>9.8829999999999991</v>
      </c>
      <c r="O47">
        <v>3.4769999999999999</v>
      </c>
      <c r="Q47">
        <v>1.282</v>
      </c>
      <c r="R47">
        <v>1</v>
      </c>
      <c r="S47">
        <v>0</v>
      </c>
      <c r="T47">
        <v>0</v>
      </c>
      <c r="V47">
        <v>0</v>
      </c>
      <c r="Y47" s="27">
        <v>44365</v>
      </c>
      <c r="Z47" s="23">
        <v>0.37465277777777778</v>
      </c>
      <c r="AB47">
        <v>1</v>
      </c>
      <c r="AD47" s="30">
        <v>7.8331483756170117</v>
      </c>
      <c r="AE47" s="30">
        <v>11.155033427924794</v>
      </c>
      <c r="AF47" s="30">
        <v>3.3218850523077821</v>
      </c>
      <c r="AG47" s="30">
        <v>1.4522899931326581</v>
      </c>
      <c r="AH47" s="30"/>
      <c r="BL47" s="1"/>
    </row>
    <row r="48" spans="1:64" customFormat="1" ht="15">
      <c r="A48">
        <v>115</v>
      </c>
      <c r="B48">
        <v>1</v>
      </c>
      <c r="C48" t="s">
        <v>35</v>
      </c>
      <c r="D48" t="s">
        <v>25</v>
      </c>
      <c r="G48">
        <v>0.5</v>
      </c>
      <c r="H48">
        <v>0.5</v>
      </c>
      <c r="I48">
        <v>10575</v>
      </c>
      <c r="J48">
        <v>11370</v>
      </c>
      <c r="L48">
        <v>13626</v>
      </c>
      <c r="M48">
        <v>8.5280000000000005</v>
      </c>
      <c r="N48">
        <v>9.9109999999999996</v>
      </c>
      <c r="O48">
        <v>1.383</v>
      </c>
      <c r="Q48">
        <v>1.3089999999999999</v>
      </c>
      <c r="R48">
        <v>1</v>
      </c>
      <c r="S48">
        <v>0</v>
      </c>
      <c r="T48">
        <v>0</v>
      </c>
      <c r="V48">
        <v>0</v>
      </c>
      <c r="Y48" s="27">
        <v>44365</v>
      </c>
      <c r="Z48" s="23">
        <v>0.38063657407407409</v>
      </c>
      <c r="AB48">
        <v>1</v>
      </c>
      <c r="AD48" s="30">
        <v>10.567920110726645</v>
      </c>
      <c r="AE48" s="30">
        <v>11.188648781273344</v>
      </c>
      <c r="AF48" s="30">
        <v>0.62072867054669878</v>
      </c>
      <c r="AG48" s="30">
        <v>1.4809141385518296</v>
      </c>
      <c r="AH48" s="30"/>
      <c r="AK48">
        <v>0.77352531662637325</v>
      </c>
      <c r="AQ48">
        <v>0.36164209164968636</v>
      </c>
      <c r="AW48">
        <v>6.9215279090378807</v>
      </c>
      <c r="BC48">
        <v>0.63244722646711382</v>
      </c>
      <c r="BG48" s="30">
        <v>10.608951573852837</v>
      </c>
      <c r="BH48" s="30">
        <v>11.208916861968792</v>
      </c>
      <c r="BI48" s="30">
        <v>0.59996528811595606</v>
      </c>
      <c r="BJ48" s="30">
        <v>1.4856119944794035</v>
      </c>
      <c r="BL48" s="1">
        <v>6</v>
      </c>
    </row>
    <row r="49" spans="1:64" customFormat="1" ht="15">
      <c r="A49">
        <v>116</v>
      </c>
      <c r="B49">
        <v>1</v>
      </c>
      <c r="C49" t="s">
        <v>35</v>
      </c>
      <c r="D49" t="s">
        <v>25</v>
      </c>
      <c r="G49">
        <v>0.5</v>
      </c>
      <c r="H49">
        <v>0.5</v>
      </c>
      <c r="I49">
        <v>10658</v>
      </c>
      <c r="J49">
        <v>11411</v>
      </c>
      <c r="L49">
        <v>13712</v>
      </c>
      <c r="M49">
        <v>8.5920000000000005</v>
      </c>
      <c r="N49">
        <v>9.9459999999999997</v>
      </c>
      <c r="O49">
        <v>1.3540000000000001</v>
      </c>
      <c r="Q49">
        <v>1.3180000000000001</v>
      </c>
      <c r="R49">
        <v>1</v>
      </c>
      <c r="S49">
        <v>0</v>
      </c>
      <c r="T49">
        <v>0</v>
      </c>
      <c r="V49">
        <v>0</v>
      </c>
      <c r="Y49" s="27">
        <v>44365</v>
      </c>
      <c r="Z49" s="23">
        <v>0.3870601851851852</v>
      </c>
      <c r="AB49">
        <v>1</v>
      </c>
      <c r="AD49" s="30">
        <v>10.649983036979028</v>
      </c>
      <c r="AE49" s="30">
        <v>11.229184942664242</v>
      </c>
      <c r="AF49" s="30">
        <v>0.57920190568521335</v>
      </c>
      <c r="AG49" s="30">
        <v>1.4903098504069774</v>
      </c>
      <c r="AH49" s="30"/>
      <c r="BG49" s="30"/>
      <c r="BH49" s="30"/>
      <c r="BI49" s="30"/>
      <c r="BJ49" s="30"/>
      <c r="BL49" s="1"/>
    </row>
    <row r="50" spans="1:64" customFormat="1" ht="15">
      <c r="A50">
        <v>23</v>
      </c>
      <c r="B50">
        <v>1</v>
      </c>
      <c r="C50" t="s">
        <v>35</v>
      </c>
      <c r="D50" t="s">
        <v>25</v>
      </c>
      <c r="G50">
        <v>0.5</v>
      </c>
      <c r="H50">
        <v>0.5</v>
      </c>
      <c r="I50">
        <v>10215</v>
      </c>
      <c r="J50">
        <v>9846</v>
      </c>
      <c r="L50">
        <v>11524</v>
      </c>
      <c r="M50">
        <v>8.2520000000000007</v>
      </c>
      <c r="N50">
        <v>8.6199999999999992</v>
      </c>
      <c r="O50">
        <v>0.36799999999999999</v>
      </c>
      <c r="Q50">
        <v>1.089</v>
      </c>
      <c r="R50">
        <v>1</v>
      </c>
      <c r="S50">
        <v>0</v>
      </c>
      <c r="T50">
        <v>0</v>
      </c>
      <c r="V50">
        <v>0</v>
      </c>
      <c r="Y50" s="27">
        <v>44365</v>
      </c>
      <c r="Z50" s="23">
        <v>0.62836805555555553</v>
      </c>
      <c r="AB50">
        <v>1</v>
      </c>
      <c r="AD50" s="30">
        <v>10.03071731452466</v>
      </c>
      <c r="AE50" s="30">
        <v>10.035632831783309</v>
      </c>
      <c r="AF50" s="30">
        <v>4.915517258648805E-3</v>
      </c>
      <c r="AG50" s="30">
        <v>1.3070184204521882</v>
      </c>
      <c r="AH50" s="30"/>
      <c r="BG50" s="30"/>
      <c r="BH50" s="30"/>
      <c r="BI50" s="30"/>
      <c r="BJ50" s="30"/>
      <c r="BL50" s="1"/>
    </row>
    <row r="51" spans="1:64" customFormat="1" ht="15">
      <c r="A51">
        <v>24</v>
      </c>
      <c r="B51">
        <v>1</v>
      </c>
      <c r="C51" t="s">
        <v>35</v>
      </c>
      <c r="D51" t="s">
        <v>25</v>
      </c>
      <c r="G51">
        <v>0.5</v>
      </c>
      <c r="H51">
        <v>0.5</v>
      </c>
      <c r="I51">
        <v>10692</v>
      </c>
      <c r="J51">
        <v>11526</v>
      </c>
      <c r="L51">
        <v>13706</v>
      </c>
      <c r="M51">
        <v>8.6170000000000009</v>
      </c>
      <c r="N51">
        <v>10.042999999999999</v>
      </c>
      <c r="O51">
        <v>1.4259999999999999</v>
      </c>
      <c r="Q51">
        <v>1.3169999999999999</v>
      </c>
      <c r="R51">
        <v>1</v>
      </c>
      <c r="S51">
        <v>0</v>
      </c>
      <c r="T51">
        <v>0</v>
      </c>
      <c r="V51">
        <v>0</v>
      </c>
      <c r="Y51" s="27">
        <v>44365</v>
      </c>
      <c r="Z51" s="23">
        <v>0.63445601851851852</v>
      </c>
      <c r="AB51">
        <v>1</v>
      </c>
      <c r="AD51" s="30">
        <v>10.500546420550751</v>
      </c>
      <c r="AE51" s="30">
        <v>11.729873135442443</v>
      </c>
      <c r="AF51" s="30">
        <v>1.2293267148916911</v>
      </c>
      <c r="AG51" s="30">
        <v>1.5559490025333087</v>
      </c>
      <c r="AH51" s="30"/>
      <c r="AK51">
        <v>0.86671326755380951</v>
      </c>
      <c r="AQ51">
        <v>0.18932414777883105</v>
      </c>
      <c r="AW51">
        <v>5.4157643724342215</v>
      </c>
      <c r="BC51">
        <v>9.5271844339997483E-2</v>
      </c>
      <c r="BG51" s="30">
        <v>10.455237953302952</v>
      </c>
      <c r="BH51" s="30">
        <v>11.71877989535896</v>
      </c>
      <c r="BI51" s="30">
        <v>1.2635419420560074</v>
      </c>
      <c r="BJ51" s="30">
        <v>1.5566905464304339</v>
      </c>
      <c r="BL51" s="1">
        <v>7</v>
      </c>
    </row>
    <row r="52" spans="1:64" customFormat="1" ht="15">
      <c r="A52">
        <v>25</v>
      </c>
      <c r="B52">
        <v>1</v>
      </c>
      <c r="C52" t="s">
        <v>35</v>
      </c>
      <c r="D52" t="s">
        <v>25</v>
      </c>
      <c r="G52">
        <v>0.5</v>
      </c>
      <c r="H52">
        <v>0.5</v>
      </c>
      <c r="I52">
        <v>10600</v>
      </c>
      <c r="J52">
        <v>11504</v>
      </c>
      <c r="L52">
        <v>13719</v>
      </c>
      <c r="M52">
        <v>8.5470000000000006</v>
      </c>
      <c r="N52">
        <v>10.025</v>
      </c>
      <c r="O52">
        <v>1.478</v>
      </c>
      <c r="Q52">
        <v>1.319</v>
      </c>
      <c r="R52">
        <v>1</v>
      </c>
      <c r="S52">
        <v>0</v>
      </c>
      <c r="T52">
        <v>0</v>
      </c>
      <c r="V52">
        <v>0</v>
      </c>
      <c r="Y52" s="27">
        <v>44365</v>
      </c>
      <c r="Z52" s="23">
        <v>0.64091435185185186</v>
      </c>
      <c r="AB52">
        <v>1</v>
      </c>
      <c r="AD52" s="30">
        <v>10.409929486055153</v>
      </c>
      <c r="AE52" s="30">
        <v>11.707686655275477</v>
      </c>
      <c r="AF52" s="30">
        <v>1.2977571692203238</v>
      </c>
      <c r="AG52" s="30">
        <v>1.5574320903275594</v>
      </c>
      <c r="AH52" s="30"/>
      <c r="BL52" s="1"/>
    </row>
    <row r="53" spans="1:64" customFormat="1" ht="15">
      <c r="A53">
        <v>67</v>
      </c>
      <c r="B53">
        <v>1</v>
      </c>
      <c r="C53" t="s">
        <v>35</v>
      </c>
      <c r="D53" t="s">
        <v>25</v>
      </c>
      <c r="G53">
        <v>0.5</v>
      </c>
      <c r="H53">
        <v>0.5</v>
      </c>
      <c r="I53">
        <v>7522</v>
      </c>
      <c r="J53">
        <v>10982</v>
      </c>
      <c r="L53">
        <v>13199</v>
      </c>
      <c r="M53">
        <v>6.1849999999999996</v>
      </c>
      <c r="N53">
        <v>9.5820000000000007</v>
      </c>
      <c r="O53">
        <v>3.3969999999999998</v>
      </c>
      <c r="Q53">
        <v>1.264</v>
      </c>
      <c r="R53">
        <v>1</v>
      </c>
      <c r="S53">
        <v>0</v>
      </c>
      <c r="T53">
        <v>0</v>
      </c>
      <c r="V53">
        <v>0</v>
      </c>
      <c r="Y53" s="27">
        <v>44365</v>
      </c>
      <c r="Z53" s="23">
        <v>0.94702546296296297</v>
      </c>
      <c r="AB53">
        <v>1</v>
      </c>
      <c r="AD53" s="30">
        <v>7.3782020471698075</v>
      </c>
      <c r="AE53" s="30">
        <v>11.181261989495674</v>
      </c>
      <c r="AF53" s="30">
        <v>3.8030599423258664</v>
      </c>
      <c r="AG53" s="30">
        <v>1.4981085785575396</v>
      </c>
      <c r="AH53" s="30"/>
      <c r="BL53" s="1"/>
    </row>
    <row r="54" spans="1:64" customFormat="1" ht="15">
      <c r="A54">
        <v>68</v>
      </c>
      <c r="B54">
        <v>1</v>
      </c>
      <c r="C54" t="s">
        <v>35</v>
      </c>
      <c r="D54" t="s">
        <v>25</v>
      </c>
      <c r="G54">
        <v>0.5</v>
      </c>
      <c r="H54">
        <v>0.5</v>
      </c>
      <c r="I54">
        <v>10289</v>
      </c>
      <c r="J54">
        <v>11075</v>
      </c>
      <c r="L54">
        <v>13317</v>
      </c>
      <c r="M54">
        <v>8.3079999999999998</v>
      </c>
      <c r="N54">
        <v>9.6609999999999996</v>
      </c>
      <c r="O54">
        <v>1.353</v>
      </c>
      <c r="Q54">
        <v>1.2769999999999999</v>
      </c>
      <c r="R54">
        <v>1</v>
      </c>
      <c r="S54">
        <v>0</v>
      </c>
      <c r="T54">
        <v>0</v>
      </c>
      <c r="V54">
        <v>0</v>
      </c>
      <c r="Y54" s="27">
        <v>44365</v>
      </c>
      <c r="Z54" s="23">
        <v>0.95302083333333332</v>
      </c>
      <c r="AB54">
        <v>1</v>
      </c>
      <c r="AD54" s="30">
        <v>10.103604848792857</v>
      </c>
      <c r="AE54" s="30">
        <v>11.275050292019662</v>
      </c>
      <c r="AF54" s="30">
        <v>1.1714454432268049</v>
      </c>
      <c r="AG54" s="30">
        <v>1.5115704523822748</v>
      </c>
      <c r="AH54" s="30"/>
      <c r="AK54">
        <v>0</v>
      </c>
      <c r="AQ54">
        <v>0.16979776621043741</v>
      </c>
      <c r="AW54">
        <v>1.6224072594705417</v>
      </c>
      <c r="BC54">
        <v>2.0098378013704665</v>
      </c>
      <c r="BG54" s="30">
        <v>10.103604848792857</v>
      </c>
      <c r="BH54" s="30">
        <v>11.284630817546306</v>
      </c>
      <c r="BI54" s="30">
        <v>1.181025968753449</v>
      </c>
      <c r="BJ54" s="30">
        <v>1.5269147068689435</v>
      </c>
      <c r="BL54" s="1">
        <v>8</v>
      </c>
    </row>
    <row r="55" spans="1:64" customFormat="1" ht="15">
      <c r="A55">
        <v>69</v>
      </c>
      <c r="B55">
        <v>1</v>
      </c>
      <c r="C55" t="s">
        <v>35</v>
      </c>
      <c r="D55" t="s">
        <v>25</v>
      </c>
      <c r="G55">
        <v>0.5</v>
      </c>
      <c r="H55">
        <v>0.5</v>
      </c>
      <c r="I55">
        <v>10289</v>
      </c>
      <c r="J55">
        <v>11094</v>
      </c>
      <c r="L55">
        <v>13586</v>
      </c>
      <c r="M55">
        <v>8.3079999999999998</v>
      </c>
      <c r="N55">
        <v>9.6769999999999996</v>
      </c>
      <c r="O55">
        <v>1.369</v>
      </c>
      <c r="Q55">
        <v>1.3049999999999999</v>
      </c>
      <c r="R55">
        <v>1</v>
      </c>
      <c r="S55">
        <v>0</v>
      </c>
      <c r="T55">
        <v>0</v>
      </c>
      <c r="V55">
        <v>0</v>
      </c>
      <c r="Y55" s="27">
        <v>44365</v>
      </c>
      <c r="Z55" s="23">
        <v>0.95946759259259251</v>
      </c>
      <c r="AB55">
        <v>1</v>
      </c>
      <c r="AD55" s="30">
        <v>10.103604848792857</v>
      </c>
      <c r="AE55" s="30">
        <v>11.29421134307295</v>
      </c>
      <c r="AF55" s="30">
        <v>1.1906064942800931</v>
      </c>
      <c r="AG55" s="30">
        <v>1.5422589613556119</v>
      </c>
      <c r="AH55" s="30"/>
      <c r="BG55" s="30"/>
      <c r="BH55" s="30"/>
      <c r="BI55" s="30"/>
      <c r="BJ55" s="30"/>
      <c r="BL55" s="1"/>
    </row>
    <row r="56" spans="1:64" customFormat="1" ht="15">
      <c r="A56">
        <v>114</v>
      </c>
      <c r="B56">
        <v>1</v>
      </c>
      <c r="C56" t="s">
        <v>35</v>
      </c>
      <c r="D56" t="s">
        <v>25</v>
      </c>
      <c r="G56">
        <v>0.5</v>
      </c>
      <c r="H56">
        <v>0.5</v>
      </c>
      <c r="I56">
        <v>7622</v>
      </c>
      <c r="J56">
        <v>11087</v>
      </c>
      <c r="L56">
        <v>13027</v>
      </c>
      <c r="M56">
        <v>6.2619999999999996</v>
      </c>
      <c r="N56">
        <v>9.6720000000000006</v>
      </c>
      <c r="O56">
        <v>3.4089999999999998</v>
      </c>
      <c r="Q56">
        <v>1.246</v>
      </c>
      <c r="R56">
        <v>1</v>
      </c>
      <c r="S56">
        <v>0</v>
      </c>
      <c r="T56">
        <v>0</v>
      </c>
      <c r="V56">
        <v>0</v>
      </c>
      <c r="Y56" s="27">
        <v>44366</v>
      </c>
      <c r="Z56" s="23">
        <v>0.29050925925925924</v>
      </c>
      <c r="AB56">
        <v>1</v>
      </c>
      <c r="AD56" s="30">
        <v>7.476698715099805</v>
      </c>
      <c r="AE56" s="30">
        <v>11.28715200847437</v>
      </c>
      <c r="AF56" s="30">
        <v>3.8104532933745654</v>
      </c>
      <c r="AG56" s="30">
        <v>1.4784861862028409</v>
      </c>
      <c r="AH56" s="30"/>
      <c r="BL56" s="1"/>
    </row>
    <row r="57" spans="1:64" customFormat="1" ht="15">
      <c r="A57">
        <v>115</v>
      </c>
      <c r="B57">
        <v>1</v>
      </c>
      <c r="C57" t="s">
        <v>35</v>
      </c>
      <c r="D57" t="s">
        <v>25</v>
      </c>
      <c r="G57">
        <v>0.5</v>
      </c>
      <c r="H57">
        <v>0.5</v>
      </c>
      <c r="I57">
        <v>10366</v>
      </c>
      <c r="J57">
        <v>11083</v>
      </c>
      <c r="L57">
        <v>13203</v>
      </c>
      <c r="M57">
        <v>8.3670000000000009</v>
      </c>
      <c r="N57">
        <v>9.6679999999999993</v>
      </c>
      <c r="O57">
        <v>1.3</v>
      </c>
      <c r="Q57">
        <v>1.2649999999999999</v>
      </c>
      <c r="R57">
        <v>1</v>
      </c>
      <c r="S57">
        <v>0</v>
      </c>
      <c r="T57">
        <v>0</v>
      </c>
      <c r="V57">
        <v>0</v>
      </c>
      <c r="Y57" s="27">
        <v>44366</v>
      </c>
      <c r="Z57" s="23">
        <v>0.29652777777777778</v>
      </c>
      <c r="AB57">
        <v>1</v>
      </c>
      <c r="AD57" s="30">
        <v>10.179447283098957</v>
      </c>
      <c r="AE57" s="30">
        <v>11.283118102989468</v>
      </c>
      <c r="AF57" s="30">
        <v>1.1036708198905103</v>
      </c>
      <c r="AG57" s="30">
        <v>1.4985649132634629</v>
      </c>
      <c r="AH57" s="30"/>
      <c r="AK57">
        <v>4.8368464676104755E-2</v>
      </c>
      <c r="AQ57">
        <v>0.14290458117125424</v>
      </c>
      <c r="AW57">
        <v>1.0106399470199001</v>
      </c>
      <c r="BC57">
        <v>0.66769529054133547</v>
      </c>
      <c r="BG57" s="30">
        <v>10.181909699797206</v>
      </c>
      <c r="BH57" s="30">
        <v>11.291185913959273</v>
      </c>
      <c r="BI57" s="30">
        <v>1.1092762141620662</v>
      </c>
      <c r="BJ57" s="30">
        <v>1.5035845950286184</v>
      </c>
      <c r="BL57" s="1">
        <v>9</v>
      </c>
    </row>
    <row r="58" spans="1:64" customFormat="1" ht="15">
      <c r="A58">
        <v>116</v>
      </c>
      <c r="B58">
        <v>1</v>
      </c>
      <c r="C58" t="s">
        <v>35</v>
      </c>
      <c r="D58" t="s">
        <v>25</v>
      </c>
      <c r="G58">
        <v>0.5</v>
      </c>
      <c r="H58">
        <v>0.5</v>
      </c>
      <c r="I58">
        <v>10371</v>
      </c>
      <c r="J58">
        <v>11099</v>
      </c>
      <c r="L58">
        <v>13291</v>
      </c>
      <c r="M58">
        <v>8.3710000000000004</v>
      </c>
      <c r="N58">
        <v>9.6809999999999992</v>
      </c>
      <c r="O58">
        <v>1.31</v>
      </c>
      <c r="Q58">
        <v>1.274</v>
      </c>
      <c r="R58">
        <v>1</v>
      </c>
      <c r="S58">
        <v>0</v>
      </c>
      <c r="T58">
        <v>0</v>
      </c>
      <c r="V58">
        <v>0</v>
      </c>
      <c r="Y58" s="27">
        <v>44366</v>
      </c>
      <c r="Z58" s="23">
        <v>0.30292824074074071</v>
      </c>
      <c r="AB58">
        <v>1</v>
      </c>
      <c r="AD58" s="30">
        <v>10.184372116495457</v>
      </c>
      <c r="AE58" s="30">
        <v>11.299253724929079</v>
      </c>
      <c r="AF58" s="30">
        <v>1.1148816084336222</v>
      </c>
      <c r="AG58" s="30">
        <v>1.508604276793774</v>
      </c>
      <c r="AH58" s="30"/>
      <c r="BG58" s="30"/>
      <c r="BH58" s="30"/>
      <c r="BI58" s="30"/>
      <c r="BJ58" s="30"/>
      <c r="BL58" s="1"/>
    </row>
    <row r="59" spans="1:64" customFormat="1" ht="15">
      <c r="A59">
        <v>23</v>
      </c>
      <c r="B59">
        <v>1</v>
      </c>
      <c r="C59" t="s">
        <v>35</v>
      </c>
      <c r="D59" t="s">
        <v>25</v>
      </c>
      <c r="G59">
        <v>0.5</v>
      </c>
      <c r="H59">
        <v>0.5</v>
      </c>
      <c r="I59">
        <v>10060</v>
      </c>
      <c r="J59">
        <v>11412</v>
      </c>
      <c r="L59">
        <v>13665</v>
      </c>
      <c r="M59">
        <v>8.1329999999999991</v>
      </c>
      <c r="N59">
        <v>9.9459999999999997</v>
      </c>
      <c r="O59">
        <v>1.8129999999999999</v>
      </c>
      <c r="Q59">
        <v>1.3129999999999999</v>
      </c>
      <c r="R59">
        <v>1</v>
      </c>
      <c r="S59">
        <v>0</v>
      </c>
      <c r="T59">
        <v>0</v>
      </c>
      <c r="V59">
        <v>0</v>
      </c>
      <c r="Y59" s="27">
        <v>44368</v>
      </c>
      <c r="Z59" s="23">
        <v>0.7734375</v>
      </c>
      <c r="AB59">
        <v>1</v>
      </c>
      <c r="AD59" s="30">
        <v>9.771088742582517</v>
      </c>
      <c r="AE59" s="30">
        <v>10.952420708341691</v>
      </c>
      <c r="AF59" s="30">
        <v>1.1813319657591741</v>
      </c>
      <c r="AG59" s="30">
        <v>1.4280652518042363</v>
      </c>
      <c r="AH59" s="30"/>
      <c r="BG59" s="30"/>
      <c r="BH59" s="30"/>
      <c r="BI59" s="30"/>
      <c r="BJ59" s="30"/>
      <c r="BL59" s="1"/>
    </row>
    <row r="60" spans="1:64" customFormat="1" ht="15">
      <c r="A60">
        <v>24</v>
      </c>
      <c r="B60">
        <v>1</v>
      </c>
      <c r="C60" t="s">
        <v>35</v>
      </c>
      <c r="D60" t="s">
        <v>25</v>
      </c>
      <c r="G60">
        <v>0.5</v>
      </c>
      <c r="H60">
        <v>0.5</v>
      </c>
      <c r="I60">
        <v>10424</v>
      </c>
      <c r="J60">
        <v>11269</v>
      </c>
      <c r="L60">
        <v>13780</v>
      </c>
      <c r="M60">
        <v>8.4120000000000008</v>
      </c>
      <c r="N60">
        <v>9.8249999999999993</v>
      </c>
      <c r="O60">
        <v>1.413</v>
      </c>
      <c r="Q60">
        <v>1.325</v>
      </c>
      <c r="R60">
        <v>1</v>
      </c>
      <c r="S60">
        <v>0</v>
      </c>
      <c r="T60">
        <v>0</v>
      </c>
      <c r="V60">
        <v>0</v>
      </c>
      <c r="Y60" s="27">
        <v>44368</v>
      </c>
      <c r="Z60" s="23">
        <v>0.77924768518518517</v>
      </c>
      <c r="AB60">
        <v>1</v>
      </c>
      <c r="AD60" s="30">
        <v>10.125145174304718</v>
      </c>
      <c r="AE60" s="30">
        <v>10.813551311152947</v>
      </c>
      <c r="AF60" s="30">
        <v>0.68840613684822927</v>
      </c>
      <c r="AG60" s="30">
        <v>1.440094387491524</v>
      </c>
      <c r="AH60" s="30"/>
      <c r="AK60">
        <v>7.6882367503787089E-2</v>
      </c>
      <c r="AQ60">
        <v>0.6534370929962916</v>
      </c>
      <c r="AW60">
        <v>10.810530509286341</v>
      </c>
      <c r="BC60">
        <v>0.24665425347704409</v>
      </c>
      <c r="BG60" s="30">
        <v>10.121254444285793</v>
      </c>
      <c r="BH60" s="30">
        <v>10.848996996449374</v>
      </c>
      <c r="BI60" s="30">
        <v>0.72774255216358075</v>
      </c>
      <c r="BJ60" s="30">
        <v>1.4418726075496449</v>
      </c>
      <c r="BL60" s="1">
        <v>10</v>
      </c>
    </row>
    <row r="61" spans="1:64" customFormat="1" ht="15">
      <c r="A61">
        <v>25</v>
      </c>
      <c r="B61">
        <v>1</v>
      </c>
      <c r="C61" t="s">
        <v>35</v>
      </c>
      <c r="D61" t="s">
        <v>25</v>
      </c>
      <c r="G61">
        <v>0.5</v>
      </c>
      <c r="H61">
        <v>0.5</v>
      </c>
      <c r="I61">
        <v>10416</v>
      </c>
      <c r="J61">
        <v>11342</v>
      </c>
      <c r="L61">
        <v>13814</v>
      </c>
      <c r="M61">
        <v>8.4060000000000006</v>
      </c>
      <c r="N61">
        <v>9.8870000000000005</v>
      </c>
      <c r="O61">
        <v>1.482</v>
      </c>
      <c r="Q61">
        <v>1.329</v>
      </c>
      <c r="R61">
        <v>1</v>
      </c>
      <c r="S61">
        <v>0</v>
      </c>
      <c r="T61">
        <v>0</v>
      </c>
      <c r="V61">
        <v>0</v>
      </c>
      <c r="Y61" s="27">
        <v>44368</v>
      </c>
      <c r="Z61" s="23">
        <v>0.7855671296296296</v>
      </c>
      <c r="AB61">
        <v>1</v>
      </c>
      <c r="AD61" s="30">
        <v>10.117363714266869</v>
      </c>
      <c r="AE61" s="30">
        <v>10.884442681745801</v>
      </c>
      <c r="AF61" s="30">
        <v>0.76707896747893223</v>
      </c>
      <c r="AG61" s="30">
        <v>1.4436508276077655</v>
      </c>
      <c r="AH61" s="30"/>
      <c r="BL61" s="1"/>
    </row>
    <row r="62" spans="1:64" customFormat="1" ht="15">
      <c r="A62">
        <v>67</v>
      </c>
      <c r="B62">
        <v>1</v>
      </c>
      <c r="C62" t="s">
        <v>35</v>
      </c>
      <c r="D62" t="s">
        <v>25</v>
      </c>
      <c r="G62">
        <v>0.5</v>
      </c>
      <c r="H62">
        <v>0.5</v>
      </c>
      <c r="I62">
        <v>7458</v>
      </c>
      <c r="J62">
        <v>10717</v>
      </c>
      <c r="L62">
        <v>12813</v>
      </c>
      <c r="M62">
        <v>6.1360000000000001</v>
      </c>
      <c r="N62">
        <v>9.3580000000000005</v>
      </c>
      <c r="O62">
        <v>3.2210000000000001</v>
      </c>
      <c r="Q62">
        <v>1.224</v>
      </c>
      <c r="R62">
        <v>1</v>
      </c>
      <c r="S62">
        <v>0</v>
      </c>
      <c r="T62">
        <v>0</v>
      </c>
      <c r="V62">
        <v>0</v>
      </c>
      <c r="Y62" s="27">
        <v>44369</v>
      </c>
      <c r="Z62" s="23">
        <v>9.2175925925925925E-2</v>
      </c>
      <c r="AB62">
        <v>1</v>
      </c>
      <c r="AD62" s="30">
        <v>7.2401688652716238</v>
      </c>
      <c r="AE62" s="30">
        <v>10.277496015711078</v>
      </c>
      <c r="AF62" s="30">
        <v>3.0373271504394541</v>
      </c>
      <c r="AG62" s="30">
        <v>1.3389450465384169</v>
      </c>
      <c r="AH62" s="30"/>
      <c r="BL62" s="1"/>
    </row>
    <row r="63" spans="1:64" customFormat="1" ht="15">
      <c r="A63">
        <v>68</v>
      </c>
      <c r="B63">
        <v>1</v>
      </c>
      <c r="C63" t="s">
        <v>35</v>
      </c>
      <c r="D63" t="s">
        <v>25</v>
      </c>
      <c r="G63">
        <v>0.5</v>
      </c>
      <c r="H63">
        <v>0.5</v>
      </c>
      <c r="I63">
        <v>10100</v>
      </c>
      <c r="J63">
        <v>10762</v>
      </c>
      <c r="L63">
        <v>13112</v>
      </c>
      <c r="M63">
        <v>8.1639999999999997</v>
      </c>
      <c r="N63">
        <v>9.3960000000000008</v>
      </c>
      <c r="O63">
        <v>1.232</v>
      </c>
      <c r="Q63">
        <v>1.2549999999999999</v>
      </c>
      <c r="R63">
        <v>1</v>
      </c>
      <c r="S63">
        <v>0</v>
      </c>
      <c r="T63">
        <v>0</v>
      </c>
      <c r="V63">
        <v>0</v>
      </c>
      <c r="Y63" s="27">
        <v>44369</v>
      </c>
      <c r="Z63" s="23">
        <v>9.8125000000000004E-2</v>
      </c>
      <c r="AB63">
        <v>1</v>
      </c>
      <c r="AD63" s="30">
        <v>9.8099960427717701</v>
      </c>
      <c r="AE63" s="30">
        <v>10.321196175665577</v>
      </c>
      <c r="AF63" s="30">
        <v>0.51120013289380672</v>
      </c>
      <c r="AG63" s="30">
        <v>1.3702207993253652</v>
      </c>
      <c r="AH63" s="30"/>
      <c r="AK63">
        <v>0.19810793396604248</v>
      </c>
      <c r="AQ63">
        <v>0.41313796974697048</v>
      </c>
      <c r="AW63">
        <v>4.4517427463816643</v>
      </c>
      <c r="BC63">
        <v>8.3937572765445861E-2</v>
      </c>
      <c r="BG63" s="30">
        <v>9.8197228678190847</v>
      </c>
      <c r="BH63" s="30">
        <v>10.342560698309999</v>
      </c>
      <c r="BI63" s="30">
        <v>0.52283783049091603</v>
      </c>
      <c r="BJ63" s="30">
        <v>1.3707961058147573</v>
      </c>
      <c r="BL63" s="1">
        <v>11</v>
      </c>
    </row>
    <row r="64" spans="1:64" customFormat="1" ht="15">
      <c r="A64">
        <v>69</v>
      </c>
      <c r="B64">
        <v>1</v>
      </c>
      <c r="C64" t="s">
        <v>35</v>
      </c>
      <c r="D64" t="s">
        <v>25</v>
      </c>
      <c r="G64">
        <v>0.5</v>
      </c>
      <c r="H64">
        <v>0.5</v>
      </c>
      <c r="I64">
        <v>10120</v>
      </c>
      <c r="J64">
        <v>10806</v>
      </c>
      <c r="L64">
        <v>13123</v>
      </c>
      <c r="M64">
        <v>8.1790000000000003</v>
      </c>
      <c r="N64">
        <v>9.4329999999999998</v>
      </c>
      <c r="O64">
        <v>1.254</v>
      </c>
      <c r="Q64">
        <v>1.256</v>
      </c>
      <c r="R64">
        <v>1</v>
      </c>
      <c r="S64">
        <v>0</v>
      </c>
      <c r="T64">
        <v>0</v>
      </c>
      <c r="V64">
        <v>0</v>
      </c>
      <c r="Y64" s="27">
        <v>44369</v>
      </c>
      <c r="Z64" s="23">
        <v>0.10457175925925925</v>
      </c>
      <c r="AB64">
        <v>1</v>
      </c>
      <c r="AD64" s="30">
        <v>9.8294496928663975</v>
      </c>
      <c r="AE64" s="30">
        <v>10.363925220954423</v>
      </c>
      <c r="AF64" s="30">
        <v>0.53447552808802534</v>
      </c>
      <c r="AG64" s="30">
        <v>1.3713714123041494</v>
      </c>
      <c r="AH64" s="30"/>
      <c r="BG64" s="30"/>
      <c r="BH64" s="30"/>
      <c r="BI64" s="30"/>
      <c r="BJ64" s="30"/>
      <c r="BL64" s="1"/>
    </row>
    <row r="65" spans="1:64" customFormat="1" ht="15">
      <c r="A65">
        <v>114</v>
      </c>
      <c r="B65">
        <v>1</v>
      </c>
      <c r="C65" t="s">
        <v>35</v>
      </c>
      <c r="D65" t="s">
        <v>25</v>
      </c>
      <c r="G65">
        <v>0.5</v>
      </c>
      <c r="H65">
        <v>0.5</v>
      </c>
      <c r="I65">
        <v>7439</v>
      </c>
      <c r="J65">
        <v>10728</v>
      </c>
      <c r="L65">
        <v>12547</v>
      </c>
      <c r="M65">
        <v>6.1219999999999999</v>
      </c>
      <c r="N65">
        <v>9.3670000000000009</v>
      </c>
      <c r="O65">
        <v>3.2450000000000001</v>
      </c>
      <c r="Q65">
        <v>1.196</v>
      </c>
      <c r="R65">
        <v>1</v>
      </c>
      <c r="S65">
        <v>0</v>
      </c>
      <c r="T65">
        <v>0</v>
      </c>
      <c r="V65">
        <v>0</v>
      </c>
      <c r="Y65" s="27">
        <v>44369</v>
      </c>
      <c r="Z65" s="23">
        <v>0.43519675925925921</v>
      </c>
      <c r="AB65">
        <v>1</v>
      </c>
      <c r="AD65" s="30">
        <v>7.2216878976817283</v>
      </c>
      <c r="AE65" s="30">
        <v>10.288178277033289</v>
      </c>
      <c r="AF65" s="30">
        <v>3.0664903793515608</v>
      </c>
      <c r="AG65" s="30">
        <v>1.3111211326878209</v>
      </c>
      <c r="AH65" s="30"/>
      <c r="BL65" s="1"/>
    </row>
    <row r="66" spans="1:64" customFormat="1" ht="15">
      <c r="A66">
        <v>115</v>
      </c>
      <c r="B66">
        <v>1</v>
      </c>
      <c r="C66" t="s">
        <v>35</v>
      </c>
      <c r="D66" t="s">
        <v>25</v>
      </c>
      <c r="G66">
        <v>0.5</v>
      </c>
      <c r="H66">
        <v>0.5</v>
      </c>
      <c r="I66">
        <v>10057</v>
      </c>
      <c r="J66">
        <v>9474</v>
      </c>
      <c r="L66">
        <v>11001</v>
      </c>
      <c r="M66">
        <v>8.1300000000000008</v>
      </c>
      <c r="N66">
        <v>8.3049999999999997</v>
      </c>
      <c r="O66">
        <v>0.17399999999999999</v>
      </c>
      <c r="Q66">
        <v>1.0349999999999999</v>
      </c>
      <c r="R66">
        <v>1</v>
      </c>
      <c r="S66">
        <v>0</v>
      </c>
      <c r="T66">
        <v>0</v>
      </c>
      <c r="V66">
        <v>0</v>
      </c>
      <c r="Y66" s="27">
        <v>44369</v>
      </c>
      <c r="Z66" s="23">
        <v>0.44115740740740739</v>
      </c>
      <c r="AB66">
        <v>1</v>
      </c>
      <c r="AD66" s="30">
        <v>9.7681706950683225</v>
      </c>
      <c r="AE66" s="30">
        <v>9.0704004863012155</v>
      </c>
      <c r="AF66" s="30">
        <v>-0.69777020876710694</v>
      </c>
      <c r="AG66" s="30">
        <v>1.1494077085787169</v>
      </c>
      <c r="AH66" s="30"/>
      <c r="AK66">
        <v>2.5073729478958935</v>
      </c>
      <c r="AQ66">
        <v>1.1073023758990392</v>
      </c>
      <c r="AW66">
        <v>19.063938791083292</v>
      </c>
      <c r="BC66">
        <v>1.8126107708211379</v>
      </c>
      <c r="BG66" s="30">
        <v>9.8921877144215671</v>
      </c>
      <c r="BH66" s="30">
        <v>9.1208984489153053</v>
      </c>
      <c r="BI66" s="30">
        <v>-0.77128926550626176</v>
      </c>
      <c r="BJ66" s="30">
        <v>1.1599201271576074</v>
      </c>
      <c r="BL66" s="1">
        <v>12</v>
      </c>
    </row>
    <row r="67" spans="1:64" customFormat="1" ht="15">
      <c r="A67">
        <v>116</v>
      </c>
      <c r="B67">
        <v>1</v>
      </c>
      <c r="C67" t="s">
        <v>35</v>
      </c>
      <c r="D67" t="s">
        <v>25</v>
      </c>
      <c r="G67">
        <v>0.5</v>
      </c>
      <c r="H67">
        <v>0.5</v>
      </c>
      <c r="I67">
        <v>10312</v>
      </c>
      <c r="J67">
        <v>9578</v>
      </c>
      <c r="L67">
        <v>11202</v>
      </c>
      <c r="M67">
        <v>8.3260000000000005</v>
      </c>
      <c r="N67">
        <v>8.3930000000000007</v>
      </c>
      <c r="O67">
        <v>6.7000000000000004E-2</v>
      </c>
      <c r="Q67">
        <v>1.056</v>
      </c>
      <c r="R67">
        <v>1</v>
      </c>
      <c r="S67">
        <v>0</v>
      </c>
      <c r="T67">
        <v>0</v>
      </c>
      <c r="V67">
        <v>0</v>
      </c>
      <c r="Y67" s="27">
        <v>44369</v>
      </c>
      <c r="Z67" s="23">
        <v>0.44773148148148145</v>
      </c>
      <c r="AB67">
        <v>1</v>
      </c>
      <c r="AD67" s="30">
        <v>10.01620473377481</v>
      </c>
      <c r="AE67" s="30">
        <v>9.1713964115293933</v>
      </c>
      <c r="AF67" s="30">
        <v>-0.84480832224541658</v>
      </c>
      <c r="AG67" s="30">
        <v>1.1704325457364979</v>
      </c>
      <c r="AH67" s="30"/>
      <c r="BG67" s="30"/>
      <c r="BH67" s="30"/>
      <c r="BI67" s="30"/>
      <c r="BJ67" s="30"/>
      <c r="BL67" s="1"/>
    </row>
    <row r="68" spans="1:64" customFormat="1" ht="15">
      <c r="A68">
        <v>23</v>
      </c>
      <c r="B68">
        <v>1</v>
      </c>
      <c r="C68" t="s">
        <v>35</v>
      </c>
      <c r="D68" t="s">
        <v>25</v>
      </c>
      <c r="G68">
        <v>0.5</v>
      </c>
      <c r="H68">
        <v>0.5</v>
      </c>
      <c r="I68">
        <v>9853</v>
      </c>
      <c r="J68">
        <v>11384</v>
      </c>
      <c r="L68">
        <v>12787</v>
      </c>
      <c r="M68">
        <v>7.9740000000000002</v>
      </c>
      <c r="N68">
        <v>9.923</v>
      </c>
      <c r="O68">
        <v>1.9490000000000001</v>
      </c>
      <c r="Q68">
        <v>1.2210000000000001</v>
      </c>
      <c r="R68">
        <v>1</v>
      </c>
      <c r="S68">
        <v>0</v>
      </c>
      <c r="T68">
        <v>0</v>
      </c>
      <c r="V68">
        <v>0</v>
      </c>
      <c r="Y68" s="27">
        <v>44369</v>
      </c>
      <c r="Z68" s="23">
        <v>0.65393518518518523</v>
      </c>
      <c r="AB68">
        <v>1</v>
      </c>
      <c r="AD68" s="30">
        <v>9.5905589078380711</v>
      </c>
      <c r="AE68" s="30">
        <v>11.266026282113444</v>
      </c>
      <c r="AF68" s="30">
        <v>1.6754673742753727</v>
      </c>
      <c r="AG68" s="30">
        <v>1.3103577657002861</v>
      </c>
      <c r="AH68" s="30"/>
      <c r="BG68" s="30"/>
      <c r="BH68" s="30"/>
      <c r="BI68" s="30"/>
      <c r="BJ68" s="30"/>
      <c r="BL68" s="1"/>
    </row>
    <row r="69" spans="1:64" customFormat="1" ht="15">
      <c r="A69">
        <v>24</v>
      </c>
      <c r="B69">
        <v>1</v>
      </c>
      <c r="C69" t="s">
        <v>35</v>
      </c>
      <c r="D69" t="s">
        <v>25</v>
      </c>
      <c r="G69">
        <v>0.5</v>
      </c>
      <c r="H69">
        <v>0.5</v>
      </c>
      <c r="I69">
        <v>10362</v>
      </c>
      <c r="J69">
        <v>11261</v>
      </c>
      <c r="L69">
        <v>12909</v>
      </c>
      <c r="M69">
        <v>8.3650000000000002</v>
      </c>
      <c r="N69">
        <v>9.8190000000000008</v>
      </c>
      <c r="O69">
        <v>1.454</v>
      </c>
      <c r="Q69">
        <v>1.234</v>
      </c>
      <c r="R69">
        <v>1</v>
      </c>
      <c r="S69">
        <v>0</v>
      </c>
      <c r="T69">
        <v>0</v>
      </c>
      <c r="V69">
        <v>0</v>
      </c>
      <c r="Y69" s="27">
        <v>44369</v>
      </c>
      <c r="Z69" s="23">
        <v>0.6598032407407407</v>
      </c>
      <c r="AB69">
        <v>1</v>
      </c>
      <c r="AD69" s="30">
        <v>10.08690582697696</v>
      </c>
      <c r="AE69" s="30">
        <v>11.142225116590756</v>
      </c>
      <c r="AF69" s="30">
        <v>1.0553192896137968</v>
      </c>
      <c r="AG69" s="30">
        <v>1.3229322383277695</v>
      </c>
      <c r="AH69" s="30"/>
      <c r="AK69">
        <v>0.37631909248372086</v>
      </c>
      <c r="AQ69">
        <v>0.51357738951342913</v>
      </c>
      <c r="AW69">
        <v>1.8160515414967566</v>
      </c>
      <c r="BC69">
        <v>0.94600424289415708</v>
      </c>
      <c r="BG69" s="30">
        <v>10.105921082228843</v>
      </c>
      <c r="BH69" s="30">
        <v>11.17091075250455</v>
      </c>
      <c r="BI69" s="30">
        <v>1.0649896702757085</v>
      </c>
      <c r="BJ69" s="30">
        <v>1.3292194746415116</v>
      </c>
      <c r="BL69" s="1">
        <v>13</v>
      </c>
    </row>
    <row r="70" spans="1:64" customFormat="1" ht="15">
      <c r="A70">
        <v>25</v>
      </c>
      <c r="B70">
        <v>1</v>
      </c>
      <c r="C70" t="s">
        <v>35</v>
      </c>
      <c r="D70" t="s">
        <v>25</v>
      </c>
      <c r="G70">
        <v>0.5</v>
      </c>
      <c r="H70">
        <v>0.5</v>
      </c>
      <c r="I70">
        <v>10401</v>
      </c>
      <c r="J70">
        <v>11318</v>
      </c>
      <c r="L70">
        <v>13031</v>
      </c>
      <c r="M70">
        <v>8.3940000000000001</v>
      </c>
      <c r="N70">
        <v>9.8670000000000009</v>
      </c>
      <c r="O70">
        <v>1.4730000000000001</v>
      </c>
      <c r="Q70">
        <v>1.2470000000000001</v>
      </c>
      <c r="R70">
        <v>1</v>
      </c>
      <c r="S70">
        <v>0</v>
      </c>
      <c r="T70">
        <v>0</v>
      </c>
      <c r="V70">
        <v>0</v>
      </c>
      <c r="Y70" s="27">
        <v>44369</v>
      </c>
      <c r="Z70" s="23">
        <v>0.66620370370370374</v>
      </c>
      <c r="AB70">
        <v>1</v>
      </c>
      <c r="AD70" s="30">
        <v>10.124936337480724</v>
      </c>
      <c r="AE70" s="30">
        <v>11.199596388418344</v>
      </c>
      <c r="AF70" s="30">
        <v>1.0746600509376201</v>
      </c>
      <c r="AG70" s="30">
        <v>1.3355067109552536</v>
      </c>
      <c r="AH70" s="30"/>
      <c r="BL70" s="1"/>
    </row>
    <row r="71" spans="1:64" customFormat="1" ht="15">
      <c r="A71">
        <v>67</v>
      </c>
      <c r="B71">
        <v>1</v>
      </c>
      <c r="C71" t="s">
        <v>35</v>
      </c>
      <c r="D71" t="s">
        <v>25</v>
      </c>
      <c r="G71">
        <v>0.5</v>
      </c>
      <c r="H71">
        <v>0.5</v>
      </c>
      <c r="I71">
        <v>7449</v>
      </c>
      <c r="J71">
        <v>9528</v>
      </c>
      <c r="L71">
        <v>11020</v>
      </c>
      <c r="M71">
        <v>6.13</v>
      </c>
      <c r="N71">
        <v>8.3510000000000009</v>
      </c>
      <c r="O71">
        <v>2.2210000000000001</v>
      </c>
      <c r="Q71">
        <v>1.0369999999999999</v>
      </c>
      <c r="R71">
        <v>1</v>
      </c>
      <c r="S71">
        <v>0</v>
      </c>
      <c r="T71">
        <v>0</v>
      </c>
      <c r="V71">
        <v>0</v>
      </c>
      <c r="Y71" s="27">
        <v>44369</v>
      </c>
      <c r="Z71" s="23">
        <v>0.97521990740740738</v>
      </c>
      <c r="AB71">
        <v>1</v>
      </c>
      <c r="AD71" s="30">
        <v>7.2463192347341669</v>
      </c>
      <c r="AE71" s="30">
        <v>9.3979371503239513</v>
      </c>
      <c r="AF71" s="30">
        <v>2.1516179155897843</v>
      </c>
      <c r="AG71" s="30">
        <v>1.1282340514973026</v>
      </c>
      <c r="AH71" s="30"/>
      <c r="BL71" s="1"/>
    </row>
    <row r="72" spans="1:64" customFormat="1" ht="15">
      <c r="A72">
        <v>68</v>
      </c>
      <c r="B72">
        <v>1</v>
      </c>
      <c r="C72" t="s">
        <v>35</v>
      </c>
      <c r="D72" t="s">
        <v>25</v>
      </c>
      <c r="G72">
        <v>0.5</v>
      </c>
      <c r="H72">
        <v>0.5</v>
      </c>
      <c r="I72">
        <v>10209</v>
      </c>
      <c r="J72">
        <v>9638</v>
      </c>
      <c r="L72">
        <v>11267</v>
      </c>
      <c r="M72">
        <v>8.2469999999999999</v>
      </c>
      <c r="N72">
        <v>8.4440000000000008</v>
      </c>
      <c r="O72">
        <v>0.19700000000000001</v>
      </c>
      <c r="Q72">
        <v>1.0620000000000001</v>
      </c>
      <c r="R72">
        <v>1</v>
      </c>
      <c r="S72">
        <v>0</v>
      </c>
      <c r="T72">
        <v>0</v>
      </c>
      <c r="V72">
        <v>0</v>
      </c>
      <c r="Y72" s="27">
        <v>44369</v>
      </c>
      <c r="Z72" s="23">
        <v>0.98128472222222218</v>
      </c>
      <c r="AB72">
        <v>1</v>
      </c>
      <c r="AD72" s="30">
        <v>9.9377092088468046</v>
      </c>
      <c r="AE72" s="30">
        <v>9.508653639815785</v>
      </c>
      <c r="AF72" s="30">
        <v>-0.4290555690310196</v>
      </c>
      <c r="AG72" s="30">
        <v>1.1536922050955689</v>
      </c>
      <c r="AH72" s="30"/>
      <c r="AK72">
        <v>0.34402952581856844</v>
      </c>
      <c r="AQ72">
        <v>1.6273616069493113</v>
      </c>
      <c r="AW72">
        <v>56.930428146102763</v>
      </c>
      <c r="BC72">
        <v>1.8674470046507698</v>
      </c>
      <c r="BG72" s="30">
        <v>9.9206442361848577</v>
      </c>
      <c r="BH72" s="30">
        <v>9.5866584392304866</v>
      </c>
      <c r="BI72" s="30">
        <v>-0.33398579695437114</v>
      </c>
      <c r="BJ72" s="30">
        <v>1.1645660318349096</v>
      </c>
      <c r="BL72" s="1">
        <v>14</v>
      </c>
    </row>
    <row r="73" spans="1:64" customFormat="1" ht="15">
      <c r="A73">
        <v>69</v>
      </c>
      <c r="B73">
        <v>1</v>
      </c>
      <c r="C73" t="s">
        <v>35</v>
      </c>
      <c r="D73" t="s">
        <v>25</v>
      </c>
      <c r="G73">
        <v>0.5</v>
      </c>
      <c r="H73">
        <v>0.5</v>
      </c>
      <c r="I73">
        <v>10174</v>
      </c>
      <c r="J73">
        <v>9793</v>
      </c>
      <c r="L73">
        <v>11478</v>
      </c>
      <c r="M73">
        <v>8.2200000000000006</v>
      </c>
      <c r="N73">
        <v>8.5749999999999993</v>
      </c>
      <c r="O73">
        <v>0.35499999999999998</v>
      </c>
      <c r="Q73">
        <v>1.0840000000000001</v>
      </c>
      <c r="R73">
        <v>1</v>
      </c>
      <c r="S73">
        <v>0</v>
      </c>
      <c r="T73">
        <v>0</v>
      </c>
      <c r="V73">
        <v>0</v>
      </c>
      <c r="Y73" s="27">
        <v>44369</v>
      </c>
      <c r="Z73" s="23">
        <v>0.98782407407407413</v>
      </c>
      <c r="AB73">
        <v>1</v>
      </c>
      <c r="AD73" s="30">
        <v>9.9035792635229107</v>
      </c>
      <c r="AE73" s="30">
        <v>9.6646632386451881</v>
      </c>
      <c r="AF73" s="30">
        <v>-0.23891602487772268</v>
      </c>
      <c r="AG73" s="30">
        <v>1.1754398585742503</v>
      </c>
      <c r="AH73" s="30"/>
      <c r="BG73" s="30"/>
      <c r="BH73" s="30"/>
      <c r="BI73" s="30"/>
      <c r="BJ73" s="30"/>
      <c r="BL73" s="1"/>
    </row>
    <row r="74" spans="1:64" customFormat="1" ht="15">
      <c r="A74">
        <v>84</v>
      </c>
      <c r="B74">
        <v>1</v>
      </c>
      <c r="C74" t="s">
        <v>35</v>
      </c>
      <c r="D74" t="s">
        <v>25</v>
      </c>
      <c r="G74">
        <v>0.5</v>
      </c>
      <c r="H74">
        <v>0.5</v>
      </c>
      <c r="I74">
        <v>7296</v>
      </c>
      <c r="J74">
        <v>9460</v>
      </c>
      <c r="L74">
        <v>10888</v>
      </c>
      <c r="M74">
        <v>6.0119999999999996</v>
      </c>
      <c r="N74">
        <v>8.2929999999999993</v>
      </c>
      <c r="O74">
        <v>2.2810000000000001</v>
      </c>
      <c r="Q74">
        <v>1.0229999999999999</v>
      </c>
      <c r="R74">
        <v>1</v>
      </c>
      <c r="S74">
        <v>0</v>
      </c>
      <c r="T74">
        <v>0</v>
      </c>
      <c r="V74">
        <v>0</v>
      </c>
      <c r="Y74" s="27">
        <v>44370</v>
      </c>
      <c r="Z74" s="23">
        <v>9.6493055555555554E-2</v>
      </c>
      <c r="AB74">
        <v>1</v>
      </c>
      <c r="AD74" s="30">
        <v>7.0971226166040102</v>
      </c>
      <c r="AE74" s="30">
        <v>9.3294942295471799</v>
      </c>
      <c r="AF74" s="30">
        <v>2.2323716129431697</v>
      </c>
      <c r="AG74" s="30">
        <v>1.1146288843921561</v>
      </c>
      <c r="AH74" s="30"/>
      <c r="BL74" s="1"/>
    </row>
    <row r="75" spans="1:64" customFormat="1" ht="15">
      <c r="A75">
        <v>85</v>
      </c>
      <c r="B75">
        <v>1</v>
      </c>
      <c r="C75" t="s">
        <v>35</v>
      </c>
      <c r="D75" t="s">
        <v>25</v>
      </c>
      <c r="G75">
        <v>0.5</v>
      </c>
      <c r="H75">
        <v>0.5</v>
      </c>
      <c r="I75">
        <v>10004</v>
      </c>
      <c r="J75">
        <v>9572</v>
      </c>
      <c r="L75">
        <v>11083</v>
      </c>
      <c r="M75">
        <v>8.09</v>
      </c>
      <c r="N75">
        <v>8.3879999999999999</v>
      </c>
      <c r="O75">
        <v>0.29699999999999999</v>
      </c>
      <c r="Q75">
        <v>1.0429999999999999</v>
      </c>
      <c r="R75">
        <v>1</v>
      </c>
      <c r="S75">
        <v>0</v>
      </c>
      <c r="T75">
        <v>0</v>
      </c>
      <c r="V75">
        <v>0</v>
      </c>
      <c r="Y75" s="27">
        <v>44370</v>
      </c>
      <c r="Z75" s="23">
        <v>0.10256944444444445</v>
      </c>
      <c r="AB75">
        <v>1</v>
      </c>
      <c r="AD75" s="30">
        <v>9.7378052433782916</v>
      </c>
      <c r="AE75" s="30">
        <v>9.4422237461206837</v>
      </c>
      <c r="AF75" s="30">
        <v>-0.29558149725760785</v>
      </c>
      <c r="AG75" s="30">
        <v>1.134727426706577</v>
      </c>
      <c r="AH75" s="30"/>
      <c r="AK75">
        <v>1.628915976016138</v>
      </c>
      <c r="AQ75">
        <v>0.51297838292838727</v>
      </c>
      <c r="AW75">
        <v>52.098106213216866</v>
      </c>
      <c r="BC75">
        <v>1.2097850216660431</v>
      </c>
      <c r="BG75" s="30">
        <v>9.817766829565695</v>
      </c>
      <c r="BH75" s="30">
        <v>9.4180674211406483</v>
      </c>
      <c r="BI75" s="30">
        <v>-0.39969940842504847</v>
      </c>
      <c r="BJ75" s="30">
        <v>1.1416330797069165</v>
      </c>
      <c r="BL75" s="1">
        <v>15</v>
      </c>
    </row>
    <row r="76" spans="1:64" customFormat="1" ht="15">
      <c r="A76">
        <v>86</v>
      </c>
      <c r="B76">
        <v>1</v>
      </c>
      <c r="C76" t="s">
        <v>35</v>
      </c>
      <c r="D76" t="s">
        <v>25</v>
      </c>
      <c r="G76">
        <v>0.5</v>
      </c>
      <c r="H76">
        <v>0.5</v>
      </c>
      <c r="I76">
        <v>10168</v>
      </c>
      <c r="J76">
        <v>9524</v>
      </c>
      <c r="L76">
        <v>11217</v>
      </c>
      <c r="M76">
        <v>8.2159999999999993</v>
      </c>
      <c r="N76">
        <v>8.3469999999999995</v>
      </c>
      <c r="O76">
        <v>0.13100000000000001</v>
      </c>
      <c r="Q76">
        <v>1.0569999999999999</v>
      </c>
      <c r="R76">
        <v>1</v>
      </c>
      <c r="S76">
        <v>0</v>
      </c>
      <c r="T76">
        <v>0</v>
      </c>
      <c r="V76">
        <v>0</v>
      </c>
      <c r="Y76" s="27">
        <v>44370</v>
      </c>
      <c r="Z76" s="23">
        <v>0.10907407407407409</v>
      </c>
      <c r="AB76">
        <v>1</v>
      </c>
      <c r="AD76" s="30">
        <v>9.8977284157531003</v>
      </c>
      <c r="AE76" s="30">
        <v>9.3939110961606112</v>
      </c>
      <c r="AF76" s="30">
        <v>-0.5038173195924891</v>
      </c>
      <c r="AG76" s="30">
        <v>1.148538732707256</v>
      </c>
      <c r="AH76" s="30"/>
      <c r="BG76" s="30"/>
      <c r="BH76" s="30"/>
      <c r="BI76" s="30"/>
      <c r="BJ76" s="30"/>
      <c r="BL76" s="1"/>
    </row>
    <row r="77" spans="1:64" customFormat="1" ht="15">
      <c r="A77">
        <v>23</v>
      </c>
      <c r="B77">
        <v>1</v>
      </c>
      <c r="C77" t="s">
        <v>35</v>
      </c>
      <c r="D77" t="s">
        <v>25</v>
      </c>
      <c r="G77">
        <v>0.5</v>
      </c>
      <c r="H77">
        <v>0.5</v>
      </c>
      <c r="I77">
        <v>12522</v>
      </c>
      <c r="J77">
        <v>14538</v>
      </c>
      <c r="L77">
        <v>81175</v>
      </c>
      <c r="M77">
        <v>10.021000000000001</v>
      </c>
      <c r="N77">
        <v>12.595000000000001</v>
      </c>
      <c r="O77">
        <v>2.573</v>
      </c>
      <c r="Q77">
        <v>8.3740000000000006</v>
      </c>
      <c r="R77">
        <v>1</v>
      </c>
      <c r="S77">
        <v>0</v>
      </c>
      <c r="T77">
        <v>0</v>
      </c>
      <c r="V77">
        <v>0</v>
      </c>
      <c r="Y77" s="27">
        <v>44398</v>
      </c>
      <c r="Z77" s="23">
        <v>0.63684027777777785</v>
      </c>
      <c r="AB77">
        <v>1</v>
      </c>
      <c r="AD77" s="30">
        <v>10.458510874739488</v>
      </c>
      <c r="AE77" s="30">
        <v>11.642569104756788</v>
      </c>
      <c r="AF77" s="30">
        <v>1.1840582300172997</v>
      </c>
      <c r="AG77" s="30">
        <v>0.70755665807812373</v>
      </c>
      <c r="AH77" s="30"/>
      <c r="BG77" s="30"/>
      <c r="BH77" s="30"/>
      <c r="BI77" s="30"/>
      <c r="BJ77" s="30"/>
      <c r="BL77" s="1"/>
    </row>
    <row r="78" spans="1:64" customFormat="1" ht="15">
      <c r="A78">
        <v>24</v>
      </c>
      <c r="B78">
        <v>1</v>
      </c>
      <c r="C78" t="s">
        <v>35</v>
      </c>
      <c r="D78" t="s">
        <v>25</v>
      </c>
      <c r="G78">
        <v>0.5</v>
      </c>
      <c r="H78">
        <v>0.5</v>
      </c>
      <c r="I78">
        <v>13316</v>
      </c>
      <c r="J78">
        <v>14497</v>
      </c>
      <c r="L78">
        <v>80916</v>
      </c>
      <c r="M78">
        <v>10.63</v>
      </c>
      <c r="N78">
        <v>12.56</v>
      </c>
      <c r="O78">
        <v>1.93</v>
      </c>
      <c r="Q78">
        <v>8.3469999999999995</v>
      </c>
      <c r="R78">
        <v>1</v>
      </c>
      <c r="S78">
        <v>0</v>
      </c>
      <c r="T78">
        <v>0</v>
      </c>
      <c r="V78">
        <v>0</v>
      </c>
      <c r="Y78" s="27">
        <v>44398</v>
      </c>
      <c r="Z78" s="23">
        <v>0.64371527777777782</v>
      </c>
      <c r="AB78">
        <v>1</v>
      </c>
      <c r="AD78" s="30">
        <v>11.126324940335063</v>
      </c>
      <c r="AE78" s="30">
        <v>11.609145720847597</v>
      </c>
      <c r="AF78" s="30">
        <v>0.48282078051253308</v>
      </c>
      <c r="AG78" s="30">
        <v>0.70528685060492036</v>
      </c>
      <c r="AH78" s="30"/>
      <c r="AK78">
        <v>1.4111269469485004</v>
      </c>
      <c r="AQ78">
        <v>0.23199772311887984</v>
      </c>
      <c r="AW78">
        <v>47.404509520972944</v>
      </c>
      <c r="BC78">
        <v>9.0667033216206408E-2</v>
      </c>
      <c r="BG78" s="30">
        <v>11.205386051375346</v>
      </c>
      <c r="BH78" s="30">
        <v>11.595694846835361</v>
      </c>
      <c r="BI78" s="30">
        <v>0.3903087954600144</v>
      </c>
      <c r="BJ78" s="30">
        <v>0.70560672694766913</v>
      </c>
      <c r="BL78" s="1">
        <v>16</v>
      </c>
    </row>
    <row r="79" spans="1:64" customFormat="1" ht="15">
      <c r="A79">
        <v>25</v>
      </c>
      <c r="B79">
        <v>1</v>
      </c>
      <c r="C79" t="s">
        <v>35</v>
      </c>
      <c r="D79" t="s">
        <v>25</v>
      </c>
      <c r="G79">
        <v>0.5</v>
      </c>
      <c r="H79">
        <v>0.5</v>
      </c>
      <c r="I79">
        <v>13504</v>
      </c>
      <c r="J79">
        <v>14464</v>
      </c>
      <c r="L79">
        <v>80989</v>
      </c>
      <c r="M79">
        <v>10.775</v>
      </c>
      <c r="N79">
        <v>12.532</v>
      </c>
      <c r="O79">
        <v>1.758</v>
      </c>
      <c r="Q79">
        <v>8.3550000000000004</v>
      </c>
      <c r="R79">
        <v>1</v>
      </c>
      <c r="S79">
        <v>0</v>
      </c>
      <c r="T79">
        <v>0</v>
      </c>
      <c r="V79">
        <v>0</v>
      </c>
      <c r="Y79" s="27">
        <v>44398</v>
      </c>
      <c r="Z79" s="23">
        <v>0.65109953703703705</v>
      </c>
      <c r="AB79">
        <v>1</v>
      </c>
      <c r="AD79" s="30">
        <v>11.28444716241563</v>
      </c>
      <c r="AE79" s="30">
        <v>11.582243972823125</v>
      </c>
      <c r="AF79" s="30">
        <v>0.29779681040749573</v>
      </c>
      <c r="AG79" s="30">
        <v>0.70592660329041779</v>
      </c>
      <c r="AH79" s="30"/>
      <c r="BG79" s="30"/>
      <c r="BH79" s="30"/>
      <c r="BI79" s="30"/>
      <c r="BJ79" s="30"/>
      <c r="BL79" s="1"/>
    </row>
    <row r="80" spans="1:64" customFormat="1" ht="15">
      <c r="A80">
        <v>67</v>
      </c>
      <c r="B80">
        <v>1</v>
      </c>
      <c r="C80" t="s">
        <v>35</v>
      </c>
      <c r="D80" t="s">
        <v>25</v>
      </c>
      <c r="G80">
        <v>0.5</v>
      </c>
      <c r="H80">
        <v>0.5</v>
      </c>
      <c r="I80">
        <v>9581</v>
      </c>
      <c r="J80">
        <v>12727</v>
      </c>
      <c r="L80">
        <v>70433</v>
      </c>
      <c r="M80">
        <v>7.7649999999999997</v>
      </c>
      <c r="N80">
        <v>11.061</v>
      </c>
      <c r="O80">
        <v>3.2959999999999998</v>
      </c>
      <c r="Q80">
        <v>7.25</v>
      </c>
      <c r="R80">
        <v>1</v>
      </c>
      <c r="S80">
        <v>0</v>
      </c>
      <c r="T80">
        <v>0</v>
      </c>
      <c r="V80">
        <v>0</v>
      </c>
      <c r="Y80" s="27">
        <v>44398</v>
      </c>
      <c r="Z80" s="23">
        <v>0.99525462962962974</v>
      </c>
      <c r="AB80">
        <v>1</v>
      </c>
      <c r="AD80" s="30">
        <v>7.9849073899578897</v>
      </c>
      <c r="AE80" s="30">
        <v>10.166233781353235</v>
      </c>
      <c r="AF80" s="30">
        <v>2.1813263913953449</v>
      </c>
      <c r="AG80" s="30">
        <v>0.61341661222040067</v>
      </c>
      <c r="AH80" s="30"/>
      <c r="BG80" s="30"/>
      <c r="BH80" s="30"/>
      <c r="BI80" s="30"/>
      <c r="BJ80" s="30"/>
      <c r="BL80" s="1"/>
    </row>
    <row r="81" spans="1:64" customFormat="1" ht="15">
      <c r="A81">
        <v>68</v>
      </c>
      <c r="B81">
        <v>1</v>
      </c>
      <c r="C81" t="s">
        <v>35</v>
      </c>
      <c r="D81" t="s">
        <v>25</v>
      </c>
      <c r="G81">
        <v>0.5</v>
      </c>
      <c r="H81">
        <v>0.5</v>
      </c>
      <c r="I81">
        <v>13224</v>
      </c>
      <c r="J81">
        <v>12966</v>
      </c>
      <c r="L81">
        <v>71889</v>
      </c>
      <c r="M81">
        <v>10.56</v>
      </c>
      <c r="N81">
        <v>11.263</v>
      </c>
      <c r="O81">
        <v>0.70299999999999996</v>
      </c>
      <c r="Q81">
        <v>7.4029999999999996</v>
      </c>
      <c r="R81">
        <v>1</v>
      </c>
      <c r="S81">
        <v>0</v>
      </c>
      <c r="T81">
        <v>0</v>
      </c>
      <c r="V81">
        <v>0</v>
      </c>
      <c r="Y81" s="27">
        <v>44399</v>
      </c>
      <c r="Z81" s="23">
        <v>2.4305555555555556E-3</v>
      </c>
      <c r="AB81">
        <v>1</v>
      </c>
      <c r="AD81" s="30">
        <v>11.04894598059351</v>
      </c>
      <c r="AE81" s="30">
        <v>10.361067653409252</v>
      </c>
      <c r="AF81" s="30">
        <v>-0.6878783271842579</v>
      </c>
      <c r="AG81" s="30">
        <v>0.62617661098867894</v>
      </c>
      <c r="AH81" s="30"/>
      <c r="AK81">
        <v>1.4659559904738058</v>
      </c>
      <c r="AQ81">
        <v>0.82273716232978711</v>
      </c>
      <c r="AW81">
        <v>10.675106943661685</v>
      </c>
      <c r="BC81">
        <v>6.0163100449900996E-2</v>
      </c>
      <c r="BG81" s="30">
        <v>11.130530318581886</v>
      </c>
      <c r="BH81" s="30">
        <v>10.403865888902729</v>
      </c>
      <c r="BI81" s="30">
        <v>-0.72666442967915756</v>
      </c>
      <c r="BJ81" s="30">
        <v>0.62636503130016097</v>
      </c>
      <c r="BL81" s="1">
        <v>17</v>
      </c>
    </row>
    <row r="82" spans="1:64" customFormat="1" ht="15">
      <c r="A82">
        <v>69</v>
      </c>
      <c r="B82">
        <v>1</v>
      </c>
      <c r="C82" t="s">
        <v>35</v>
      </c>
      <c r="D82" t="s">
        <v>25</v>
      </c>
      <c r="G82">
        <v>0.5</v>
      </c>
      <c r="H82">
        <v>0.5</v>
      </c>
      <c r="I82">
        <v>13418</v>
      </c>
      <c r="J82">
        <v>13071</v>
      </c>
      <c r="L82">
        <v>71932</v>
      </c>
      <c r="M82">
        <v>10.709</v>
      </c>
      <c r="N82">
        <v>11.352</v>
      </c>
      <c r="O82">
        <v>0.64300000000000002</v>
      </c>
      <c r="Q82">
        <v>7.407</v>
      </c>
      <c r="R82">
        <v>1</v>
      </c>
      <c r="S82">
        <v>0</v>
      </c>
      <c r="T82">
        <v>0</v>
      </c>
      <c r="V82">
        <v>0</v>
      </c>
      <c r="Y82" s="27">
        <v>44399</v>
      </c>
      <c r="Z82" s="23">
        <v>1.0034722222222221E-2</v>
      </c>
      <c r="AB82">
        <v>1</v>
      </c>
      <c r="AD82" s="30">
        <v>11.212114656570265</v>
      </c>
      <c r="AE82" s="30">
        <v>10.446664124396207</v>
      </c>
      <c r="AF82" s="30">
        <v>-0.76545053217405723</v>
      </c>
      <c r="AG82" s="30">
        <v>0.62655345161164311</v>
      </c>
      <c r="AH82" s="30"/>
      <c r="BG82" s="30"/>
      <c r="BH82" s="30"/>
      <c r="BI82" s="30"/>
      <c r="BJ82" s="30"/>
      <c r="BL82" s="1"/>
    </row>
    <row r="83" spans="1:64" customFormat="1" ht="15">
      <c r="A83">
        <v>114</v>
      </c>
      <c r="B83">
        <v>1</v>
      </c>
      <c r="C83" t="s">
        <v>35</v>
      </c>
      <c r="D83" t="s">
        <v>25</v>
      </c>
      <c r="G83">
        <v>0.5</v>
      </c>
      <c r="H83">
        <v>0.5</v>
      </c>
      <c r="I83">
        <v>9585</v>
      </c>
      <c r="J83">
        <v>12632</v>
      </c>
      <c r="L83">
        <v>67879</v>
      </c>
      <c r="M83">
        <v>7.7679999999999998</v>
      </c>
      <c r="N83">
        <v>10.98</v>
      </c>
      <c r="O83">
        <v>3.2120000000000002</v>
      </c>
      <c r="Q83">
        <v>6.9829999999999997</v>
      </c>
      <c r="R83">
        <v>1</v>
      </c>
      <c r="S83">
        <v>0</v>
      </c>
      <c r="T83">
        <v>0</v>
      </c>
      <c r="V83">
        <v>0</v>
      </c>
      <c r="Y83" s="27">
        <v>44399</v>
      </c>
      <c r="Z83" s="23">
        <v>0.38866898148148149</v>
      </c>
      <c r="AB83">
        <v>1</v>
      </c>
      <c r="AD83" s="30">
        <v>7.9882716925553501</v>
      </c>
      <c r="AE83" s="30">
        <v>10.088789355222181</v>
      </c>
      <c r="AF83" s="30">
        <v>2.1005176626668307</v>
      </c>
      <c r="AG83" s="30">
        <v>0.59103403196340709</v>
      </c>
      <c r="AH83" s="30"/>
      <c r="BG83" s="30"/>
      <c r="BH83" s="30"/>
      <c r="BI83" s="30"/>
      <c r="BJ83" s="30"/>
      <c r="BL83" s="1"/>
    </row>
    <row r="84" spans="1:64" customFormat="1" ht="15">
      <c r="A84">
        <v>115</v>
      </c>
      <c r="B84">
        <v>1</v>
      </c>
      <c r="C84" t="s">
        <v>35</v>
      </c>
      <c r="D84" t="s">
        <v>25</v>
      </c>
      <c r="G84">
        <v>0.5</v>
      </c>
      <c r="H84">
        <v>0.5</v>
      </c>
      <c r="I84">
        <v>13252</v>
      </c>
      <c r="J84">
        <v>12924</v>
      </c>
      <c r="L84">
        <v>69891</v>
      </c>
      <c r="M84">
        <v>10.582000000000001</v>
      </c>
      <c r="N84">
        <v>11.227</v>
      </c>
      <c r="O84">
        <v>0.64600000000000002</v>
      </c>
      <c r="Q84">
        <v>7.194</v>
      </c>
      <c r="R84">
        <v>1</v>
      </c>
      <c r="S84">
        <v>0</v>
      </c>
      <c r="T84">
        <v>0</v>
      </c>
      <c r="V84">
        <v>0</v>
      </c>
      <c r="Y84" s="27">
        <v>44399</v>
      </c>
      <c r="Z84" s="23">
        <v>0.39577546296296301</v>
      </c>
      <c r="AB84">
        <v>1</v>
      </c>
      <c r="AD84" s="30">
        <v>11.072496098775723</v>
      </c>
      <c r="AE84" s="30">
        <v>10.32682906501447</v>
      </c>
      <c r="AF84" s="30">
        <v>-0.74566703376125254</v>
      </c>
      <c r="AG84" s="30">
        <v>0.60866666762396737</v>
      </c>
      <c r="AH84" s="30"/>
      <c r="AK84">
        <v>0.80195585623127796</v>
      </c>
      <c r="AQ84">
        <v>7.897161563652752E-2</v>
      </c>
      <c r="AW84">
        <v>12.250233615133348</v>
      </c>
      <c r="BC84">
        <v>0.11799600131045332</v>
      </c>
      <c r="BG84" s="30">
        <v>11.117073108192052</v>
      </c>
      <c r="BH84" s="30">
        <v>10.32275304258652</v>
      </c>
      <c r="BI84" s="30">
        <v>-0.79432006560553159</v>
      </c>
      <c r="BJ84" s="30">
        <v>0.60902598077609615</v>
      </c>
      <c r="BL84" s="1">
        <v>18</v>
      </c>
    </row>
    <row r="85" spans="1:64" customFormat="1" ht="15">
      <c r="A85">
        <v>116</v>
      </c>
      <c r="B85">
        <v>1</v>
      </c>
      <c r="C85" t="s">
        <v>35</v>
      </c>
      <c r="D85" t="s">
        <v>25</v>
      </c>
      <c r="G85">
        <v>0.5</v>
      </c>
      <c r="H85">
        <v>0.5</v>
      </c>
      <c r="I85">
        <v>13358</v>
      </c>
      <c r="J85">
        <v>12914</v>
      </c>
      <c r="L85">
        <v>69973</v>
      </c>
      <c r="M85">
        <v>10.663</v>
      </c>
      <c r="N85">
        <v>11.218999999999999</v>
      </c>
      <c r="O85">
        <v>0.55700000000000005</v>
      </c>
      <c r="Q85">
        <v>7.202</v>
      </c>
      <c r="R85">
        <v>1</v>
      </c>
      <c r="S85">
        <v>0</v>
      </c>
      <c r="T85">
        <v>0</v>
      </c>
      <c r="V85">
        <v>0</v>
      </c>
      <c r="Y85" s="27">
        <v>44399</v>
      </c>
      <c r="Z85" s="23">
        <v>0.40333333333333332</v>
      </c>
      <c r="AB85">
        <v>1</v>
      </c>
      <c r="AD85" s="30">
        <v>11.161650117608382</v>
      </c>
      <c r="AE85" s="30">
        <v>10.318677020158571</v>
      </c>
      <c r="AF85" s="30">
        <v>-0.84297309744981064</v>
      </c>
      <c r="AG85" s="30">
        <v>0.60938529392822494</v>
      </c>
      <c r="AH85" s="30"/>
      <c r="BG85" s="30"/>
      <c r="BH85" s="30"/>
      <c r="BI85" s="30"/>
      <c r="BJ85" s="30"/>
      <c r="BL85" s="1"/>
    </row>
    <row r="86" spans="1:64" customFormat="1" ht="15">
      <c r="A86">
        <v>23</v>
      </c>
      <c r="B86">
        <v>1</v>
      </c>
      <c r="C86" t="s">
        <v>35</v>
      </c>
      <c r="D86" t="s">
        <v>25</v>
      </c>
      <c r="G86">
        <v>0.5</v>
      </c>
      <c r="H86">
        <v>0.5</v>
      </c>
      <c r="I86">
        <v>10009</v>
      </c>
      <c r="J86">
        <v>12350</v>
      </c>
      <c r="L86">
        <v>70820</v>
      </c>
      <c r="M86">
        <v>8.0939999999999994</v>
      </c>
      <c r="N86">
        <v>10.742000000000001</v>
      </c>
      <c r="O86">
        <v>2.6480000000000001</v>
      </c>
      <c r="Q86">
        <v>7.2910000000000004</v>
      </c>
      <c r="R86">
        <v>1</v>
      </c>
      <c r="S86">
        <v>0</v>
      </c>
      <c r="T86">
        <v>0</v>
      </c>
      <c r="V86">
        <v>0</v>
      </c>
      <c r="Y86" s="27">
        <v>44399</v>
      </c>
      <c r="Z86" s="23">
        <v>0.64760416666666665</v>
      </c>
      <c r="AB86">
        <v>1</v>
      </c>
      <c r="AD86" s="30">
        <v>8.3448877678859841</v>
      </c>
      <c r="AE86" s="30">
        <v>9.8589016902857907</v>
      </c>
      <c r="AF86" s="30">
        <v>1.5140139223998066</v>
      </c>
      <c r="AG86" s="30">
        <v>0.61680817782707908</v>
      </c>
      <c r="AH86" s="30"/>
      <c r="BG86" s="30"/>
      <c r="BH86" s="30"/>
      <c r="BI86" s="30"/>
      <c r="BJ86" s="30"/>
      <c r="BL86" s="1"/>
    </row>
    <row r="87" spans="1:64" customFormat="1" ht="15">
      <c r="A87">
        <v>24</v>
      </c>
      <c r="B87">
        <v>1</v>
      </c>
      <c r="C87" t="s">
        <v>35</v>
      </c>
      <c r="D87" t="s">
        <v>25</v>
      </c>
      <c r="G87">
        <v>0.5</v>
      </c>
      <c r="H87">
        <v>0.5</v>
      </c>
      <c r="I87">
        <v>12568</v>
      </c>
      <c r="J87">
        <v>12503</v>
      </c>
      <c r="L87">
        <v>71028</v>
      </c>
      <c r="M87">
        <v>10.057</v>
      </c>
      <c r="N87">
        <v>10.871</v>
      </c>
      <c r="O87">
        <v>0.81399999999999995</v>
      </c>
      <c r="Q87">
        <v>7.3129999999999997</v>
      </c>
      <c r="R87">
        <v>1</v>
      </c>
      <c r="S87">
        <v>0</v>
      </c>
      <c r="T87">
        <v>0</v>
      </c>
      <c r="V87">
        <v>0</v>
      </c>
      <c r="Y87" s="27">
        <v>44399</v>
      </c>
      <c r="Z87" s="23">
        <v>0.65459490740740744</v>
      </c>
      <c r="AB87">
        <v>1</v>
      </c>
      <c r="AD87" s="30">
        <v>10.497200354610264</v>
      </c>
      <c r="AE87" s="30">
        <v>9.9836279765810669</v>
      </c>
      <c r="AF87" s="30">
        <v>-0.5135723780291972</v>
      </c>
      <c r="AG87" s="30">
        <v>0.61863103479397585</v>
      </c>
      <c r="AH87" s="30"/>
      <c r="AK87">
        <v>1.2500811024744776</v>
      </c>
      <c r="AQ87">
        <v>1.5469714600960696</v>
      </c>
      <c r="AW87">
        <v>43.476988667746483</v>
      </c>
      <c r="BC87">
        <v>6.6559623330966614E-2</v>
      </c>
      <c r="BG87" s="30">
        <v>10.563224793085393</v>
      </c>
      <c r="BH87" s="30">
        <v>9.9069987549356036</v>
      </c>
      <c r="BI87" s="30">
        <v>-0.65622603814979019</v>
      </c>
      <c r="BJ87" s="30">
        <v>0.6188369825762936</v>
      </c>
      <c r="BL87" s="1">
        <v>19</v>
      </c>
    </row>
    <row r="88" spans="1:64" customFormat="1" ht="15">
      <c r="A88">
        <v>25</v>
      </c>
      <c r="B88">
        <v>1</v>
      </c>
      <c r="C88" t="s">
        <v>35</v>
      </c>
      <c r="D88" t="s">
        <v>25</v>
      </c>
      <c r="G88">
        <v>0.5</v>
      </c>
      <c r="H88">
        <v>0.5</v>
      </c>
      <c r="I88">
        <v>12725</v>
      </c>
      <c r="J88">
        <v>12315</v>
      </c>
      <c r="L88">
        <v>71075</v>
      </c>
      <c r="M88">
        <v>10.177</v>
      </c>
      <c r="N88">
        <v>10.712</v>
      </c>
      <c r="O88">
        <v>0.53500000000000003</v>
      </c>
      <c r="Q88">
        <v>7.3179999999999996</v>
      </c>
      <c r="R88">
        <v>1</v>
      </c>
      <c r="S88">
        <v>0</v>
      </c>
      <c r="T88">
        <v>0</v>
      </c>
      <c r="V88">
        <v>0</v>
      </c>
      <c r="Y88" s="27">
        <v>44399</v>
      </c>
      <c r="Z88" s="23">
        <v>0.66202546296296294</v>
      </c>
      <c r="AB88">
        <v>1</v>
      </c>
      <c r="AD88" s="30">
        <v>10.629249231560523</v>
      </c>
      <c r="AE88" s="30">
        <v>9.8303695332901402</v>
      </c>
      <c r="AF88" s="30">
        <v>-0.79887969827038319</v>
      </c>
      <c r="AG88" s="30">
        <v>0.61904293035861135</v>
      </c>
      <c r="AH88" s="30"/>
      <c r="BG88" s="30"/>
      <c r="BH88" s="30"/>
      <c r="BI88" s="30"/>
      <c r="BJ88" s="30"/>
      <c r="BL88" s="1"/>
    </row>
    <row r="89" spans="1:64" customFormat="1" ht="15">
      <c r="A89">
        <v>67</v>
      </c>
      <c r="B89">
        <v>1</v>
      </c>
      <c r="C89" t="s">
        <v>35</v>
      </c>
      <c r="D89" t="s">
        <v>25</v>
      </c>
      <c r="G89">
        <v>0.5</v>
      </c>
      <c r="H89">
        <v>0.5</v>
      </c>
      <c r="I89">
        <v>9097</v>
      </c>
      <c r="J89">
        <v>12279</v>
      </c>
      <c r="L89">
        <v>69055</v>
      </c>
      <c r="M89">
        <v>7.3940000000000001</v>
      </c>
      <c r="N89">
        <v>10.682</v>
      </c>
      <c r="O89">
        <v>3.2879999999999998</v>
      </c>
      <c r="Q89">
        <v>7.1059999999999999</v>
      </c>
      <c r="R89">
        <v>1</v>
      </c>
      <c r="S89">
        <v>0</v>
      </c>
      <c r="T89">
        <v>0</v>
      </c>
      <c r="V89">
        <v>0</v>
      </c>
      <c r="Y89" s="27">
        <v>44400</v>
      </c>
      <c r="Z89" s="23">
        <v>9.6874999999999999E-3</v>
      </c>
      <c r="AB89">
        <v>1</v>
      </c>
      <c r="AD89" s="30">
        <v>7.5778267756653737</v>
      </c>
      <c r="AE89" s="30">
        <v>9.8010221718088975</v>
      </c>
      <c r="AF89" s="30">
        <v>2.2231953961435238</v>
      </c>
      <c r="AG89" s="30">
        <v>0.60134018481470874</v>
      </c>
      <c r="AH89" s="30"/>
      <c r="BG89" s="30"/>
      <c r="BH89" s="30"/>
      <c r="BI89" s="30"/>
      <c r="BJ89" s="30"/>
      <c r="BL89" s="1"/>
    </row>
    <row r="90" spans="1:64" customFormat="1" ht="15">
      <c r="A90">
        <v>68</v>
      </c>
      <c r="B90">
        <v>1</v>
      </c>
      <c r="C90" t="s">
        <v>35</v>
      </c>
      <c r="D90" t="s">
        <v>25</v>
      </c>
      <c r="G90">
        <v>0.5</v>
      </c>
      <c r="H90">
        <v>0.5</v>
      </c>
      <c r="I90">
        <v>12521</v>
      </c>
      <c r="J90">
        <v>12470</v>
      </c>
      <c r="L90">
        <v>69605</v>
      </c>
      <c r="M90">
        <v>10.02</v>
      </c>
      <c r="N90">
        <v>10.843</v>
      </c>
      <c r="O90">
        <v>0.82299999999999995</v>
      </c>
      <c r="Q90">
        <v>7.1639999999999997</v>
      </c>
      <c r="R90">
        <v>1</v>
      </c>
      <c r="S90">
        <v>0</v>
      </c>
      <c r="T90">
        <v>0</v>
      </c>
      <c r="V90">
        <v>0</v>
      </c>
      <c r="Y90" s="27">
        <v>44400</v>
      </c>
      <c r="Z90" s="23">
        <v>1.6782407407407409E-2</v>
      </c>
      <c r="AB90">
        <v>1</v>
      </c>
      <c r="AD90" s="30">
        <v>10.457669799090123</v>
      </c>
      <c r="AE90" s="30">
        <v>9.9567262285565938</v>
      </c>
      <c r="AF90" s="30">
        <v>-0.50094357053352923</v>
      </c>
      <c r="AG90" s="30">
        <v>0.60616023929448415</v>
      </c>
      <c r="AH90" s="30"/>
      <c r="AK90">
        <v>0.62536654420811988</v>
      </c>
      <c r="AQ90">
        <v>2.5035693416860458</v>
      </c>
      <c r="AW90">
        <v>47.468940928696192</v>
      </c>
      <c r="BC90">
        <v>0.41407938960950325</v>
      </c>
      <c r="BG90" s="30">
        <v>10.490471749415347</v>
      </c>
      <c r="BH90" s="30">
        <v>9.8336303512324985</v>
      </c>
      <c r="BI90" s="30">
        <v>-0.65684139818284848</v>
      </c>
      <c r="BJ90" s="30">
        <v>0.60741783532693461</v>
      </c>
      <c r="BL90" s="1">
        <v>20</v>
      </c>
    </row>
    <row r="91" spans="1:64" customFormat="1" ht="15">
      <c r="A91">
        <v>69</v>
      </c>
      <c r="B91">
        <v>1</v>
      </c>
      <c r="C91" t="s">
        <v>35</v>
      </c>
      <c r="D91" t="s">
        <v>25</v>
      </c>
      <c r="G91">
        <v>0.5</v>
      </c>
      <c r="H91">
        <v>0.5</v>
      </c>
      <c r="I91">
        <v>12599</v>
      </c>
      <c r="J91">
        <v>12168</v>
      </c>
      <c r="L91">
        <v>69892</v>
      </c>
      <c r="M91">
        <v>10.08</v>
      </c>
      <c r="N91">
        <v>10.587</v>
      </c>
      <c r="O91">
        <v>0.50700000000000001</v>
      </c>
      <c r="Q91">
        <v>7.194</v>
      </c>
      <c r="R91">
        <v>1</v>
      </c>
      <c r="S91">
        <v>0</v>
      </c>
      <c r="T91">
        <v>0</v>
      </c>
      <c r="V91">
        <v>0</v>
      </c>
      <c r="Y91" s="27">
        <v>44400</v>
      </c>
      <c r="Z91" s="23">
        <v>2.4293981481481482E-2</v>
      </c>
      <c r="AB91">
        <v>1</v>
      </c>
      <c r="AD91" s="30">
        <v>10.523273699740571</v>
      </c>
      <c r="AE91" s="30">
        <v>9.7105344739084032</v>
      </c>
      <c r="AF91" s="30">
        <v>-0.81273922583216773</v>
      </c>
      <c r="AG91" s="30">
        <v>0.60867543135938518</v>
      </c>
      <c r="AH91" s="30"/>
      <c r="BG91" s="30"/>
      <c r="BH91" s="30"/>
      <c r="BI91" s="30"/>
      <c r="BJ91" s="30"/>
      <c r="BL91" s="1"/>
    </row>
    <row r="92" spans="1:64" customFormat="1" ht="15">
      <c r="A92">
        <v>114</v>
      </c>
      <c r="B92">
        <v>1</v>
      </c>
      <c r="C92" t="s">
        <v>35</v>
      </c>
      <c r="D92" t="s">
        <v>25</v>
      </c>
      <c r="G92">
        <v>0.5</v>
      </c>
      <c r="H92">
        <v>0.5</v>
      </c>
      <c r="I92">
        <v>9141</v>
      </c>
      <c r="J92">
        <v>12196</v>
      </c>
      <c r="L92">
        <v>67511</v>
      </c>
      <c r="M92">
        <v>7.4279999999999999</v>
      </c>
      <c r="N92">
        <v>10.611000000000001</v>
      </c>
      <c r="O92">
        <v>3.1829999999999998</v>
      </c>
      <c r="Q92">
        <v>6.9450000000000003</v>
      </c>
      <c r="R92">
        <v>1</v>
      </c>
      <c r="S92">
        <v>0</v>
      </c>
      <c r="T92">
        <v>0</v>
      </c>
      <c r="V92">
        <v>0</v>
      </c>
      <c r="Y92" s="27">
        <v>44400</v>
      </c>
      <c r="Z92" s="23">
        <v>0.39749999999999996</v>
      </c>
      <c r="AB92">
        <v>1</v>
      </c>
      <c r="AD92" s="30">
        <v>7.6148341042374206</v>
      </c>
      <c r="AE92" s="30">
        <v>9.7333601995049239</v>
      </c>
      <c r="AF92" s="30">
        <v>2.1185260952675034</v>
      </c>
      <c r="AG92" s="30">
        <v>0.58780897732966653</v>
      </c>
      <c r="AH92" s="30"/>
      <c r="BG92" s="30"/>
      <c r="BH92" s="30"/>
      <c r="BI92" s="30"/>
      <c r="BJ92" s="30"/>
      <c r="BL92" s="1"/>
    </row>
    <row r="93" spans="1:64" customFormat="1" ht="15">
      <c r="A93">
        <v>115</v>
      </c>
      <c r="B93">
        <v>1</v>
      </c>
      <c r="C93" t="s">
        <v>35</v>
      </c>
      <c r="D93" t="s">
        <v>25</v>
      </c>
      <c r="G93">
        <v>0.5</v>
      </c>
      <c r="H93">
        <v>0.5</v>
      </c>
      <c r="I93">
        <v>12567</v>
      </c>
      <c r="J93">
        <v>12186</v>
      </c>
      <c r="L93">
        <v>68764</v>
      </c>
      <c r="M93">
        <v>10.055999999999999</v>
      </c>
      <c r="N93">
        <v>10.602</v>
      </c>
      <c r="O93">
        <v>0.54600000000000004</v>
      </c>
      <c r="Q93">
        <v>7.0759999999999996</v>
      </c>
      <c r="R93">
        <v>1</v>
      </c>
      <c r="S93">
        <v>0</v>
      </c>
      <c r="T93">
        <v>0</v>
      </c>
      <c r="V93">
        <v>0</v>
      </c>
      <c r="Y93" s="27">
        <v>44400</v>
      </c>
      <c r="Z93" s="23">
        <v>0.40452546296296293</v>
      </c>
      <c r="AB93">
        <v>1</v>
      </c>
      <c r="AD93" s="30">
        <v>10.496359278960901</v>
      </c>
      <c r="AE93" s="30">
        <v>9.7252081546490246</v>
      </c>
      <c r="AF93" s="30">
        <v>-0.77115112431187605</v>
      </c>
      <c r="AG93" s="30">
        <v>0.59878993780813672</v>
      </c>
      <c r="AH93" s="30"/>
      <c r="AK93">
        <v>0.83784271351868089</v>
      </c>
      <c r="AQ93">
        <v>0.64336743366943128</v>
      </c>
      <c r="AW93">
        <v>3.2582566275932416</v>
      </c>
      <c r="BC93">
        <v>0.62736282002289778</v>
      </c>
      <c r="BG93" s="30">
        <v>10.540515750552547</v>
      </c>
      <c r="BH93" s="30">
        <v>9.7565935273442399</v>
      </c>
      <c r="BI93" s="30">
        <v>-0.78392222320830651</v>
      </c>
      <c r="BJ93" s="30">
        <v>0.60067414092295801</v>
      </c>
      <c r="BL93" s="1">
        <v>21</v>
      </c>
    </row>
    <row r="94" spans="1:64" customFormat="1" ht="15">
      <c r="A94">
        <v>116</v>
      </c>
      <c r="B94">
        <v>1</v>
      </c>
      <c r="C94" t="s">
        <v>35</v>
      </c>
      <c r="D94" t="s">
        <v>25</v>
      </c>
      <c r="G94">
        <v>0.5</v>
      </c>
      <c r="H94">
        <v>0.5</v>
      </c>
      <c r="I94">
        <v>12672</v>
      </c>
      <c r="J94">
        <v>12263</v>
      </c>
      <c r="L94">
        <v>69194</v>
      </c>
      <c r="M94">
        <v>10.135999999999999</v>
      </c>
      <c r="N94">
        <v>10.667999999999999</v>
      </c>
      <c r="O94">
        <v>0.53100000000000003</v>
      </c>
      <c r="Q94">
        <v>7.1210000000000004</v>
      </c>
      <c r="R94">
        <v>1</v>
      </c>
      <c r="S94">
        <v>0</v>
      </c>
      <c r="T94">
        <v>0</v>
      </c>
      <c r="V94">
        <v>0</v>
      </c>
      <c r="Y94" s="27">
        <v>44400</v>
      </c>
      <c r="Z94" s="23">
        <v>0.41207175925925926</v>
      </c>
      <c r="AB94">
        <v>1</v>
      </c>
      <c r="AD94" s="30">
        <v>10.584672222144194</v>
      </c>
      <c r="AE94" s="30">
        <v>9.787978900039457</v>
      </c>
      <c r="AF94" s="30">
        <v>-0.79669332210473698</v>
      </c>
      <c r="AG94" s="30">
        <v>0.6025583440377793</v>
      </c>
      <c r="AH94" s="30"/>
      <c r="BG94" s="30"/>
      <c r="BH94" s="30"/>
      <c r="BI94" s="30"/>
      <c r="BJ94" s="30"/>
      <c r="BL94" s="1"/>
    </row>
    <row r="95" spans="1:64" customFormat="1" ht="15">
      <c r="A95">
        <v>22</v>
      </c>
      <c r="B95">
        <v>1</v>
      </c>
      <c r="C95" t="s">
        <v>35</v>
      </c>
      <c r="D95" t="s">
        <v>25</v>
      </c>
      <c r="G95">
        <v>0.5</v>
      </c>
      <c r="H95">
        <v>0.5</v>
      </c>
      <c r="I95">
        <v>10435</v>
      </c>
      <c r="J95">
        <v>11750</v>
      </c>
      <c r="L95">
        <v>14369</v>
      </c>
      <c r="M95">
        <v>8.42</v>
      </c>
      <c r="N95">
        <v>10.233000000000001</v>
      </c>
      <c r="O95">
        <v>1.8129999999999999</v>
      </c>
      <c r="Q95">
        <v>1.387</v>
      </c>
      <c r="R95">
        <v>1</v>
      </c>
      <c r="S95">
        <v>0</v>
      </c>
      <c r="T95">
        <v>0</v>
      </c>
      <c r="V95">
        <v>0</v>
      </c>
      <c r="Y95" s="27">
        <v>44410</v>
      </c>
      <c r="Z95" s="23">
        <v>0.65065972222222224</v>
      </c>
      <c r="AB95">
        <v>1</v>
      </c>
      <c r="AD95" s="30">
        <v>9.9523674727103124</v>
      </c>
      <c r="AE95" s="30">
        <v>11.092101678684061</v>
      </c>
      <c r="AF95" s="30">
        <v>1.139734205973749</v>
      </c>
      <c r="AG95" s="30">
        <v>1.3987687192561225</v>
      </c>
      <c r="AH95" s="30"/>
      <c r="BG95" s="30"/>
      <c r="BH95" s="30"/>
      <c r="BI95" s="30"/>
      <c r="BJ95" s="30"/>
      <c r="BL95" s="1"/>
    </row>
    <row r="96" spans="1:64" customFormat="1" ht="15">
      <c r="A96">
        <v>23</v>
      </c>
      <c r="B96">
        <v>1</v>
      </c>
      <c r="C96" t="s">
        <v>35</v>
      </c>
      <c r="D96" t="s">
        <v>25</v>
      </c>
      <c r="G96">
        <v>0.5</v>
      </c>
      <c r="H96">
        <v>0.5</v>
      </c>
      <c r="I96">
        <v>10857</v>
      </c>
      <c r="J96">
        <v>11770</v>
      </c>
      <c r="L96">
        <v>14429</v>
      </c>
      <c r="M96">
        <v>8.7439999999999998</v>
      </c>
      <c r="N96">
        <v>10.25</v>
      </c>
      <c r="O96">
        <v>1.506</v>
      </c>
      <c r="Q96">
        <v>1.393</v>
      </c>
      <c r="R96">
        <v>1</v>
      </c>
      <c r="S96">
        <v>0</v>
      </c>
      <c r="T96">
        <v>0</v>
      </c>
      <c r="V96">
        <v>0</v>
      </c>
      <c r="Y96" s="27">
        <v>44410</v>
      </c>
      <c r="Z96" s="23">
        <v>0.65681712962962957</v>
      </c>
      <c r="AB96">
        <v>1</v>
      </c>
      <c r="AD96" s="30">
        <v>10.362734970326287</v>
      </c>
      <c r="AE96" s="30">
        <v>11.111626738493671</v>
      </c>
      <c r="AF96" s="30">
        <v>0.74889176816738434</v>
      </c>
      <c r="AG96" s="30">
        <v>1.4046892451286237</v>
      </c>
      <c r="AH96" s="30"/>
      <c r="AK96">
        <v>0.40432599686141946</v>
      </c>
      <c r="AQ96">
        <v>11.807492497864899</v>
      </c>
      <c r="AW96">
        <v>796.08795498649363</v>
      </c>
      <c r="BC96">
        <v>11.822080333826859</v>
      </c>
      <c r="BG96" s="30">
        <v>10.341827621514099</v>
      </c>
      <c r="BH96" s="30">
        <v>10.492194216033864</v>
      </c>
      <c r="BI96" s="30">
        <v>0.15036659451976586</v>
      </c>
      <c r="BJ96" s="30">
        <v>1.3262916150335837</v>
      </c>
      <c r="BL96" s="1">
        <v>22</v>
      </c>
    </row>
    <row r="97" spans="1:81" customFormat="1" ht="15">
      <c r="A97">
        <v>24</v>
      </c>
      <c r="B97">
        <v>1</v>
      </c>
      <c r="C97" t="s">
        <v>35</v>
      </c>
      <c r="D97" t="s">
        <v>25</v>
      </c>
      <c r="G97">
        <v>0.5</v>
      </c>
      <c r="H97">
        <v>0.5</v>
      </c>
      <c r="I97">
        <v>10814</v>
      </c>
      <c r="J97">
        <v>10501</v>
      </c>
      <c r="L97">
        <v>12840</v>
      </c>
      <c r="M97">
        <v>8.7119999999999997</v>
      </c>
      <c r="N97">
        <v>9.1750000000000007</v>
      </c>
      <c r="O97">
        <v>0.46400000000000002</v>
      </c>
      <c r="Q97">
        <v>1.2270000000000001</v>
      </c>
      <c r="R97">
        <v>1</v>
      </c>
      <c r="S97">
        <v>0</v>
      </c>
      <c r="T97">
        <v>0</v>
      </c>
      <c r="V97">
        <v>0</v>
      </c>
      <c r="Y97" s="27">
        <v>44410</v>
      </c>
      <c r="Z97" s="23">
        <v>0.66339120370370364</v>
      </c>
      <c r="AB97">
        <v>1</v>
      </c>
      <c r="AD97" s="30">
        <v>10.32092027270191</v>
      </c>
      <c r="AE97" s="30">
        <v>9.8727616935740574</v>
      </c>
      <c r="AF97" s="30">
        <v>-0.44815857912785262</v>
      </c>
      <c r="AG97" s="30">
        <v>1.2478939849385438</v>
      </c>
      <c r="AH97" s="30"/>
      <c r="BG97" s="30"/>
      <c r="BH97" s="30"/>
      <c r="BI97" s="30"/>
      <c r="BJ97" s="30"/>
      <c r="BL97" s="1"/>
    </row>
    <row r="98" spans="1:81" customFormat="1" ht="15">
      <c r="A98">
        <v>64</v>
      </c>
      <c r="B98">
        <v>1</v>
      </c>
      <c r="C98" t="s">
        <v>35</v>
      </c>
      <c r="D98" t="s">
        <v>25</v>
      </c>
      <c r="G98">
        <v>0.5</v>
      </c>
      <c r="H98">
        <v>0.5</v>
      </c>
      <c r="I98">
        <v>7718</v>
      </c>
      <c r="J98">
        <v>9853</v>
      </c>
      <c r="L98">
        <v>12177</v>
      </c>
      <c r="M98">
        <v>6.3360000000000003</v>
      </c>
      <c r="N98">
        <v>8.6259999999999994</v>
      </c>
      <c r="O98">
        <v>2.2909999999999999</v>
      </c>
      <c r="Q98">
        <v>1.1579999999999999</v>
      </c>
      <c r="R98">
        <v>1</v>
      </c>
      <c r="S98">
        <v>0</v>
      </c>
      <c r="T98">
        <v>0</v>
      </c>
      <c r="V98">
        <v>0</v>
      </c>
      <c r="Y98" s="27">
        <v>44410</v>
      </c>
      <c r="Z98" s="23">
        <v>0.96886574074074072</v>
      </c>
      <c r="AB98">
        <v>1</v>
      </c>
      <c r="AD98" s="30">
        <v>7.3102620437468016</v>
      </c>
      <c r="AE98" s="30">
        <v>9.2401497557427632</v>
      </c>
      <c r="AF98" s="30">
        <v>1.9298877119959617</v>
      </c>
      <c r="AG98" s="30">
        <v>1.1824721740474029</v>
      </c>
      <c r="AH98" s="30"/>
      <c r="BG98" s="30"/>
      <c r="BH98" s="30"/>
      <c r="BI98" s="30"/>
      <c r="BJ98" s="30"/>
      <c r="BL98" s="1"/>
    </row>
    <row r="99" spans="1:81" customFormat="1" ht="15">
      <c r="A99">
        <v>65</v>
      </c>
      <c r="B99">
        <v>1</v>
      </c>
      <c r="C99" t="s">
        <v>35</v>
      </c>
      <c r="D99" t="s">
        <v>25</v>
      </c>
      <c r="G99">
        <v>0.5</v>
      </c>
      <c r="H99">
        <v>0.5</v>
      </c>
      <c r="I99">
        <v>10533</v>
      </c>
      <c r="J99">
        <v>9967</v>
      </c>
      <c r="L99">
        <v>12402</v>
      </c>
      <c r="M99">
        <v>8.4960000000000004</v>
      </c>
      <c r="N99">
        <v>8.7230000000000008</v>
      </c>
      <c r="O99">
        <v>0.22700000000000001</v>
      </c>
      <c r="Q99">
        <v>1.181</v>
      </c>
      <c r="R99">
        <v>1</v>
      </c>
      <c r="S99">
        <v>0</v>
      </c>
      <c r="T99">
        <v>0</v>
      </c>
      <c r="V99">
        <v>0</v>
      </c>
      <c r="Y99" s="27">
        <v>44410</v>
      </c>
      <c r="Z99" s="23">
        <v>0.97505787037037039</v>
      </c>
      <c r="AB99">
        <v>1</v>
      </c>
      <c r="AD99" s="30">
        <v>10.047666085900753</v>
      </c>
      <c r="AE99" s="30">
        <v>9.3514425966575274</v>
      </c>
      <c r="AF99" s="30">
        <v>-0.6962234892432253</v>
      </c>
      <c r="AG99" s="30">
        <v>1.2046741460692834</v>
      </c>
      <c r="AH99" s="30"/>
      <c r="AK99">
        <v>0.71363251011976592</v>
      </c>
      <c r="AQ99">
        <v>0.55177220633616386</v>
      </c>
      <c r="AW99">
        <v>2.8624986271918207</v>
      </c>
      <c r="BC99">
        <v>2.7148332402127688</v>
      </c>
      <c r="BG99" s="30">
        <v>10.083646174554286</v>
      </c>
      <c r="BH99" s="30">
        <v>9.3773133009052572</v>
      </c>
      <c r="BI99" s="30">
        <v>-0.7063328736490293</v>
      </c>
      <c r="BJ99" s="30">
        <v>1.2212516185122873</v>
      </c>
      <c r="BL99" s="1">
        <v>23</v>
      </c>
    </row>
    <row r="100" spans="1:81" customFormat="1" ht="15">
      <c r="A100">
        <v>66</v>
      </c>
      <c r="B100">
        <v>1</v>
      </c>
      <c r="C100" t="s">
        <v>35</v>
      </c>
      <c r="D100" t="s">
        <v>25</v>
      </c>
      <c r="G100">
        <v>0.5</v>
      </c>
      <c r="H100">
        <v>0.5</v>
      </c>
      <c r="I100">
        <v>10607</v>
      </c>
      <c r="J100">
        <v>10020</v>
      </c>
      <c r="L100">
        <v>12738</v>
      </c>
      <c r="M100">
        <v>8.5519999999999996</v>
      </c>
      <c r="N100">
        <v>8.7669999999999995</v>
      </c>
      <c r="O100">
        <v>0.215</v>
      </c>
      <c r="Q100">
        <v>1.216</v>
      </c>
      <c r="R100">
        <v>1</v>
      </c>
      <c r="S100">
        <v>0</v>
      </c>
      <c r="T100">
        <v>0</v>
      </c>
      <c r="V100">
        <v>0</v>
      </c>
      <c r="Y100" s="27">
        <v>44410</v>
      </c>
      <c r="Z100" s="23">
        <v>0.98173611111111114</v>
      </c>
      <c r="AB100">
        <v>1</v>
      </c>
      <c r="AD100" s="30">
        <v>10.11962626320782</v>
      </c>
      <c r="AE100" s="30">
        <v>9.4031840051529869</v>
      </c>
      <c r="AF100" s="30">
        <v>-0.7164422580548333</v>
      </c>
      <c r="AG100" s="30">
        <v>1.2378290909552914</v>
      </c>
      <c r="AH100" s="30"/>
      <c r="BG100" s="30"/>
      <c r="BH100" s="30"/>
      <c r="BI100" s="30"/>
      <c r="BJ100" s="30"/>
      <c r="BL100" s="1"/>
    </row>
    <row r="101" spans="1:81" ht="15.75" customHeight="1">
      <c r="A101">
        <v>109</v>
      </c>
      <c r="B101">
        <v>1</v>
      </c>
      <c r="C101" t="s">
        <v>35</v>
      </c>
      <c r="D101" t="s">
        <v>25</v>
      </c>
      <c r="E101"/>
      <c r="F101"/>
      <c r="G101">
        <v>0.5</v>
      </c>
      <c r="H101">
        <v>0.5</v>
      </c>
      <c r="I101">
        <v>7652</v>
      </c>
      <c r="J101">
        <v>9847</v>
      </c>
      <c r="K101"/>
      <c r="L101">
        <v>12151</v>
      </c>
      <c r="M101">
        <v>6.2850000000000001</v>
      </c>
      <c r="N101">
        <v>8.6199999999999992</v>
      </c>
      <c r="O101">
        <v>2.335</v>
      </c>
      <c r="P101"/>
      <c r="Q101">
        <v>1.155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27">
        <v>44411</v>
      </c>
      <c r="Z101" s="23">
        <v>0.31212962962962965</v>
      </c>
      <c r="AA101"/>
      <c r="AB101">
        <v>1</v>
      </c>
      <c r="AC101"/>
      <c r="AD101" s="30">
        <v>7.2460813450675268</v>
      </c>
      <c r="AE101" s="30">
        <v>9.2342922377998811</v>
      </c>
      <c r="AF101" s="30">
        <v>1.9882108927323543</v>
      </c>
      <c r="AG101" s="30">
        <v>1.1799066128359856</v>
      </c>
      <c r="AH101" s="30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 s="30"/>
      <c r="BH101" s="30"/>
      <c r="BI101" s="30"/>
      <c r="BJ101" s="30"/>
      <c r="BK101"/>
      <c r="BL101" s="1"/>
      <c r="CC101" s="7"/>
    </row>
    <row r="102" spans="1:81" ht="15.75" customHeight="1">
      <c r="A102">
        <v>110</v>
      </c>
      <c r="B102">
        <v>1</v>
      </c>
      <c r="C102" t="s">
        <v>35</v>
      </c>
      <c r="D102" t="s">
        <v>25</v>
      </c>
      <c r="E102"/>
      <c r="F102"/>
      <c r="G102">
        <v>0.5</v>
      </c>
      <c r="H102">
        <v>0.5</v>
      </c>
      <c r="I102">
        <v>10441</v>
      </c>
      <c r="J102">
        <v>9940</v>
      </c>
      <c r="K102"/>
      <c r="L102">
        <v>12367</v>
      </c>
      <c r="M102">
        <v>8.4250000000000007</v>
      </c>
      <c r="N102">
        <v>8.6989999999999998</v>
      </c>
      <c r="O102">
        <v>0.27400000000000002</v>
      </c>
      <c r="P102"/>
      <c r="Q102">
        <v>1.177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27">
        <v>44411</v>
      </c>
      <c r="Z102" s="23">
        <v>0.3182638888888889</v>
      </c>
      <c r="AA102"/>
      <c r="AB102">
        <v>1</v>
      </c>
      <c r="AC102"/>
      <c r="AD102" s="30">
        <v>9.9582020816811578</v>
      </c>
      <c r="AE102" s="30">
        <v>9.3250837659145578</v>
      </c>
      <c r="AF102" s="30">
        <v>-0.63311831576660005</v>
      </c>
      <c r="AG102" s="30">
        <v>1.2012205059769907</v>
      </c>
      <c r="AH102" s="30"/>
      <c r="AI102"/>
      <c r="AJ102"/>
      <c r="AK102">
        <v>0.38984520508317994</v>
      </c>
      <c r="AL102"/>
      <c r="AM102"/>
      <c r="AN102"/>
      <c r="AO102"/>
      <c r="AP102"/>
      <c r="AQ102">
        <v>0.49084044021881706</v>
      </c>
      <c r="AR102"/>
      <c r="AS102"/>
      <c r="AT102"/>
      <c r="AU102"/>
      <c r="AV102"/>
      <c r="AW102">
        <v>1.1096282183058699</v>
      </c>
      <c r="AX102"/>
      <c r="AY102"/>
      <c r="AZ102"/>
      <c r="BA102"/>
      <c r="BB102"/>
      <c r="BC102">
        <v>1.2165300347558292</v>
      </c>
      <c r="BD102"/>
      <c r="BE102"/>
      <c r="BF102"/>
      <c r="BG102" s="30">
        <v>9.9776507782506343</v>
      </c>
      <c r="BH102" s="30">
        <v>9.3480257111908465</v>
      </c>
      <c r="BI102" s="30">
        <v>-0.62962506705978871</v>
      </c>
      <c r="BJ102" s="30">
        <v>1.2085718256020135</v>
      </c>
      <c r="BK102"/>
      <c r="BL102" s="1">
        <v>24</v>
      </c>
      <c r="CC102" s="7"/>
    </row>
    <row r="103" spans="1:81" ht="15.75" customHeight="1">
      <c r="A103">
        <v>111</v>
      </c>
      <c r="B103">
        <v>1</v>
      </c>
      <c r="C103" t="s">
        <v>35</v>
      </c>
      <c r="D103" t="s">
        <v>25</v>
      </c>
      <c r="E103"/>
      <c r="F103"/>
      <c r="G103">
        <v>0.5</v>
      </c>
      <c r="H103">
        <v>0.5</v>
      </c>
      <c r="I103">
        <v>10481</v>
      </c>
      <c r="J103">
        <v>9987</v>
      </c>
      <c r="K103"/>
      <c r="L103">
        <v>12516</v>
      </c>
      <c r="M103">
        <v>8.4559999999999995</v>
      </c>
      <c r="N103">
        <v>8.74</v>
      </c>
      <c r="O103">
        <v>0.28399999999999997</v>
      </c>
      <c r="P103"/>
      <c r="Q103">
        <v>1.1930000000000001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27">
        <v>44411</v>
      </c>
      <c r="Z103" s="23">
        <v>0.3248611111111111</v>
      </c>
      <c r="AA103"/>
      <c r="AB103">
        <v>1</v>
      </c>
      <c r="AC103"/>
      <c r="AD103" s="30">
        <v>9.9970994748201125</v>
      </c>
      <c r="AE103" s="30">
        <v>9.3709676564671351</v>
      </c>
      <c r="AF103" s="30">
        <v>-0.62613181835297738</v>
      </c>
      <c r="AG103" s="30">
        <v>1.215923145227036</v>
      </c>
      <c r="AH103" s="30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 s="30"/>
      <c r="BH103" s="30"/>
      <c r="BI103" s="30"/>
      <c r="BJ103" s="30"/>
      <c r="BK103"/>
      <c r="BL103" s="1"/>
      <c r="CC103" s="7"/>
    </row>
    <row r="104" spans="1:81" ht="15.75" customHeight="1">
      <c r="A104">
        <v>22</v>
      </c>
      <c r="B104">
        <v>1</v>
      </c>
      <c r="C104" t="s">
        <v>35</v>
      </c>
      <c r="D104" t="s">
        <v>25</v>
      </c>
      <c r="E104"/>
      <c r="F104"/>
      <c r="G104">
        <v>0.5</v>
      </c>
      <c r="H104">
        <v>0.5</v>
      </c>
      <c r="I104">
        <v>10619</v>
      </c>
      <c r="J104">
        <v>10588</v>
      </c>
      <c r="K104"/>
      <c r="L104">
        <v>12347</v>
      </c>
      <c r="M104">
        <v>8.5609999999999999</v>
      </c>
      <c r="N104">
        <v>9.2479999999999993</v>
      </c>
      <c r="O104">
        <v>0.68700000000000006</v>
      </c>
      <c r="P104"/>
      <c r="Q104">
        <v>1.175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27">
        <v>44412</v>
      </c>
      <c r="Z104" s="23">
        <v>0.6721759259259259</v>
      </c>
      <c r="AA104"/>
      <c r="AB104">
        <v>1</v>
      </c>
      <c r="AC104"/>
      <c r="AD104" s="30">
        <v>9.8815155341336709</v>
      </c>
      <c r="AE104" s="30">
        <v>10.376018925890016</v>
      </c>
      <c r="AF104" s="30">
        <v>0.49450339175634461</v>
      </c>
      <c r="AG104" s="30">
        <v>1.2515866060683942</v>
      </c>
      <c r="AH104" s="30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 s="30"/>
      <c r="BH104" s="30"/>
      <c r="BI104" s="30"/>
      <c r="BJ104" s="30"/>
      <c r="BK104"/>
      <c r="BL104" s="1"/>
      <c r="CC104" s="7"/>
    </row>
    <row r="105" spans="1:81" ht="15.75" customHeight="1">
      <c r="A105">
        <v>23</v>
      </c>
      <c r="B105">
        <v>1</v>
      </c>
      <c r="C105" t="s">
        <v>35</v>
      </c>
      <c r="D105" t="s">
        <v>25</v>
      </c>
      <c r="E105"/>
      <c r="F105"/>
      <c r="G105">
        <v>0.5</v>
      </c>
      <c r="H105">
        <v>0.5</v>
      </c>
      <c r="I105">
        <v>11001</v>
      </c>
      <c r="J105">
        <v>10581</v>
      </c>
      <c r="K105"/>
      <c r="L105">
        <v>12557</v>
      </c>
      <c r="M105">
        <v>8.8550000000000004</v>
      </c>
      <c r="N105">
        <v>9.2420000000000009</v>
      </c>
      <c r="O105">
        <v>0.38800000000000001</v>
      </c>
      <c r="P105"/>
      <c r="Q105">
        <v>1.1970000000000001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27">
        <v>44412</v>
      </c>
      <c r="Z105" s="23">
        <v>0.67829861111111101</v>
      </c>
      <c r="AA105"/>
      <c r="AB105">
        <v>1</v>
      </c>
      <c r="AC105"/>
      <c r="AD105" s="30">
        <v>10.240147911863758</v>
      </c>
      <c r="AE105" s="30">
        <v>10.368981138507047</v>
      </c>
      <c r="AF105" s="30">
        <v>0.12883322664328922</v>
      </c>
      <c r="AG105" s="30">
        <v>1.2730797603368702</v>
      </c>
      <c r="AH105" s="30"/>
      <c r="AI105"/>
      <c r="AJ105"/>
      <c r="AK105">
        <v>0.32036990692813905</v>
      </c>
      <c r="AL105"/>
      <c r="AM105"/>
      <c r="AN105"/>
      <c r="AO105"/>
      <c r="AP105"/>
      <c r="AQ105">
        <v>0.71495457878733559</v>
      </c>
      <c r="AR105"/>
      <c r="AS105"/>
      <c r="AT105"/>
      <c r="AU105"/>
      <c r="AV105"/>
      <c r="AW105">
        <v>27.767056595822844</v>
      </c>
      <c r="AX105"/>
      <c r="AY105"/>
      <c r="AZ105"/>
      <c r="BA105"/>
      <c r="BB105"/>
      <c r="BC105">
        <v>1.4208521760246788</v>
      </c>
      <c r="BD105"/>
      <c r="BE105"/>
      <c r="BF105"/>
      <c r="BG105" s="30">
        <v>10.256577405607938</v>
      </c>
      <c r="BH105" s="30">
        <v>10.406180871817021</v>
      </c>
      <c r="BI105" s="30">
        <v>0.14960346620908371</v>
      </c>
      <c r="BJ105" s="30">
        <v>1.2821887638125575</v>
      </c>
      <c r="BK105"/>
      <c r="BL105" s="1">
        <v>25</v>
      </c>
      <c r="CC105" s="7"/>
    </row>
    <row r="106" spans="1:81" ht="15.75" customHeight="1">
      <c r="A106">
        <v>24</v>
      </c>
      <c r="B106">
        <v>1</v>
      </c>
      <c r="C106" t="s">
        <v>35</v>
      </c>
      <c r="D106" t="s">
        <v>25</v>
      </c>
      <c r="E106"/>
      <c r="F106"/>
      <c r="G106">
        <v>0.5</v>
      </c>
      <c r="H106">
        <v>0.5</v>
      </c>
      <c r="I106">
        <v>11036</v>
      </c>
      <c r="J106">
        <v>10655</v>
      </c>
      <c r="K106"/>
      <c r="L106">
        <v>12735</v>
      </c>
      <c r="M106">
        <v>8.8810000000000002</v>
      </c>
      <c r="N106">
        <v>9.3049999999999997</v>
      </c>
      <c r="O106">
        <v>0.42399999999999999</v>
      </c>
      <c r="P106"/>
      <c r="Q106">
        <v>1.216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44412</v>
      </c>
      <c r="Z106" s="23">
        <v>0.68484953703703699</v>
      </c>
      <c r="AA106"/>
      <c r="AB106">
        <v>1</v>
      </c>
      <c r="AC106"/>
      <c r="AD106" s="30">
        <v>10.273006899352117</v>
      </c>
      <c r="AE106" s="30">
        <v>10.443380605126995</v>
      </c>
      <c r="AF106" s="30">
        <v>0.1703737057748782</v>
      </c>
      <c r="AG106" s="30">
        <v>1.2912977672882449</v>
      </c>
      <c r="AH106" s="30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 s="30"/>
      <c r="BH106" s="30"/>
      <c r="BI106" s="30"/>
      <c r="BJ106" s="30"/>
      <c r="BK106"/>
      <c r="BL106" s="1"/>
      <c r="CC106" s="7"/>
    </row>
    <row r="107" spans="1:81" ht="15.75" customHeight="1">
      <c r="A107">
        <v>64</v>
      </c>
      <c r="B107">
        <v>1</v>
      </c>
      <c r="C107" t="s">
        <v>35</v>
      </c>
      <c r="D107" t="s">
        <v>25</v>
      </c>
      <c r="E107"/>
      <c r="F107"/>
      <c r="G107">
        <v>0.5</v>
      </c>
      <c r="H107">
        <v>0.5</v>
      </c>
      <c r="I107">
        <v>7828</v>
      </c>
      <c r="J107">
        <v>10166</v>
      </c>
      <c r="K107"/>
      <c r="L107">
        <v>12285</v>
      </c>
      <c r="M107">
        <v>6.4210000000000003</v>
      </c>
      <c r="N107">
        <v>8.891</v>
      </c>
      <c r="O107">
        <v>2.4700000000000002</v>
      </c>
      <c r="P107"/>
      <c r="Q107">
        <v>1.169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44412</v>
      </c>
      <c r="Z107" s="23">
        <v>0.99354166666666666</v>
      </c>
      <c r="AA107"/>
      <c r="AB107">
        <v>1</v>
      </c>
      <c r="AC107"/>
      <c r="AD107" s="30">
        <v>7.2612459889905523</v>
      </c>
      <c r="AE107" s="30">
        <v>9.9517408865167898</v>
      </c>
      <c r="AF107" s="30">
        <v>2.6904948975262375</v>
      </c>
      <c r="AG107" s="30">
        <v>1.2452410081415111</v>
      </c>
      <c r="AH107" s="30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 s="30"/>
      <c r="BH107" s="30"/>
      <c r="BI107" s="30"/>
      <c r="BJ107" s="30"/>
      <c r="BK107"/>
      <c r="BL107" s="1"/>
      <c r="CC107" s="7"/>
    </row>
    <row r="108" spans="1:81" ht="15.75" customHeight="1">
      <c r="A108">
        <v>65</v>
      </c>
      <c r="B108">
        <v>1</v>
      </c>
      <c r="C108" t="s">
        <v>35</v>
      </c>
      <c r="D108" t="s">
        <v>25</v>
      </c>
      <c r="E108"/>
      <c r="F108"/>
      <c r="G108">
        <v>0.5</v>
      </c>
      <c r="H108">
        <v>0.5</v>
      </c>
      <c r="I108">
        <v>10630</v>
      </c>
      <c r="J108">
        <v>10260</v>
      </c>
      <c r="K108"/>
      <c r="L108">
        <v>12473</v>
      </c>
      <c r="M108">
        <v>8.57</v>
      </c>
      <c r="N108">
        <v>8.9700000000000006</v>
      </c>
      <c r="O108">
        <v>0.4</v>
      </c>
      <c r="P108"/>
      <c r="Q108">
        <v>1.1879999999999999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44412</v>
      </c>
      <c r="Z108" s="23">
        <v>0.99973379629629633</v>
      </c>
      <c r="AA108"/>
      <c r="AB108">
        <v>1</v>
      </c>
      <c r="AC108"/>
      <c r="AD108" s="30">
        <v>9.8918426444871557</v>
      </c>
      <c r="AE108" s="30">
        <v>10.046248317088077</v>
      </c>
      <c r="AF108" s="30">
        <v>0.15440567260092131</v>
      </c>
      <c r="AG108" s="30">
        <v>1.2644824986294798</v>
      </c>
      <c r="AH108" s="30"/>
      <c r="AI108"/>
      <c r="AJ108"/>
      <c r="AK108">
        <v>2.3727192516825388</v>
      </c>
      <c r="AL108"/>
      <c r="AM108"/>
      <c r="AN108"/>
      <c r="AO108"/>
      <c r="AP108"/>
      <c r="AQ108">
        <v>0.71796758704117869</v>
      </c>
      <c r="AR108"/>
      <c r="AS108"/>
      <c r="AT108"/>
      <c r="AU108"/>
      <c r="AV108"/>
      <c r="AW108">
        <v>229.87042974962893</v>
      </c>
      <c r="AX108"/>
      <c r="AY108"/>
      <c r="AZ108"/>
      <c r="BA108"/>
      <c r="BB108"/>
      <c r="BC108">
        <v>1.7888380055773172</v>
      </c>
      <c r="BD108"/>
      <c r="BE108"/>
      <c r="BF108"/>
      <c r="BG108" s="30">
        <v>10.010604413552223</v>
      </c>
      <c r="BH108" s="30">
        <v>10.082442652200484</v>
      </c>
      <c r="BI108" s="30">
        <v>7.1838238648260777E-2</v>
      </c>
      <c r="BJ108" s="30">
        <v>1.2758943400625038</v>
      </c>
      <c r="BK108"/>
      <c r="BL108" s="1">
        <v>26</v>
      </c>
      <c r="CC108" s="7"/>
    </row>
    <row r="109" spans="1:81" ht="15.75" customHeight="1">
      <c r="A109">
        <v>66</v>
      </c>
      <c r="B109">
        <v>1</v>
      </c>
      <c r="C109" t="s">
        <v>35</v>
      </c>
      <c r="D109" t="s">
        <v>25</v>
      </c>
      <c r="E109"/>
      <c r="F109"/>
      <c r="G109">
        <v>0.5</v>
      </c>
      <c r="H109">
        <v>0.5</v>
      </c>
      <c r="I109">
        <v>10883</v>
      </c>
      <c r="J109">
        <v>10332</v>
      </c>
      <c r="K109"/>
      <c r="L109">
        <v>12696</v>
      </c>
      <c r="M109">
        <v>8.7639999999999993</v>
      </c>
      <c r="N109">
        <v>9.0310000000000006</v>
      </c>
      <c r="O109">
        <v>0.26700000000000002</v>
      </c>
      <c r="P109"/>
      <c r="Q109">
        <v>1.212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44413</v>
      </c>
      <c r="Z109" s="23">
        <v>6.3078703703703708E-3</v>
      </c>
      <c r="AA109"/>
      <c r="AB109">
        <v>1</v>
      </c>
      <c r="AC109"/>
      <c r="AD109" s="30">
        <v>10.129366182617291</v>
      </c>
      <c r="AE109" s="30">
        <v>10.118636987312891</v>
      </c>
      <c r="AF109" s="30">
        <v>-1.0729195304399752E-2</v>
      </c>
      <c r="AG109" s="30">
        <v>1.2873061814955278</v>
      </c>
      <c r="AH109" s="30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 s="30"/>
      <c r="BH109" s="30"/>
      <c r="BI109" s="30"/>
      <c r="BJ109" s="30"/>
      <c r="BK109"/>
      <c r="BL109" s="1"/>
      <c r="CC109" s="7"/>
    </row>
    <row r="110" spans="1:81" ht="15.75" customHeight="1">
      <c r="A110">
        <v>109</v>
      </c>
      <c r="B110">
        <v>1</v>
      </c>
      <c r="C110" t="s">
        <v>35</v>
      </c>
      <c r="D110" t="s">
        <v>25</v>
      </c>
      <c r="E110"/>
      <c r="F110"/>
      <c r="G110">
        <v>0.5</v>
      </c>
      <c r="H110">
        <v>0.5</v>
      </c>
      <c r="I110">
        <v>7783</v>
      </c>
      <c r="J110">
        <v>10056</v>
      </c>
      <c r="K110"/>
      <c r="L110">
        <v>11948</v>
      </c>
      <c r="M110">
        <v>6.3860000000000001</v>
      </c>
      <c r="N110">
        <v>8.798</v>
      </c>
      <c r="O110">
        <v>2.4119999999999999</v>
      </c>
      <c r="P110"/>
      <c r="Q110">
        <v>1.1339999999999999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44413</v>
      </c>
      <c r="Z110" s="23">
        <v>0.33913194444444444</v>
      </c>
      <c r="AA110"/>
      <c r="AB110">
        <v>1</v>
      </c>
      <c r="AC110"/>
      <c r="AD110" s="30">
        <v>7.2189987193626619</v>
      </c>
      <c r="AE110" s="30">
        <v>9.8411470847844331</v>
      </c>
      <c r="AF110" s="30">
        <v>2.6221483654217712</v>
      </c>
      <c r="AG110" s="30">
        <v>1.2107496129582904</v>
      </c>
      <c r="AH110" s="3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 s="30"/>
      <c r="BH110" s="30"/>
      <c r="BI110" s="30"/>
      <c r="BJ110" s="30"/>
      <c r="BK110"/>
      <c r="BL110" s="1"/>
      <c r="CC110" s="7"/>
    </row>
    <row r="111" spans="1:81" ht="15.75" customHeight="1">
      <c r="A111">
        <v>110</v>
      </c>
      <c r="B111">
        <v>1</v>
      </c>
      <c r="C111" t="s">
        <v>35</v>
      </c>
      <c r="D111" t="s">
        <v>25</v>
      </c>
      <c r="E111"/>
      <c r="F111"/>
      <c r="G111">
        <v>0.5</v>
      </c>
      <c r="H111">
        <v>0.5</v>
      </c>
      <c r="I111">
        <v>10576</v>
      </c>
      <c r="J111">
        <v>10099</v>
      </c>
      <c r="K111"/>
      <c r="L111">
        <v>12216</v>
      </c>
      <c r="M111">
        <v>8.5280000000000005</v>
      </c>
      <c r="N111">
        <v>8.8339999999999996</v>
      </c>
      <c r="O111">
        <v>0.30499999999999999</v>
      </c>
      <c r="P111"/>
      <c r="Q111">
        <v>1.1619999999999999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44413</v>
      </c>
      <c r="Z111" s="23">
        <v>0.34528935185185183</v>
      </c>
      <c r="AA111"/>
      <c r="AB111">
        <v>1</v>
      </c>
      <c r="AC111"/>
      <c r="AD111" s="30">
        <v>9.8411459209336876</v>
      </c>
      <c r="AE111" s="30">
        <v>9.8843792072798085</v>
      </c>
      <c r="AF111" s="30">
        <v>4.3233286346120892E-2</v>
      </c>
      <c r="AG111" s="30">
        <v>1.2381789717390119</v>
      </c>
      <c r="AH111" s="30"/>
      <c r="AI111"/>
      <c r="AJ111"/>
      <c r="AK111">
        <v>2.6545245588013655</v>
      </c>
      <c r="AL111"/>
      <c r="AM111"/>
      <c r="AN111"/>
      <c r="AO111"/>
      <c r="AP111"/>
      <c r="AQ111">
        <v>1.2835014255118335</v>
      </c>
      <c r="AR111"/>
      <c r="AS111"/>
      <c r="AT111"/>
      <c r="AU111"/>
      <c r="AV111"/>
      <c r="AW111">
        <v>541.78258662600774</v>
      </c>
      <c r="AX111"/>
      <c r="AY111"/>
      <c r="AZ111"/>
      <c r="BA111"/>
      <c r="BB111"/>
      <c r="BC111">
        <v>1.6152581252536471</v>
      </c>
      <c r="BD111"/>
      <c r="BE111"/>
      <c r="BF111"/>
      <c r="BG111" s="30">
        <v>9.9735206991010763</v>
      </c>
      <c r="BH111" s="30">
        <v>9.9482219928253066</v>
      </c>
      <c r="BI111" s="30">
        <v>-2.5298706275769689E-2</v>
      </c>
      <c r="BJ111" s="30">
        <v>1.2482602845744637</v>
      </c>
      <c r="BK111"/>
      <c r="BL111" s="1">
        <v>27</v>
      </c>
      <c r="CC111" s="7"/>
    </row>
    <row r="112" spans="1:81" ht="15.75" customHeight="1">
      <c r="A112">
        <v>111</v>
      </c>
      <c r="B112">
        <v>1</v>
      </c>
      <c r="C112" t="s">
        <v>35</v>
      </c>
      <c r="D112" t="s">
        <v>25</v>
      </c>
      <c r="E112"/>
      <c r="F112"/>
      <c r="G112">
        <v>0.5</v>
      </c>
      <c r="H112">
        <v>0.5</v>
      </c>
      <c r="I112">
        <v>10858</v>
      </c>
      <c r="J112">
        <v>10226</v>
      </c>
      <c r="K112"/>
      <c r="L112">
        <v>12413</v>
      </c>
      <c r="M112">
        <v>8.7449999999999992</v>
      </c>
      <c r="N112">
        <v>8.9420000000000002</v>
      </c>
      <c r="O112">
        <v>0.19700000000000001</v>
      </c>
      <c r="P112"/>
      <c r="Q112">
        <v>1.1819999999999999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44413</v>
      </c>
      <c r="Z112" s="23">
        <v>0.35193287037037035</v>
      </c>
      <c r="AA112"/>
      <c r="AB112">
        <v>1</v>
      </c>
      <c r="AC112"/>
      <c r="AD112" s="30">
        <v>10.105895477268463</v>
      </c>
      <c r="AE112" s="30">
        <v>10.012064778370803</v>
      </c>
      <c r="AF112" s="30">
        <v>-9.383069889766027E-2</v>
      </c>
      <c r="AG112" s="30">
        <v>1.2583415974099152</v>
      </c>
      <c r="AH112" s="30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 s="30"/>
      <c r="BH112" s="30"/>
      <c r="BI112" s="30"/>
      <c r="BJ112" s="30"/>
      <c r="BK112"/>
      <c r="BL112" s="1"/>
      <c r="CC112" s="7"/>
    </row>
    <row r="113" spans="1:81" ht="15.75" customHeight="1">
      <c r="A113">
        <v>22</v>
      </c>
      <c r="B113">
        <v>1</v>
      </c>
      <c r="C113" t="s">
        <v>35</v>
      </c>
      <c r="D113" t="s">
        <v>25</v>
      </c>
      <c r="E113"/>
      <c r="F113"/>
      <c r="G113">
        <v>0.5</v>
      </c>
      <c r="H113">
        <v>0.5</v>
      </c>
      <c r="I113">
        <v>10655</v>
      </c>
      <c r="J113">
        <v>11002</v>
      </c>
      <c r="K113"/>
      <c r="L113">
        <v>12295</v>
      </c>
      <c r="M113">
        <v>8.5890000000000004</v>
      </c>
      <c r="N113">
        <v>9.6</v>
      </c>
      <c r="O113">
        <v>1.0109999999999999</v>
      </c>
      <c r="P113"/>
      <c r="Q113">
        <v>1.17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44413</v>
      </c>
      <c r="Z113" s="23">
        <v>0.72655092592592585</v>
      </c>
      <c r="AA113"/>
      <c r="AB113">
        <v>1</v>
      </c>
      <c r="AC113"/>
      <c r="AD113" s="30">
        <v>9.8918957690943721</v>
      </c>
      <c r="AE113" s="30">
        <v>10.579385466747938</v>
      </c>
      <c r="AF113" s="30">
        <v>0.68748969765356627</v>
      </c>
      <c r="AG113" s="30">
        <v>1.2167365689567817</v>
      </c>
      <c r="AH113" s="30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 s="30"/>
      <c r="BH113" s="30"/>
      <c r="BI113" s="30"/>
      <c r="BJ113" s="30"/>
      <c r="BK113"/>
      <c r="BL113" s="1"/>
      <c r="CC113" s="7"/>
    </row>
    <row r="114" spans="1:81" ht="15.75" customHeight="1">
      <c r="A114">
        <v>23</v>
      </c>
      <c r="B114">
        <v>1</v>
      </c>
      <c r="C114" t="s">
        <v>35</v>
      </c>
      <c r="D114" t="s">
        <v>25</v>
      </c>
      <c r="E114"/>
      <c r="F114"/>
      <c r="G114">
        <v>0.5</v>
      </c>
      <c r="H114">
        <v>0.5</v>
      </c>
      <c r="I114">
        <v>11070</v>
      </c>
      <c r="J114">
        <v>10901</v>
      </c>
      <c r="K114"/>
      <c r="L114">
        <v>12475</v>
      </c>
      <c r="M114">
        <v>8.907</v>
      </c>
      <c r="N114">
        <v>9.5139999999999993</v>
      </c>
      <c r="O114">
        <v>0.60699999999999998</v>
      </c>
      <c r="P114"/>
      <c r="Q114">
        <v>1.1890000000000001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44413</v>
      </c>
      <c r="Z114" s="23">
        <v>0.73268518518518511</v>
      </c>
      <c r="AA114"/>
      <c r="AB114">
        <v>1</v>
      </c>
      <c r="AC114"/>
      <c r="AD114" s="30">
        <v>10.280420096958908</v>
      </c>
      <c r="AE114" s="30">
        <v>10.480898063424165</v>
      </c>
      <c r="AF114" s="30">
        <v>0.2004779664652574</v>
      </c>
      <c r="AG114" s="30">
        <v>1.234641098880876</v>
      </c>
      <c r="AH114" s="30"/>
      <c r="AI114"/>
      <c r="AJ114"/>
      <c r="AK114">
        <v>1.4106194992051819</v>
      </c>
      <c r="AL114"/>
      <c r="AM114"/>
      <c r="AN114"/>
      <c r="AO114"/>
      <c r="AP114"/>
      <c r="AQ114">
        <v>0.59367631299929668</v>
      </c>
      <c r="AR114"/>
      <c r="AS114"/>
      <c r="AT114"/>
      <c r="AU114"/>
      <c r="AV114"/>
      <c r="AW114">
        <v>52.717048633643024</v>
      </c>
      <c r="AX114"/>
      <c r="AY114"/>
      <c r="AZ114"/>
      <c r="BA114"/>
      <c r="BB114"/>
      <c r="BC114">
        <v>1.1454896675914199</v>
      </c>
      <c r="BD114"/>
      <c r="BE114"/>
      <c r="BF114"/>
      <c r="BG114" s="30">
        <v>10.353443946533448</v>
      </c>
      <c r="BH114" s="30">
        <v>10.512101993190115</v>
      </c>
      <c r="BI114" s="30">
        <v>0.15865804665666605</v>
      </c>
      <c r="BJ114" s="30">
        <v>1.2417531760451688</v>
      </c>
      <c r="BK114"/>
      <c r="BL114" s="1">
        <v>28</v>
      </c>
      <c r="CC114" s="7"/>
    </row>
    <row r="115" spans="1:81" ht="15.75" customHeight="1">
      <c r="A115">
        <v>24</v>
      </c>
      <c r="B115">
        <v>1</v>
      </c>
      <c r="C115" t="s">
        <v>35</v>
      </c>
      <c r="D115" t="s">
        <v>25</v>
      </c>
      <c r="E115"/>
      <c r="F115"/>
      <c r="G115">
        <v>0.5</v>
      </c>
      <c r="H115">
        <v>0.5</v>
      </c>
      <c r="I115">
        <v>11226</v>
      </c>
      <c r="J115">
        <v>10965</v>
      </c>
      <c r="K115"/>
      <c r="L115">
        <v>12618</v>
      </c>
      <c r="M115">
        <v>9.0280000000000005</v>
      </c>
      <c r="N115">
        <v>9.5679999999999996</v>
      </c>
      <c r="O115">
        <v>0.54</v>
      </c>
      <c r="P115"/>
      <c r="Q115">
        <v>1.204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44413</v>
      </c>
      <c r="Z115" s="23">
        <v>0.73939814814814808</v>
      </c>
      <c r="AA115"/>
      <c r="AB115">
        <v>1</v>
      </c>
      <c r="AC115"/>
      <c r="AD115" s="30">
        <v>10.426467796107987</v>
      </c>
      <c r="AE115" s="30">
        <v>10.543305922956062</v>
      </c>
      <c r="AF115" s="30">
        <v>0.11683812684807471</v>
      </c>
      <c r="AG115" s="30">
        <v>1.2488652532094617</v>
      </c>
      <c r="AH115" s="30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 s="30"/>
      <c r="BH115" s="30"/>
      <c r="BI115" s="30"/>
      <c r="BJ115" s="30"/>
      <c r="BK115"/>
      <c r="BL115" s="1"/>
      <c r="CC115" s="7"/>
    </row>
    <row r="116" spans="1:81" ht="15.75" customHeight="1">
      <c r="A116">
        <v>64</v>
      </c>
      <c r="B116">
        <v>1</v>
      </c>
      <c r="C116" t="s">
        <v>35</v>
      </c>
      <c r="D116" t="s">
        <v>25</v>
      </c>
      <c r="E116"/>
      <c r="F116"/>
      <c r="G116">
        <v>0.5</v>
      </c>
      <c r="H116">
        <v>0.5</v>
      </c>
      <c r="I116">
        <v>7876</v>
      </c>
      <c r="J116">
        <v>10167</v>
      </c>
      <c r="K116"/>
      <c r="L116">
        <v>11868</v>
      </c>
      <c r="M116">
        <v>6.4569999999999999</v>
      </c>
      <c r="N116">
        <v>8.8919999999999995</v>
      </c>
      <c r="O116">
        <v>2.4350000000000001</v>
      </c>
      <c r="P116"/>
      <c r="Q116">
        <v>1.125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44414</v>
      </c>
      <c r="Z116" s="23">
        <v>5.0208333333333334E-2</v>
      </c>
      <c r="AA116"/>
      <c r="AB116">
        <v>1</v>
      </c>
      <c r="AC116"/>
      <c r="AD116" s="30">
        <v>7.2901870772014945</v>
      </c>
      <c r="AE116" s="30">
        <v>9.7651579244177373</v>
      </c>
      <c r="AF116" s="30">
        <v>2.4749708472162428</v>
      </c>
      <c r="AG116" s="30">
        <v>1.1742630451924028</v>
      </c>
      <c r="AH116" s="30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 s="30"/>
      <c r="BH116" s="30"/>
      <c r="BI116" s="30"/>
      <c r="BJ116" s="30"/>
      <c r="BK116"/>
      <c r="BL116" s="1"/>
      <c r="CC116" s="7"/>
    </row>
    <row r="117" spans="1:81" ht="15.75" customHeight="1">
      <c r="A117">
        <v>65</v>
      </c>
      <c r="B117">
        <v>1</v>
      </c>
      <c r="C117" t="s">
        <v>35</v>
      </c>
      <c r="D117" t="s">
        <v>25</v>
      </c>
      <c r="E117"/>
      <c r="F117"/>
      <c r="G117">
        <v>0.5</v>
      </c>
      <c r="H117">
        <v>0.5</v>
      </c>
      <c r="I117">
        <v>10678</v>
      </c>
      <c r="J117">
        <v>10316</v>
      </c>
      <c r="K117"/>
      <c r="L117">
        <v>12082</v>
      </c>
      <c r="M117">
        <v>8.6069999999999993</v>
      </c>
      <c r="N117">
        <v>9.0180000000000007</v>
      </c>
      <c r="O117">
        <v>0.41099999999999998</v>
      </c>
      <c r="P117"/>
      <c r="Q117">
        <v>1.1479999999999999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44414</v>
      </c>
      <c r="Z117" s="23">
        <v>5.6365740740740744E-2</v>
      </c>
      <c r="AA117"/>
      <c r="AB117">
        <v>1</v>
      </c>
      <c r="AC117"/>
      <c r="AD117" s="30">
        <v>9.9134284426868646</v>
      </c>
      <c r="AE117" s="30">
        <v>9.9104512223904315</v>
      </c>
      <c r="AF117" s="30">
        <v>-2.9772202964331029E-3</v>
      </c>
      <c r="AG117" s="30">
        <v>1.1955495418799369</v>
      </c>
      <c r="AH117" s="30"/>
      <c r="AI117"/>
      <c r="AJ117"/>
      <c r="AK117">
        <v>0.58380574253472073</v>
      </c>
      <c r="AL117"/>
      <c r="AM117"/>
      <c r="AN117"/>
      <c r="AO117"/>
      <c r="AP117"/>
      <c r="AQ117">
        <v>0.31535528186317796</v>
      </c>
      <c r="AR117"/>
      <c r="AS117"/>
      <c r="AT117"/>
      <c r="AU117"/>
      <c r="AV117"/>
      <c r="AW117">
        <v>187.49106110500236</v>
      </c>
      <c r="AX117"/>
      <c r="AY117"/>
      <c r="AZ117"/>
      <c r="BA117"/>
      <c r="BB117"/>
      <c r="BC117">
        <v>1.330606641500544</v>
      </c>
      <c r="BD117"/>
      <c r="BE117"/>
      <c r="BF117"/>
      <c r="BG117" s="30">
        <v>9.9424507418767458</v>
      </c>
      <c r="BH117" s="30">
        <v>9.894849257507456</v>
      </c>
      <c r="BI117" s="30">
        <v>-4.7601484369288904E-2</v>
      </c>
      <c r="BJ117" s="30">
        <v>1.2035568455404346</v>
      </c>
      <c r="BK117"/>
      <c r="BL117" s="1">
        <v>29</v>
      </c>
      <c r="CC117" s="7"/>
    </row>
    <row r="118" spans="1:81" ht="15.75" customHeight="1">
      <c r="A118">
        <v>66</v>
      </c>
      <c r="B118">
        <v>1</v>
      </c>
      <c r="C118" t="s">
        <v>35</v>
      </c>
      <c r="D118" t="s">
        <v>25</v>
      </c>
      <c r="E118"/>
      <c r="F118"/>
      <c r="G118">
        <v>0.5</v>
      </c>
      <c r="H118">
        <v>0.5</v>
      </c>
      <c r="I118">
        <v>10740</v>
      </c>
      <c r="J118">
        <v>10284</v>
      </c>
      <c r="K118"/>
      <c r="L118">
        <v>12243</v>
      </c>
      <c r="M118">
        <v>8.6549999999999994</v>
      </c>
      <c r="N118">
        <v>8.9909999999999997</v>
      </c>
      <c r="O118">
        <v>0.33600000000000002</v>
      </c>
      <c r="P118"/>
      <c r="Q118">
        <v>1.1639999999999999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44414</v>
      </c>
      <c r="Z118" s="23">
        <v>6.2997685185185184E-2</v>
      </c>
      <c r="AA118"/>
      <c r="AB118">
        <v>1</v>
      </c>
      <c r="AC118"/>
      <c r="AD118" s="30">
        <v>9.971473041066627</v>
      </c>
      <c r="AE118" s="30">
        <v>9.8792472926244823</v>
      </c>
      <c r="AF118" s="30">
        <v>-9.2225748442144706E-2</v>
      </c>
      <c r="AG118" s="30">
        <v>1.2115641492009324</v>
      </c>
      <c r="AH118" s="30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 s="30"/>
      <c r="BH118" s="30"/>
      <c r="BI118" s="30"/>
      <c r="BJ118" s="30"/>
      <c r="BK118"/>
      <c r="BL118" s="1"/>
      <c r="CC118" s="7"/>
    </row>
    <row r="119" spans="1:81" ht="15.75" customHeight="1">
      <c r="A119">
        <v>109</v>
      </c>
      <c r="B119">
        <v>1</v>
      </c>
      <c r="C119" t="s">
        <v>35</v>
      </c>
      <c r="D119" t="s">
        <v>25</v>
      </c>
      <c r="E119"/>
      <c r="F119"/>
      <c r="G119">
        <v>0.5</v>
      </c>
      <c r="H119">
        <v>0.5</v>
      </c>
      <c r="I119">
        <v>7939</v>
      </c>
      <c r="J119">
        <v>10282</v>
      </c>
      <c r="K119"/>
      <c r="L119">
        <v>11790</v>
      </c>
      <c r="M119">
        <v>6.5060000000000002</v>
      </c>
      <c r="N119">
        <v>8.9890000000000008</v>
      </c>
      <c r="O119">
        <v>2.484</v>
      </c>
      <c r="P119"/>
      <c r="Q119">
        <v>1.117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44414</v>
      </c>
      <c r="Z119" s="23">
        <v>0.39686342592592588</v>
      </c>
      <c r="AA119"/>
      <c r="AB119">
        <v>1</v>
      </c>
      <c r="AC119"/>
      <c r="AD119" s="30">
        <v>7.3491678787809303</v>
      </c>
      <c r="AE119" s="30">
        <v>9.8772970470141122</v>
      </c>
      <c r="AF119" s="30">
        <v>2.5281291682331819</v>
      </c>
      <c r="AG119" s="30">
        <v>1.1665044155586288</v>
      </c>
      <c r="AH119" s="30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 s="30"/>
      <c r="BH119" s="30"/>
      <c r="BI119" s="30"/>
      <c r="BJ119" s="30"/>
      <c r="BK119"/>
      <c r="BL119" s="1"/>
      <c r="CC119" s="7"/>
    </row>
    <row r="120" spans="1:81" ht="15.75" customHeight="1">
      <c r="A120">
        <v>110</v>
      </c>
      <c r="B120">
        <v>1</v>
      </c>
      <c r="C120" t="s">
        <v>35</v>
      </c>
      <c r="D120" t="s">
        <v>25</v>
      </c>
      <c r="E120"/>
      <c r="F120"/>
      <c r="G120">
        <v>0.5</v>
      </c>
      <c r="H120">
        <v>0.5</v>
      </c>
      <c r="I120">
        <v>10793</v>
      </c>
      <c r="J120">
        <v>10273</v>
      </c>
      <c r="K120"/>
      <c r="L120">
        <v>11979</v>
      </c>
      <c r="M120">
        <v>8.6950000000000003</v>
      </c>
      <c r="N120">
        <v>8.9819999999999993</v>
      </c>
      <c r="O120">
        <v>0.28699999999999998</v>
      </c>
      <c r="P120"/>
      <c r="Q120">
        <v>1.137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44414</v>
      </c>
      <c r="Z120" s="23">
        <v>0.40305555555555556</v>
      </c>
      <c r="AA120"/>
      <c r="AB120">
        <v>1</v>
      </c>
      <c r="AC120"/>
      <c r="AD120" s="30">
        <v>10.021091810649326</v>
      </c>
      <c r="AE120" s="30">
        <v>9.8685209417674393</v>
      </c>
      <c r="AF120" s="30">
        <v>-0.15257086888188631</v>
      </c>
      <c r="AG120" s="30">
        <v>1.1853041719789275</v>
      </c>
      <c r="AH120" s="30"/>
      <c r="AI120"/>
      <c r="AJ120"/>
      <c r="AK120">
        <v>0.39314906286605633</v>
      </c>
      <c r="AL120"/>
      <c r="AM120"/>
      <c r="AN120"/>
      <c r="AO120"/>
      <c r="AP120"/>
      <c r="AQ120">
        <v>0.92453391139665175</v>
      </c>
      <c r="AR120"/>
      <c r="AS120"/>
      <c r="AT120"/>
      <c r="AU120"/>
      <c r="AV120"/>
      <c r="AW120">
        <v>150.41609326395425</v>
      </c>
      <c r="AX120"/>
      <c r="AY120"/>
      <c r="AZ120"/>
      <c r="BA120"/>
      <c r="BB120"/>
      <c r="BC120">
        <v>1.2591996411459978</v>
      </c>
      <c r="BD120"/>
      <c r="BE120"/>
      <c r="BF120"/>
      <c r="BG120" s="30">
        <v>10.001431543456182</v>
      </c>
      <c r="BH120" s="30">
        <v>9.9143517136111754</v>
      </c>
      <c r="BI120" s="30">
        <v>-8.7079829845007062E-2</v>
      </c>
      <c r="BJ120" s="30">
        <v>1.192814127585978</v>
      </c>
      <c r="BK120"/>
      <c r="BL120" s="1">
        <v>30</v>
      </c>
      <c r="CC120" s="7"/>
    </row>
    <row r="121" spans="1:81" ht="15.75" customHeight="1">
      <c r="A121">
        <v>111</v>
      </c>
      <c r="B121">
        <v>1</v>
      </c>
      <c r="C121" t="s">
        <v>35</v>
      </c>
      <c r="D121" t="s">
        <v>25</v>
      </c>
      <c r="E121"/>
      <c r="F121"/>
      <c r="G121">
        <v>0.5</v>
      </c>
      <c r="H121">
        <v>0.5</v>
      </c>
      <c r="I121">
        <v>10751</v>
      </c>
      <c r="J121">
        <v>10367</v>
      </c>
      <c r="K121"/>
      <c r="L121">
        <v>12130</v>
      </c>
      <c r="M121">
        <v>8.6620000000000008</v>
      </c>
      <c r="N121">
        <v>9.0619999999999994</v>
      </c>
      <c r="O121">
        <v>0.39900000000000002</v>
      </c>
      <c r="P121"/>
      <c r="Q121">
        <v>1.153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44414</v>
      </c>
      <c r="Z121" s="23">
        <v>0.40967592592592594</v>
      </c>
      <c r="AA121"/>
      <c r="AB121">
        <v>1</v>
      </c>
      <c r="AC121"/>
      <c r="AD121" s="30">
        <v>9.9817712762630375</v>
      </c>
      <c r="AE121" s="30">
        <v>9.9601824854549097</v>
      </c>
      <c r="AF121" s="30">
        <v>-2.1588790808127811E-2</v>
      </c>
      <c r="AG121" s="30">
        <v>1.2003240831930289</v>
      </c>
      <c r="AH121" s="30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 s="30"/>
      <c r="BH121" s="30"/>
      <c r="BI121" s="30"/>
      <c r="BJ121" s="30"/>
      <c r="BK121"/>
      <c r="BL121" s="1"/>
      <c r="CC121" s="7"/>
    </row>
    <row r="122" spans="1:81" ht="15.75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27"/>
      <c r="Z122" s="26"/>
      <c r="AA122"/>
      <c r="AB122" s="7"/>
      <c r="AD122" s="11"/>
      <c r="BL122" s="1"/>
      <c r="CC122" s="7"/>
    </row>
    <row r="123" spans="1:81" ht="15.75" customHeight="1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27"/>
      <c r="Z123" s="26"/>
      <c r="AA123"/>
      <c r="AB123" s="7"/>
      <c r="AD123" s="11"/>
      <c r="BL123" s="1"/>
      <c r="CC123" s="7"/>
    </row>
    <row r="124" spans="1:81" ht="15.75" customHeight="1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27"/>
      <c r="Z124" s="26"/>
      <c r="AA124"/>
      <c r="AB124" s="7"/>
      <c r="AD124" s="11"/>
      <c r="BL124" s="1"/>
      <c r="CC124" s="7"/>
    </row>
    <row r="125" spans="1:81" ht="15.75" customHeight="1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27"/>
      <c r="Z125" s="26"/>
      <c r="AA125"/>
      <c r="AB125" s="7"/>
      <c r="AD125" s="11"/>
      <c r="BL125" s="1"/>
      <c r="CC125" s="7"/>
    </row>
    <row r="126" spans="1:81" ht="15.75" customHeight="1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 s="27"/>
      <c r="Z126" s="26"/>
      <c r="AA126"/>
      <c r="AB126" s="7"/>
      <c r="AD126" s="11"/>
      <c r="BL126" s="1"/>
      <c r="CC126" s="7"/>
    </row>
    <row r="127" spans="1:81" ht="15.75" customHeigh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 s="27"/>
      <c r="Z127" s="26"/>
      <c r="AA127"/>
      <c r="AB127" s="7"/>
      <c r="AD127" s="11"/>
      <c r="BL127" s="1"/>
      <c r="CC127" s="7"/>
    </row>
    <row r="128" spans="1:81" ht="15.75" customHeigh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 s="27"/>
      <c r="Z128" s="26"/>
      <c r="AA128"/>
      <c r="AB128" s="7"/>
      <c r="AD128" s="11"/>
      <c r="BL128" s="1"/>
      <c r="CC128" s="7"/>
    </row>
    <row r="129" spans="1:81" ht="15.75" customHeigh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 s="27"/>
      <c r="Z129" s="26"/>
      <c r="AA129"/>
      <c r="AB129" s="7"/>
      <c r="AD129" s="11"/>
      <c r="BL129" s="1"/>
      <c r="CC129" s="7"/>
    </row>
    <row r="130" spans="1:81" ht="15.75" customHeigh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 s="27"/>
      <c r="Z130" s="26"/>
      <c r="AA130"/>
      <c r="AB130" s="7"/>
      <c r="AD130" s="11"/>
      <c r="BL130" s="1"/>
      <c r="CC130" s="7"/>
    </row>
    <row r="131" spans="1:81" ht="15.75" customHeigh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 s="27"/>
      <c r="Z131" s="26"/>
      <c r="AA131"/>
      <c r="AB131" s="7"/>
      <c r="AD131" s="11"/>
      <c r="BL131" s="1"/>
      <c r="CC131" s="7"/>
    </row>
    <row r="132" spans="1:81" ht="15.75" customHeigh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 s="27"/>
      <c r="Z132" s="26"/>
      <c r="AA132"/>
      <c r="AB132" s="7"/>
      <c r="AD132" s="11"/>
      <c r="BL132" s="1"/>
      <c r="CC132" s="7"/>
    </row>
    <row r="133" spans="1:81" ht="15.75" customHeight="1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 s="27"/>
      <c r="Z133" s="26"/>
      <c r="AA133"/>
      <c r="AB133" s="7"/>
      <c r="AD133" s="11"/>
      <c r="BL133" s="1"/>
      <c r="CC133" s="7"/>
    </row>
    <row r="134" spans="1:81" ht="15.75" customHeight="1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 s="27"/>
      <c r="Z134" s="26"/>
      <c r="AA134"/>
      <c r="AB134" s="7"/>
      <c r="AD134" s="11"/>
      <c r="BL134" s="1"/>
      <c r="CC134" s="7"/>
    </row>
    <row r="135" spans="1:81" ht="15.75" customHeight="1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 s="27"/>
      <c r="Z135" s="26"/>
      <c r="AA135"/>
      <c r="AB135" s="7"/>
      <c r="AD135" s="11"/>
      <c r="BL135" s="1"/>
      <c r="CC135" s="7"/>
    </row>
    <row r="136" spans="1:81" ht="15.75" customHeight="1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 s="27"/>
      <c r="Z136" s="26"/>
      <c r="AA136"/>
      <c r="AB136" s="7"/>
      <c r="AD136" s="11"/>
      <c r="BL136" s="1"/>
      <c r="CC136" s="7"/>
    </row>
    <row r="137" spans="1:81" ht="15.75" customHeight="1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 s="27"/>
      <c r="Z137" s="26"/>
      <c r="AA137"/>
      <c r="AB137" s="7"/>
      <c r="AD137" s="11"/>
      <c r="BL137" s="1"/>
      <c r="CC137" s="7"/>
    </row>
    <row r="138" spans="1:81" ht="15.75" customHeight="1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 s="27"/>
      <c r="Z138" s="26"/>
      <c r="AA138"/>
      <c r="AB138" s="7"/>
      <c r="AD138" s="11"/>
      <c r="BL138" s="1"/>
      <c r="CC138" s="7"/>
    </row>
    <row r="139" spans="1:81" ht="15.75" customHeight="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 s="27"/>
      <c r="Z139" s="26"/>
      <c r="AA139"/>
      <c r="AB139" s="7"/>
      <c r="AD139" s="11"/>
      <c r="BL139" s="1"/>
      <c r="CC139" s="7"/>
    </row>
    <row r="140" spans="1:81" ht="15.75" customHeight="1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 s="27"/>
      <c r="Z140" s="26"/>
      <c r="AA140"/>
      <c r="AB140" s="7"/>
      <c r="AD140" s="11"/>
      <c r="BL140" s="1"/>
      <c r="CC140" s="7"/>
    </row>
    <row r="141" spans="1:81" ht="15.75" customHeight="1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 s="27"/>
      <c r="Z141" s="26"/>
      <c r="AA141"/>
      <c r="AB141" s="7"/>
      <c r="AD141" s="11"/>
      <c r="BL141" s="1"/>
      <c r="CC141" s="7"/>
    </row>
    <row r="142" spans="1:81" ht="15.75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 s="27"/>
      <c r="Z142" s="26"/>
      <c r="AA142"/>
      <c r="AB142" s="7"/>
      <c r="AD142" s="11"/>
      <c r="BL142" s="1"/>
      <c r="CC142" s="7"/>
    </row>
    <row r="143" spans="1:81" ht="15.75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 s="27"/>
      <c r="Z143" s="26"/>
      <c r="AA143"/>
      <c r="AB143" s="7"/>
      <c r="AD143" s="11"/>
      <c r="BL143" s="1"/>
      <c r="CC143" s="7"/>
    </row>
    <row r="144" spans="1:81" ht="15.75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 s="27"/>
      <c r="Z144" s="26"/>
      <c r="AA144"/>
      <c r="AB144" s="7"/>
      <c r="AD144" s="11"/>
      <c r="BL144" s="1"/>
      <c r="CC144" s="7"/>
    </row>
    <row r="145" spans="1:81" ht="15.75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 s="27"/>
      <c r="Z145" s="26"/>
      <c r="AA145"/>
      <c r="AB145" s="7"/>
      <c r="AD145" s="11"/>
      <c r="BL145" s="1"/>
      <c r="CC145" s="7"/>
    </row>
    <row r="146" spans="1:81" ht="15.75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 s="27"/>
      <c r="Z146" s="26"/>
      <c r="AA146"/>
      <c r="AB146" s="7"/>
      <c r="AD146" s="11"/>
      <c r="BL146" s="1"/>
      <c r="CC146" s="7"/>
    </row>
    <row r="147" spans="1:81" ht="15.75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 s="27"/>
      <c r="Z147" s="26"/>
      <c r="AA147"/>
      <c r="AB147" s="7"/>
      <c r="AD147" s="11"/>
      <c r="BL147" s="1"/>
      <c r="CC147" s="7"/>
    </row>
    <row r="148" spans="1:81" ht="15.75" customHeight="1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 s="27"/>
      <c r="Z148" s="26"/>
      <c r="AA148"/>
      <c r="AB148" s="7"/>
      <c r="AD148" s="11"/>
      <c r="BL148" s="1"/>
      <c r="CC148" s="7"/>
    </row>
    <row r="149" spans="1:81" ht="15.75" customHeight="1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 s="27"/>
      <c r="Z149" s="26"/>
      <c r="AA149"/>
      <c r="AB149" s="7"/>
      <c r="AD149" s="11"/>
      <c r="BL149" s="1"/>
      <c r="CC149" s="7"/>
    </row>
    <row r="150" spans="1:81" ht="15.75" customHeight="1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 s="27"/>
      <c r="Z150" s="26"/>
      <c r="AA150"/>
      <c r="AB150" s="7"/>
      <c r="AD150" s="11"/>
      <c r="BL150" s="1"/>
      <c r="CC150" s="7"/>
    </row>
    <row r="151" spans="1:81" ht="15.75" customHeight="1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 s="27"/>
      <c r="Z151" s="26"/>
      <c r="AA151"/>
      <c r="AB151" s="7"/>
      <c r="AD151" s="11"/>
      <c r="BL151" s="1"/>
      <c r="CC151" s="7"/>
    </row>
    <row r="152" spans="1:81" ht="15.75" customHeight="1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 s="27"/>
      <c r="Z152" s="26"/>
      <c r="AA152"/>
      <c r="AB152" s="7"/>
      <c r="AD152" s="11"/>
      <c r="BL152" s="1"/>
      <c r="CC152" s="7"/>
    </row>
    <row r="153" spans="1:81" ht="15.75" customHeight="1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 s="27"/>
      <c r="Z153" s="26"/>
      <c r="AA153"/>
      <c r="AB153" s="7"/>
      <c r="AD153" s="11"/>
      <c r="BL153" s="1"/>
      <c r="CC153" s="7"/>
    </row>
    <row r="154" spans="1:81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 s="23"/>
      <c r="AA154" s="10"/>
      <c r="AB154" s="7"/>
      <c r="AD154" s="11"/>
      <c r="BL154" s="1"/>
      <c r="CC154" s="7"/>
    </row>
    <row r="155" spans="1:81" s="1" customFormat="1" ht="176">
      <c r="A155" s="1" t="s">
        <v>0</v>
      </c>
      <c r="B155" s="1" t="s">
        <v>1</v>
      </c>
      <c r="C155" s="1" t="s">
        <v>2</v>
      </c>
      <c r="D155" s="1" t="s">
        <v>3</v>
      </c>
      <c r="E155" s="1" t="s">
        <v>4</v>
      </c>
      <c r="F155" s="1" t="s">
        <v>5</v>
      </c>
      <c r="G155" s="1" t="s">
        <v>11</v>
      </c>
      <c r="H155" s="1" t="s">
        <v>12</v>
      </c>
      <c r="I155" s="1" t="s">
        <v>13</v>
      </c>
      <c r="J155" s="1" t="s">
        <v>14</v>
      </c>
      <c r="K155" s="1" t="s">
        <v>6</v>
      </c>
      <c r="L155" s="1" t="s">
        <v>15</v>
      </c>
      <c r="M155" s="1" t="s">
        <v>79</v>
      </c>
      <c r="N155" s="1" t="s">
        <v>80</v>
      </c>
      <c r="O155" s="1" t="s">
        <v>81</v>
      </c>
      <c r="P155" s="1" t="s">
        <v>82</v>
      </c>
      <c r="Q155" s="1" t="s">
        <v>83</v>
      </c>
      <c r="R155" s="1" t="s">
        <v>8</v>
      </c>
      <c r="S155" s="1" t="s">
        <v>20</v>
      </c>
      <c r="T155" s="1" t="s">
        <v>21</v>
      </c>
      <c r="U155" s="1" t="s">
        <v>9</v>
      </c>
      <c r="V155" s="1" t="s">
        <v>22</v>
      </c>
      <c r="W155" s="1" t="s">
        <v>23</v>
      </c>
      <c r="X155" s="1" t="s">
        <v>24</v>
      </c>
      <c r="Y155" s="1" t="s">
        <v>37</v>
      </c>
      <c r="Z155" s="1" t="s">
        <v>38</v>
      </c>
      <c r="AA155" s="1" t="s">
        <v>46</v>
      </c>
      <c r="AB155" s="1" t="s">
        <v>47</v>
      </c>
      <c r="AC155" s="1" t="s">
        <v>48</v>
      </c>
      <c r="AD155" s="1" t="s">
        <v>72</v>
      </c>
      <c r="AE155" s="1" t="s">
        <v>73</v>
      </c>
      <c r="AF155" s="1" t="s">
        <v>74</v>
      </c>
      <c r="AG155" s="1" t="s">
        <v>75</v>
      </c>
      <c r="AJ155" s="1" t="s">
        <v>49</v>
      </c>
      <c r="AK155" s="1" t="s">
        <v>50</v>
      </c>
      <c r="AL155" s="1" t="s">
        <v>51</v>
      </c>
      <c r="AM155" s="1" t="s">
        <v>52</v>
      </c>
      <c r="AP155" s="1" t="s">
        <v>68</v>
      </c>
      <c r="AQ155" s="1" t="s">
        <v>69</v>
      </c>
      <c r="AR155" s="1" t="s">
        <v>70</v>
      </c>
      <c r="AS155" s="1" t="s">
        <v>71</v>
      </c>
      <c r="AV155" s="1" t="s">
        <v>53</v>
      </c>
      <c r="AW155" s="1" t="s">
        <v>54</v>
      </c>
      <c r="AX155" s="1" t="s">
        <v>55</v>
      </c>
      <c r="AY155" s="1" t="s">
        <v>56</v>
      </c>
      <c r="BB155" s="1" t="s">
        <v>57</v>
      </c>
      <c r="BC155" s="1" t="s">
        <v>58</v>
      </c>
      <c r="BD155" s="1" t="s">
        <v>59</v>
      </c>
      <c r="BE155" s="1" t="s">
        <v>60</v>
      </c>
      <c r="BG155" s="1" t="s">
        <v>61</v>
      </c>
      <c r="BH155" s="1" t="s">
        <v>62</v>
      </c>
      <c r="BI155" s="1" t="s">
        <v>63</v>
      </c>
      <c r="BJ155" s="1" t="s">
        <v>64</v>
      </c>
      <c r="BL155" s="1" t="s">
        <v>78</v>
      </c>
    </row>
    <row r="156" spans="1:81" s="18" customFormat="1">
      <c r="A156" s="14"/>
      <c r="B156" s="15"/>
      <c r="C156" s="14"/>
      <c r="D156" s="16"/>
      <c r="E156" s="17"/>
      <c r="F156" s="12" t="s">
        <v>10</v>
      </c>
      <c r="I156" s="25">
        <f>AVERAGE(I32:I154)</f>
        <v>10471.844444444445</v>
      </c>
      <c r="J156" s="25">
        <f>AVERAGE(J32:J154)</f>
        <v>11277.022222222222</v>
      </c>
      <c r="K156" s="25"/>
      <c r="L156" s="25">
        <f>AVERAGE(L32:L154)</f>
        <v>24843.722222222223</v>
      </c>
      <c r="M156" s="24">
        <f>AVERAGE(M32:M154)</f>
        <v>8.4486444444444455</v>
      </c>
      <c r="N156" s="18">
        <f>AVERAGE(N32:N154)</f>
        <v>9.8322888888888844</v>
      </c>
      <c r="O156" s="18">
        <f>AVERAGE(O32:O154)</f>
        <v>1.3841666666666672</v>
      </c>
      <c r="Q156" s="18">
        <f>AVERAGE(Q32:Q154)</f>
        <v>2.482355555555555</v>
      </c>
      <c r="V156" s="19"/>
      <c r="W156" s="19"/>
      <c r="X156" s="20"/>
      <c r="Y156" s="21"/>
      <c r="Z156" s="21"/>
      <c r="AA156" s="17"/>
      <c r="AB156" s="12" t="s">
        <v>10</v>
      </c>
      <c r="AD156" s="24">
        <f>AVERAGE(AD32:AD154)</f>
        <v>9.8109916587736627</v>
      </c>
      <c r="AE156" s="24">
        <f>AVERAGE(AE32:AE154)</f>
        <v>10.536600759773865</v>
      </c>
      <c r="AF156" s="24">
        <f>AVERAGE(AF32:AF154)</f>
        <v>0.72560910100020248</v>
      </c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17"/>
      <c r="BE156" s="12" t="s">
        <v>10</v>
      </c>
      <c r="BF156" s="24"/>
      <c r="BG156" s="24">
        <f t="shared" ref="BG156:BJ156" si="0">AVERAGE(BG32:BG154)</f>
        <v>10.524983939922954</v>
      </c>
      <c r="BH156" s="24">
        <f t="shared" si="0"/>
        <v>10.558685298424415</v>
      </c>
      <c r="BI156" s="24">
        <f t="shared" si="0"/>
        <v>3.3701358501461672E-2</v>
      </c>
      <c r="BJ156" s="24">
        <f t="shared" si="0"/>
        <v>1.2103312514583786</v>
      </c>
      <c r="BK156" s="22" t="s">
        <v>26</v>
      </c>
      <c r="BL156" s="22">
        <f>MIN(BL32:BL154)</f>
        <v>1</v>
      </c>
    </row>
    <row r="157" spans="1:81" s="18" customFormat="1">
      <c r="A157" s="14"/>
      <c r="B157" s="15"/>
      <c r="C157" s="14"/>
      <c r="D157" s="16"/>
      <c r="E157" s="17"/>
      <c r="F157" s="12" t="s">
        <v>27</v>
      </c>
      <c r="I157" s="25">
        <f>STDEV(I32:I154)</f>
        <v>1612.827003067197</v>
      </c>
      <c r="J157" s="25">
        <f>STDEV(J32:J154)</f>
        <v>1264.4942851802164</v>
      </c>
      <c r="K157" s="25"/>
      <c r="L157" s="25">
        <f>STDEV(L32:L154)</f>
        <v>23716.403635803523</v>
      </c>
      <c r="M157" s="18">
        <f>STDEV(M32:M154)</f>
        <v>1.2372866862897547</v>
      </c>
      <c r="N157" s="18">
        <f>STDEV(N32:N154)</f>
        <v>1.0712611830675016</v>
      </c>
      <c r="O157" s="18">
        <f>STDEV(O32:O154)</f>
        <v>1.0475628778961503</v>
      </c>
      <c r="Q157" s="18">
        <f>STDEV(Q32:Q154)</f>
        <v>2.4804834673326015</v>
      </c>
      <c r="V157" s="19"/>
      <c r="W157" s="19"/>
      <c r="X157" s="20"/>
      <c r="Y157" s="21"/>
      <c r="Z157" s="21"/>
      <c r="AA157" s="17"/>
      <c r="AB157" s="12" t="s">
        <v>27</v>
      </c>
      <c r="AD157" s="24">
        <f>STDEV(AD32:AD154)</f>
        <v>1.3876947229219467</v>
      </c>
      <c r="AE157" s="24">
        <f>STDEV(AE32:AE154)</f>
        <v>0.98089795527291912</v>
      </c>
      <c r="AF157" s="24">
        <f>STDEV(AF32:AF154)</f>
        <v>1.2664998593967056</v>
      </c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17"/>
      <c r="BE157" s="12" t="s">
        <v>27</v>
      </c>
      <c r="BF157" s="24"/>
      <c r="BG157" s="24">
        <f t="shared" ref="BG157:BJ157" si="1">STDEV(BG32:BG154)</f>
        <v>0.74028201321838738</v>
      </c>
      <c r="BH157" s="24">
        <f t="shared" si="1"/>
        <v>0.97205352380717214</v>
      </c>
      <c r="BI157" s="24">
        <f t="shared" si="1"/>
        <v>0.70269359546687438</v>
      </c>
      <c r="BJ157" s="24">
        <f t="shared" si="1"/>
        <v>0.32807827126292749</v>
      </c>
      <c r="BK157" s="22" t="s">
        <v>28</v>
      </c>
      <c r="BL157" s="22">
        <f>MAX(BL32:BL154)</f>
        <v>30</v>
      </c>
    </row>
    <row r="158" spans="1:81" s="18" customFormat="1">
      <c r="A158" s="14"/>
      <c r="B158" s="15"/>
      <c r="C158" s="14"/>
      <c r="D158" s="16"/>
      <c r="E158" s="17"/>
      <c r="F158" s="12" t="s">
        <v>36</v>
      </c>
      <c r="I158" s="25">
        <f>100*I157/I156</f>
        <v>15.401556159696765</v>
      </c>
      <c r="J158" s="25">
        <f t="shared" ref="J158:Q158" si="2">100*J157/J156</f>
        <v>11.21301581448013</v>
      </c>
      <c r="K158" s="25"/>
      <c r="L158" s="25">
        <f t="shared" si="2"/>
        <v>95.462360364783279</v>
      </c>
      <c r="M158" s="25">
        <f t="shared" si="2"/>
        <v>14.644795321021638</v>
      </c>
      <c r="N158" s="25">
        <f t="shared" si="2"/>
        <v>10.895338767742018</v>
      </c>
      <c r="O158" s="25">
        <f t="shared" si="2"/>
        <v>75.68184548316556</v>
      </c>
      <c r="P158" s="25"/>
      <c r="Q158" s="25">
        <f t="shared" si="2"/>
        <v>99.924584203146736</v>
      </c>
      <c r="V158" s="19"/>
      <c r="W158" s="19"/>
      <c r="X158" s="20"/>
      <c r="Y158" s="21"/>
      <c r="Z158" s="21"/>
      <c r="AA158" s="17"/>
      <c r="AB158" s="12" t="s">
        <v>36</v>
      </c>
      <c r="AD158" s="24">
        <f>100*AD157/AD156</f>
        <v>14.144286033318302</v>
      </c>
      <c r="AE158" s="24">
        <f t="shared" ref="AE158:AF158" si="3">100*AE157/AE156</f>
        <v>9.3094345855614531</v>
      </c>
      <c r="AF158" s="24">
        <f t="shared" si="3"/>
        <v>174.54299534707079</v>
      </c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17"/>
      <c r="BE158" s="12" t="s">
        <v>36</v>
      </c>
      <c r="BF158" s="24"/>
      <c r="BG158" s="24">
        <f t="shared" ref="BG158:BJ158" si="4">100*BG157/BG156</f>
        <v>7.033569052874074</v>
      </c>
      <c r="BH158" s="24">
        <f t="shared" si="4"/>
        <v>9.2061984644264729</v>
      </c>
      <c r="BI158" s="24">
        <f t="shared" si="4"/>
        <v>2085.0601480542623</v>
      </c>
      <c r="BJ158" s="24">
        <f t="shared" si="4"/>
        <v>27.106486002704823</v>
      </c>
      <c r="BK158" s="22"/>
      <c r="BL158" s="22"/>
    </row>
    <row r="159" spans="1:81" s="18" customFormat="1">
      <c r="A159" s="14"/>
      <c r="B159" s="15"/>
      <c r="C159" s="14"/>
      <c r="D159" s="16"/>
      <c r="E159" s="17"/>
      <c r="F159" s="12"/>
      <c r="I159" s="25"/>
      <c r="J159" s="25"/>
      <c r="K159" s="25"/>
      <c r="L159" s="25"/>
      <c r="M159" s="25"/>
      <c r="N159" s="25"/>
      <c r="O159" s="25"/>
      <c r="P159" s="25"/>
      <c r="Q159" s="25"/>
      <c r="V159" s="19"/>
      <c r="W159" s="19"/>
      <c r="X159" s="20"/>
      <c r="Y159" s="21"/>
      <c r="Z159" s="21"/>
      <c r="AA159" s="17"/>
      <c r="AB159" s="12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17"/>
      <c r="BE159" s="12"/>
      <c r="BF159" s="24"/>
      <c r="BG159" s="24"/>
      <c r="BH159" s="24"/>
      <c r="BI159" s="24"/>
      <c r="BJ159" s="24"/>
      <c r="BK159" s="22"/>
      <c r="BL159" s="22"/>
    </row>
    <row r="160" spans="1:81" s="18" customFormat="1">
      <c r="A160" s="14"/>
      <c r="B160" s="15"/>
      <c r="C160" s="14"/>
      <c r="D160" s="16"/>
      <c r="E160" s="17" t="s">
        <v>33</v>
      </c>
      <c r="F160" s="12" t="s">
        <v>29</v>
      </c>
      <c r="I160" s="25">
        <f t="shared" ref="I160:L160" si="5">I156+(2*I157)</f>
        <v>13697.498450578838</v>
      </c>
      <c r="J160" s="25">
        <f t="shared" si="5"/>
        <v>13806.010792582654</v>
      </c>
      <c r="K160" s="25"/>
      <c r="L160" s="25">
        <f t="shared" si="5"/>
        <v>72276.529493829265</v>
      </c>
      <c r="M160" s="18">
        <f>M156+(2*M157)</f>
        <v>10.923217817023955</v>
      </c>
      <c r="N160" s="18">
        <f>N156+(2*N157)</f>
        <v>11.974811255023887</v>
      </c>
      <c r="O160" s="18">
        <f>O156+(2*O157)</f>
        <v>3.4792924224589679</v>
      </c>
      <c r="Q160" s="18">
        <f>Q156+(2*Q157)</f>
        <v>7.4433224902207584</v>
      </c>
      <c r="X160" s="20"/>
      <c r="Y160" s="21"/>
      <c r="Z160" s="21"/>
      <c r="AA160" s="17" t="s">
        <v>33</v>
      </c>
      <c r="AB160" s="12" t="s">
        <v>29</v>
      </c>
      <c r="AD160" s="24">
        <f t="shared" ref="AD160:AF160" si="6">AD156+(2*AD157)</f>
        <v>12.586381104617557</v>
      </c>
      <c r="AE160" s="24">
        <f t="shared" si="6"/>
        <v>12.498396670319703</v>
      </c>
      <c r="AF160" s="24">
        <f t="shared" si="6"/>
        <v>3.2586088197936136</v>
      </c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17" t="s">
        <v>33</v>
      </c>
      <c r="BE160" s="12" t="s">
        <v>29</v>
      </c>
      <c r="BF160" s="24"/>
      <c r="BG160" s="24">
        <f t="shared" ref="BG160:BJ160" si="7">BG156+(2*BG157)</f>
        <v>12.005547966359728</v>
      </c>
      <c r="BH160" s="24">
        <f t="shared" si="7"/>
        <v>12.50279234603876</v>
      </c>
      <c r="BI160" s="24">
        <f t="shared" si="7"/>
        <v>1.4390885494352104</v>
      </c>
      <c r="BJ160" s="24">
        <f t="shared" si="7"/>
        <v>1.8664877939842337</v>
      </c>
      <c r="BK160" s="22"/>
      <c r="BL160" s="22"/>
    </row>
    <row r="161" spans="1:81" s="18" customFormat="1">
      <c r="A161" s="14"/>
      <c r="B161" s="15"/>
      <c r="C161" s="14"/>
      <c r="D161" s="16"/>
      <c r="E161" s="17"/>
      <c r="F161" s="12" t="s">
        <v>31</v>
      </c>
      <c r="I161" s="25">
        <f t="shared" ref="I161:L161" si="8">I156-(2*I157)</f>
        <v>7246.1904383100509</v>
      </c>
      <c r="J161" s="25">
        <f t="shared" si="8"/>
        <v>8748.0336518617896</v>
      </c>
      <c r="K161" s="25"/>
      <c r="L161" s="25">
        <f t="shared" si="8"/>
        <v>-22589.085049384823</v>
      </c>
      <c r="M161" s="18">
        <f>M156-(2*M157)</f>
        <v>5.9740710718649357</v>
      </c>
      <c r="N161" s="18">
        <f>N156-(2*N157)</f>
        <v>7.6897665227538816</v>
      </c>
      <c r="O161" s="18">
        <f>O156-(2*O157)</f>
        <v>-0.71095908912563344</v>
      </c>
      <c r="Q161" s="18">
        <f>Q156-(2*Q157)</f>
        <v>-2.478611379109648</v>
      </c>
      <c r="X161" s="20"/>
      <c r="Y161" s="21"/>
      <c r="Z161" s="21"/>
      <c r="AA161" s="17"/>
      <c r="AB161" s="12" t="s">
        <v>31</v>
      </c>
      <c r="AD161" s="24">
        <f t="shared" ref="AD161:AF161" si="9">AD156-(2*AD157)</f>
        <v>7.0356022129297688</v>
      </c>
      <c r="AE161" s="24">
        <f t="shared" si="9"/>
        <v>8.5748048492280269</v>
      </c>
      <c r="AF161" s="24">
        <f t="shared" si="9"/>
        <v>-1.8073906177932089</v>
      </c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17"/>
      <c r="BE161" s="12" t="s">
        <v>31</v>
      </c>
      <c r="BF161" s="24"/>
      <c r="BG161" s="24">
        <f t="shared" ref="BG161:BJ161" si="10">BG156-(2*BG157)</f>
        <v>9.0444199134861805</v>
      </c>
      <c r="BH161" s="24">
        <f t="shared" si="10"/>
        <v>8.6145782508100694</v>
      </c>
      <c r="BI161" s="24">
        <f t="shared" si="10"/>
        <v>-1.3716858324322871</v>
      </c>
      <c r="BJ161" s="24">
        <f t="shared" si="10"/>
        <v>0.55417470893252363</v>
      </c>
      <c r="BK161" s="22"/>
      <c r="BL161" s="22"/>
    </row>
    <row r="162" spans="1:81" s="18" customFormat="1">
      <c r="A162" s="14"/>
      <c r="B162" s="15"/>
      <c r="C162" s="14"/>
      <c r="D162" s="16"/>
      <c r="E162" s="17" t="s">
        <v>34</v>
      </c>
      <c r="F162" s="12" t="s">
        <v>30</v>
      </c>
      <c r="I162" s="25">
        <f t="shared" ref="I162:L162" si="11">I156+(3*I157)</f>
        <v>15310.325453646035</v>
      </c>
      <c r="J162" s="25">
        <f t="shared" si="11"/>
        <v>15070.505077762871</v>
      </c>
      <c r="K162" s="25"/>
      <c r="L162" s="25">
        <f t="shared" si="11"/>
        <v>95992.933129632787</v>
      </c>
      <c r="M162" s="18">
        <f>M156+(3*M157)</f>
        <v>12.16050450331371</v>
      </c>
      <c r="N162" s="18">
        <f>N156+(3*N157)</f>
        <v>13.04607243809139</v>
      </c>
      <c r="O162" s="18">
        <f>O156+(3*O157)</f>
        <v>4.526855300355118</v>
      </c>
      <c r="Q162" s="18">
        <f>Q156+(3*Q157)</f>
        <v>9.923805957553359</v>
      </c>
      <c r="X162" s="20"/>
      <c r="Y162" s="21"/>
      <c r="Z162" s="21"/>
      <c r="AA162" s="17" t="s">
        <v>34</v>
      </c>
      <c r="AB162" s="12" t="s">
        <v>30</v>
      </c>
      <c r="AD162" s="24">
        <f t="shared" ref="AD162:AF162" si="12">AD156+(3*AD157)</f>
        <v>13.974075827539503</v>
      </c>
      <c r="AE162" s="24">
        <f t="shared" si="12"/>
        <v>13.479294625592622</v>
      </c>
      <c r="AF162" s="24">
        <f t="shared" si="12"/>
        <v>4.5251086791903194</v>
      </c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17" t="s">
        <v>34</v>
      </c>
      <c r="BE162" s="12" t="s">
        <v>30</v>
      </c>
      <c r="BF162" s="24"/>
      <c r="BG162" s="24">
        <f t="shared" ref="BG162:BJ162" si="13">BG156+(3*BG157)</f>
        <v>12.745829979578117</v>
      </c>
      <c r="BH162" s="24">
        <f t="shared" si="13"/>
        <v>13.474845869845931</v>
      </c>
      <c r="BI162" s="24">
        <f t="shared" si="13"/>
        <v>2.1417821449020846</v>
      </c>
      <c r="BJ162" s="24">
        <f t="shared" si="13"/>
        <v>2.194566065247161</v>
      </c>
      <c r="BK162" s="22"/>
      <c r="BL162" s="22"/>
    </row>
    <row r="163" spans="1:81" s="18" customFormat="1">
      <c r="A163" s="14"/>
      <c r="B163" s="15"/>
      <c r="C163" s="14"/>
      <c r="D163" s="16"/>
      <c r="E163" s="16"/>
      <c r="F163" s="12" t="s">
        <v>32</v>
      </c>
      <c r="G163" s="14"/>
      <c r="I163" s="25">
        <f t="shared" ref="I163:L163" si="14">I156-(3*I157)</f>
        <v>5633.3634352428544</v>
      </c>
      <c r="J163" s="25">
        <f t="shared" si="14"/>
        <v>7483.5393666815726</v>
      </c>
      <c r="K163" s="25"/>
      <c r="L163" s="25">
        <f t="shared" si="14"/>
        <v>-46305.488685188349</v>
      </c>
      <c r="M163" s="18">
        <f>M156-(3*M157)</f>
        <v>4.7367843855751817</v>
      </c>
      <c r="N163" s="18">
        <f>N156-(3*N157)</f>
        <v>6.6185053396863793</v>
      </c>
      <c r="O163" s="18">
        <f>O156-(3*O157)</f>
        <v>-1.7585219670217835</v>
      </c>
      <c r="Q163" s="18">
        <f>Q156-(3*Q157)</f>
        <v>-4.95909484644225</v>
      </c>
      <c r="X163" s="20"/>
      <c r="AA163" s="16"/>
      <c r="AB163" s="12" t="s">
        <v>32</v>
      </c>
      <c r="AC163" s="14"/>
      <c r="AD163" s="24">
        <f t="shared" ref="AD163:AF163" si="15">AD156-(3*AD157)</f>
        <v>5.6479074900078228</v>
      </c>
      <c r="AE163" s="24">
        <f t="shared" si="15"/>
        <v>7.5939068939551078</v>
      </c>
      <c r="AF163" s="24">
        <f t="shared" si="15"/>
        <v>-3.0738904771899147</v>
      </c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16"/>
      <c r="BE163" s="12" t="s">
        <v>32</v>
      </c>
      <c r="BF163" s="24"/>
      <c r="BG163" s="24">
        <f t="shared" ref="BG163:BJ163" si="16">BG156-(3*BG157)</f>
        <v>8.3041379002677917</v>
      </c>
      <c r="BH163" s="24">
        <f t="shared" si="16"/>
        <v>7.6425247270028986</v>
      </c>
      <c r="BI163" s="24">
        <f t="shared" si="16"/>
        <v>-2.0743794278991614</v>
      </c>
      <c r="BJ163" s="24">
        <f t="shared" si="16"/>
        <v>0.2260964376695962</v>
      </c>
      <c r="BK163" s="22"/>
      <c r="BL163" s="22"/>
    </row>
    <row r="164" spans="1:81" s="18" customFormat="1">
      <c r="A164" s="14"/>
      <c r="B164" s="15"/>
      <c r="C164" s="14"/>
      <c r="D164" s="16"/>
      <c r="E164" s="17"/>
      <c r="F164" s="12"/>
      <c r="G164" s="14"/>
      <c r="I164" s="14"/>
      <c r="J164" s="14"/>
      <c r="L164" s="16"/>
      <c r="U164" s="19"/>
      <c r="V164" s="19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F164" s="22"/>
      <c r="BG164" s="22"/>
      <c r="BH164" s="22"/>
      <c r="BI164" s="22"/>
      <c r="BJ164" s="22"/>
      <c r="BK164" s="22"/>
      <c r="BL164" s="22"/>
    </row>
    <row r="165" spans="1:81" s="18" customFormat="1">
      <c r="A165" s="14"/>
      <c r="B165" s="15"/>
      <c r="C165" s="14"/>
      <c r="D165" s="16"/>
      <c r="E165" s="16"/>
      <c r="F165" s="12"/>
      <c r="G165" s="14"/>
      <c r="I165" s="14"/>
      <c r="J165" s="14"/>
      <c r="L165" s="16"/>
      <c r="U165" s="19"/>
      <c r="V165" s="19"/>
      <c r="AA165" s="18" t="s">
        <v>85</v>
      </c>
      <c r="AB165" s="12" t="s">
        <v>29</v>
      </c>
      <c r="AC165" s="22"/>
      <c r="AD165" s="24">
        <f t="shared" ref="AD165:AF165" si="17">100*AD160/AD156</f>
        <v>128.28857206663659</v>
      </c>
      <c r="AE165" s="24">
        <f t="shared" si="17"/>
        <v>118.61886917112291</v>
      </c>
      <c r="AF165" s="24">
        <f t="shared" si="17"/>
        <v>449.08599069414157</v>
      </c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18" t="s">
        <v>85</v>
      </c>
      <c r="BE165" s="12" t="s">
        <v>29</v>
      </c>
      <c r="BF165" s="24"/>
      <c r="BG165" s="24">
        <f t="shared" ref="BG165:BJ165" si="18">100*BG160/BG156</f>
        <v>114.06713810574813</v>
      </c>
      <c r="BH165" s="24">
        <f t="shared" si="18"/>
        <v>118.41239692885294</v>
      </c>
      <c r="BI165" s="24">
        <f t="shared" si="18"/>
        <v>4270.1202961085246</v>
      </c>
      <c r="BJ165" s="24">
        <f t="shared" si="18"/>
        <v>154.21297200540965</v>
      </c>
      <c r="BK165" s="22"/>
      <c r="BL165" s="22"/>
    </row>
    <row r="166" spans="1:81" s="18" customFormat="1">
      <c r="A166" s="14"/>
      <c r="B166" s="15"/>
      <c r="C166" s="14"/>
      <c r="D166" s="16"/>
      <c r="E166" s="16"/>
      <c r="F166" s="12"/>
      <c r="G166" s="14"/>
      <c r="I166" s="14"/>
      <c r="J166" s="14"/>
      <c r="L166" s="16"/>
      <c r="U166" s="19"/>
      <c r="V166" s="19"/>
      <c r="AB166" s="12" t="s">
        <v>31</v>
      </c>
      <c r="AC166" s="22"/>
      <c r="AD166" s="24">
        <f t="shared" ref="AD166:AF166" si="19">100*AD161/AD156</f>
        <v>71.711427933363396</v>
      </c>
      <c r="AE166" s="24">
        <f t="shared" si="19"/>
        <v>81.38113082887709</v>
      </c>
      <c r="AF166" s="24">
        <f t="shared" si="19"/>
        <v>-249.08599069414157</v>
      </c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E166" s="12" t="s">
        <v>31</v>
      </c>
      <c r="BF166" s="24"/>
      <c r="BG166" s="24">
        <f t="shared" ref="BG166:BJ166" si="20">100*BG161/BG156</f>
        <v>85.932861894251872</v>
      </c>
      <c r="BH166" s="24">
        <f t="shared" si="20"/>
        <v>81.587603071147043</v>
      </c>
      <c r="BI166" s="24">
        <f t="shared" si="20"/>
        <v>-4070.1202961085241</v>
      </c>
      <c r="BJ166" s="24">
        <f t="shared" si="20"/>
        <v>45.78702799459036</v>
      </c>
      <c r="BK166" s="22"/>
      <c r="BL166" s="22"/>
    </row>
    <row r="167" spans="1:81">
      <c r="A167" s="2"/>
      <c r="B167" s="10"/>
      <c r="C167" s="2"/>
      <c r="D167" s="4"/>
      <c r="E167" s="4"/>
      <c r="F167" s="2"/>
      <c r="G167" s="2"/>
      <c r="H167" s="2"/>
      <c r="I167" s="2"/>
      <c r="J167" s="2"/>
      <c r="K167" s="2"/>
      <c r="L167" s="4"/>
      <c r="M167" s="4"/>
      <c r="O167" s="6"/>
      <c r="P167" s="12"/>
      <c r="U167" s="8"/>
      <c r="V167" s="8"/>
      <c r="AA167" s="7" t="s">
        <v>86</v>
      </c>
      <c r="AB167" s="12" t="s">
        <v>30</v>
      </c>
      <c r="AD167" s="24">
        <f t="shared" ref="AD167:AF167" si="21">100*AD162/AD156</f>
        <v>142.4328580999549</v>
      </c>
      <c r="AE167" s="24">
        <f t="shared" si="21"/>
        <v>127.92830375668436</v>
      </c>
      <c r="AF167" s="24">
        <f t="shared" si="21"/>
        <v>623.62898604121244</v>
      </c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7" t="s">
        <v>86</v>
      </c>
      <c r="BE167" s="12" t="s">
        <v>30</v>
      </c>
      <c r="BF167" s="24"/>
      <c r="BG167" s="24">
        <f t="shared" ref="BG167:BJ167" si="22">100*BG162/BG156</f>
        <v>121.10070715862221</v>
      </c>
      <c r="BH167" s="24">
        <f t="shared" si="22"/>
        <v>127.61859539327942</v>
      </c>
      <c r="BI167" s="24">
        <f t="shared" si="22"/>
        <v>6355.1804441627855</v>
      </c>
      <c r="BJ167" s="24">
        <f t="shared" si="22"/>
        <v>181.31945800811445</v>
      </c>
      <c r="CC167" s="7"/>
    </row>
    <row r="168" spans="1:81">
      <c r="C168" s="2"/>
      <c r="D168" s="4"/>
      <c r="E168" s="4"/>
      <c r="F168" s="2"/>
      <c r="G168" s="2"/>
      <c r="H168" s="2"/>
      <c r="I168" s="2"/>
      <c r="J168" s="2"/>
      <c r="K168" s="2"/>
      <c r="L168" s="4"/>
      <c r="M168" s="4"/>
      <c r="O168" s="6"/>
      <c r="P168" s="6"/>
      <c r="U168" s="8"/>
      <c r="V168" s="8"/>
      <c r="AB168" s="12" t="s">
        <v>32</v>
      </c>
      <c r="AD168" s="24">
        <f t="shared" ref="AD168:AF168" si="23">100*AD163/AD156</f>
        <v>57.567141900045101</v>
      </c>
      <c r="AE168" s="24">
        <f t="shared" si="23"/>
        <v>72.071696243315643</v>
      </c>
      <c r="AF168" s="24">
        <f t="shared" si="23"/>
        <v>-423.62898604121244</v>
      </c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7"/>
      <c r="BE168" s="12" t="s">
        <v>32</v>
      </c>
      <c r="BF168" s="24"/>
      <c r="BG168" s="24">
        <f t="shared" ref="BG168:BJ168" si="24">100*BG163/BG156</f>
        <v>78.899292841377772</v>
      </c>
      <c r="BH168" s="24">
        <f t="shared" si="24"/>
        <v>72.381404606720594</v>
      </c>
      <c r="BI168" s="24">
        <f t="shared" si="24"/>
        <v>-6155.1804441627864</v>
      </c>
      <c r="BJ168" s="24">
        <f t="shared" si="24"/>
        <v>18.680541991885544</v>
      </c>
      <c r="CC168" s="7"/>
    </row>
    <row r="169" spans="1:81">
      <c r="C169" s="2"/>
      <c r="D169" s="4"/>
      <c r="E169" s="4"/>
      <c r="F169" s="2"/>
      <c r="G169" s="2"/>
      <c r="H169" s="2"/>
      <c r="I169" s="2"/>
      <c r="J169" s="2"/>
      <c r="K169" s="2"/>
      <c r="L169" s="4"/>
      <c r="M169" s="4"/>
      <c r="O169" s="6"/>
      <c r="P169" s="6"/>
      <c r="U169" s="8"/>
      <c r="V169" s="8"/>
      <c r="AB169" s="12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7"/>
      <c r="BE169" s="12"/>
      <c r="BF169" s="24"/>
      <c r="BG169" s="24"/>
      <c r="BH169" s="24"/>
      <c r="BI169" s="24"/>
      <c r="BJ169" s="24"/>
      <c r="CC169" s="7"/>
    </row>
    <row r="170" spans="1:81">
      <c r="C170" s="2"/>
      <c r="D170" s="4"/>
      <c r="E170" s="4"/>
      <c r="F170" s="2"/>
      <c r="G170" s="2"/>
      <c r="H170" s="2"/>
      <c r="I170" s="2"/>
      <c r="J170" s="2"/>
      <c r="K170" s="2"/>
      <c r="L170" s="4"/>
      <c r="M170" s="4"/>
      <c r="O170" s="6"/>
      <c r="P170" s="6"/>
      <c r="U170" s="8"/>
      <c r="V170" s="8"/>
      <c r="AA170" s="9" t="s">
        <v>67</v>
      </c>
      <c r="AB170" s="7"/>
      <c r="AD170" s="24">
        <f t="shared" ref="AD170:AF170" si="25">100*AD157/AD156</f>
        <v>14.144286033318302</v>
      </c>
      <c r="AE170" s="24">
        <f t="shared" si="25"/>
        <v>9.3094345855614531</v>
      </c>
      <c r="AF170" s="24">
        <f t="shared" si="25"/>
        <v>174.54299534707079</v>
      </c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9" t="s">
        <v>67</v>
      </c>
      <c r="BE170" s="7"/>
      <c r="BF170" s="24"/>
      <c r="BG170" s="24">
        <f t="shared" ref="BG170:BJ170" si="26">100*BG157/BG156</f>
        <v>7.033569052874074</v>
      </c>
      <c r="BH170" s="24">
        <f t="shared" si="26"/>
        <v>9.2061984644264729</v>
      </c>
      <c r="BI170" s="24">
        <f t="shared" si="26"/>
        <v>2085.0601480542623</v>
      </c>
      <c r="BJ170" s="24">
        <f t="shared" si="26"/>
        <v>27.106486002704823</v>
      </c>
      <c r="CC170" s="7"/>
    </row>
    <row r="171" spans="1:81">
      <c r="A171" s="2"/>
      <c r="B171" s="3"/>
      <c r="C171" s="2"/>
      <c r="D171" s="4"/>
      <c r="E171" s="4"/>
      <c r="F171" s="2"/>
      <c r="G171" s="2"/>
      <c r="H171" s="2"/>
      <c r="I171" s="2"/>
      <c r="J171" s="2"/>
      <c r="K171" s="2"/>
      <c r="L171" s="4"/>
      <c r="M171" s="4"/>
      <c r="O171" s="6"/>
      <c r="P171" s="6"/>
      <c r="U171" s="8"/>
      <c r="V171" s="8"/>
      <c r="AA171" s="9" t="s">
        <v>84</v>
      </c>
      <c r="AB171" s="7"/>
      <c r="AD171" s="24">
        <f t="shared" ref="AD171:AF171" si="27">3*AD170</f>
        <v>42.432858099954906</v>
      </c>
      <c r="AE171" s="24">
        <f t="shared" si="27"/>
        <v>27.928303756684357</v>
      </c>
      <c r="AF171" s="24">
        <f t="shared" si="27"/>
        <v>523.62898604121233</v>
      </c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9" t="s">
        <v>84</v>
      </c>
      <c r="BE171" s="7"/>
      <c r="BF171" s="24"/>
      <c r="BG171" s="24">
        <f t="shared" ref="BG171:BJ171" si="28">3*BG170</f>
        <v>21.100707158622221</v>
      </c>
      <c r="BH171" s="24">
        <f t="shared" si="28"/>
        <v>27.618595393279421</v>
      </c>
      <c r="BI171" s="24">
        <f t="shared" si="28"/>
        <v>6255.1804441627864</v>
      </c>
      <c r="BJ171" s="24">
        <f t="shared" si="28"/>
        <v>81.319458008114466</v>
      </c>
      <c r="CC171" s="7"/>
    </row>
    <row r="172" spans="1:81">
      <c r="A172" s="2"/>
      <c r="B172" s="3"/>
      <c r="C172" s="2"/>
      <c r="D172" s="4"/>
      <c r="E172" s="4"/>
      <c r="F172" s="2"/>
      <c r="G172" s="2"/>
      <c r="H172" s="2"/>
      <c r="I172" s="2"/>
      <c r="J172" s="2"/>
      <c r="K172" s="2"/>
      <c r="L172" s="4"/>
      <c r="M172" s="4"/>
      <c r="O172" s="6"/>
      <c r="P172" s="6"/>
      <c r="U172" s="8"/>
      <c r="V172" s="8"/>
      <c r="AB172" s="7"/>
      <c r="CC172" s="7"/>
    </row>
    <row r="173" spans="1:81">
      <c r="A173" s="2"/>
      <c r="B173" s="3"/>
      <c r="C173" s="2"/>
      <c r="D173" s="4"/>
      <c r="E173" s="4"/>
      <c r="F173" s="2"/>
      <c r="G173" s="2"/>
      <c r="H173" s="2"/>
      <c r="I173" s="2"/>
      <c r="J173" s="2"/>
      <c r="K173" s="2"/>
      <c r="L173" s="4"/>
      <c r="M173" s="4"/>
      <c r="O173" s="6"/>
      <c r="P173" s="6"/>
      <c r="U173" s="8"/>
      <c r="V173" s="8"/>
      <c r="AB173" s="7"/>
      <c r="CC173" s="7"/>
    </row>
    <row r="174" spans="1:81">
      <c r="A174" s="2"/>
      <c r="B174" s="3"/>
      <c r="C174" s="2"/>
      <c r="D174" s="4"/>
      <c r="E174" s="4"/>
      <c r="F174" s="2"/>
      <c r="G174" s="2"/>
      <c r="H174" s="2"/>
      <c r="I174" s="2"/>
      <c r="J174" s="2"/>
      <c r="K174" s="2"/>
      <c r="L174" s="4"/>
      <c r="M174" s="4"/>
      <c r="O174" s="6"/>
      <c r="P174" s="6"/>
      <c r="U174" s="8"/>
      <c r="V174" s="8"/>
      <c r="AB174" s="7"/>
      <c r="CC174" s="7"/>
    </row>
    <row r="175" spans="1:81">
      <c r="A175" s="2"/>
      <c r="B175" s="3"/>
      <c r="C175" s="2"/>
      <c r="D175" s="4"/>
      <c r="E175" s="4"/>
      <c r="F175" s="2"/>
      <c r="G175" s="2"/>
      <c r="H175" s="2"/>
      <c r="I175" s="2"/>
      <c r="J175" s="2"/>
      <c r="K175" s="2"/>
      <c r="L175" s="4"/>
      <c r="M175" s="4"/>
      <c r="O175" s="6"/>
      <c r="P175" s="6"/>
      <c r="U175" s="8"/>
      <c r="V175" s="8"/>
      <c r="AB175" s="7"/>
      <c r="CC175" s="7"/>
    </row>
    <row r="176" spans="1:81">
      <c r="A176" s="2"/>
      <c r="B176" s="3"/>
      <c r="C176" s="2"/>
      <c r="D176" s="4"/>
      <c r="E176" s="4"/>
      <c r="F176" s="2"/>
      <c r="G176" s="2"/>
      <c r="H176" s="2"/>
      <c r="I176" s="2"/>
      <c r="J176" s="2"/>
      <c r="K176" s="2"/>
      <c r="L176" s="4"/>
      <c r="M176" s="4"/>
      <c r="O176" s="6"/>
      <c r="P176" s="6"/>
      <c r="U176" s="8"/>
      <c r="V176" s="8"/>
      <c r="AB176" s="7"/>
      <c r="CC176" s="7"/>
    </row>
    <row r="177" spans="1:81">
      <c r="A177" s="2"/>
      <c r="B177" s="3"/>
      <c r="C177" s="2"/>
      <c r="D177" s="4"/>
      <c r="E177" s="4"/>
      <c r="F177" s="2"/>
      <c r="G177" s="2"/>
      <c r="H177" s="2"/>
      <c r="I177" s="2"/>
      <c r="J177" s="2"/>
      <c r="K177" s="2"/>
      <c r="L177" s="4"/>
      <c r="M177" s="4"/>
      <c r="O177" s="6"/>
      <c r="P177" s="6"/>
      <c r="U177" s="8"/>
      <c r="V177" s="8"/>
      <c r="AB177" s="7"/>
      <c r="CC177" s="7"/>
    </row>
    <row r="178" spans="1:81">
      <c r="A178" s="2"/>
      <c r="B178" s="3"/>
      <c r="C178" s="2"/>
      <c r="D178" s="4"/>
      <c r="E178" s="4"/>
      <c r="F178" s="2"/>
      <c r="G178" s="2"/>
      <c r="H178" s="2"/>
      <c r="I178" s="2"/>
      <c r="J178" s="2"/>
      <c r="K178" s="2"/>
      <c r="L178" s="4"/>
      <c r="M178" s="4"/>
      <c r="O178" s="6"/>
      <c r="P178" s="6"/>
      <c r="U178" s="8"/>
      <c r="V178" s="8"/>
      <c r="AB178" s="7"/>
      <c r="CC178" s="7"/>
    </row>
    <row r="179" spans="1:81">
      <c r="A179" s="2"/>
      <c r="B179" s="3"/>
      <c r="C179" s="2"/>
      <c r="D179" s="4"/>
      <c r="E179" s="4"/>
      <c r="F179" s="2"/>
      <c r="G179" s="2"/>
      <c r="H179" s="2"/>
      <c r="I179" s="2"/>
      <c r="J179" s="2"/>
      <c r="K179" s="2"/>
      <c r="L179" s="4"/>
      <c r="M179" s="4"/>
      <c r="O179" s="6"/>
      <c r="P179" s="6"/>
      <c r="U179" s="8"/>
      <c r="V179" s="8"/>
      <c r="AB179" s="7"/>
      <c r="CC179" s="7"/>
    </row>
    <row r="180" spans="1:81">
      <c r="A180" s="2"/>
      <c r="B180" s="3"/>
      <c r="C180" s="2"/>
      <c r="D180" s="4"/>
      <c r="E180" s="4"/>
      <c r="F180" s="2"/>
      <c r="G180" s="2"/>
      <c r="H180" s="2"/>
      <c r="I180" s="2"/>
      <c r="J180" s="2"/>
      <c r="K180" s="2"/>
      <c r="L180" s="4"/>
      <c r="M180" s="4"/>
      <c r="O180" s="6"/>
      <c r="P180" s="6"/>
      <c r="U180" s="8"/>
      <c r="V180" s="8"/>
      <c r="AB180" s="7"/>
      <c r="CC180" s="7"/>
    </row>
    <row r="181" spans="1:81">
      <c r="A181" s="2"/>
      <c r="B181" s="3"/>
      <c r="C181" s="2"/>
      <c r="D181" s="4"/>
      <c r="E181" s="4"/>
      <c r="F181" s="2"/>
      <c r="G181" s="2"/>
      <c r="H181" s="2"/>
      <c r="I181" s="2"/>
      <c r="J181" s="2"/>
      <c r="K181" s="2"/>
      <c r="L181" s="4"/>
      <c r="M181" s="4"/>
      <c r="O181" s="6"/>
      <c r="P181" s="6"/>
      <c r="U181" s="8"/>
      <c r="V181" s="8"/>
      <c r="AB181" s="7"/>
      <c r="CC181" s="7"/>
    </row>
    <row r="182" spans="1:81">
      <c r="A182" s="2"/>
      <c r="B182" s="3"/>
      <c r="C182" s="2"/>
      <c r="D182" s="4"/>
      <c r="E182" s="4"/>
      <c r="F182" s="2"/>
      <c r="G182" s="2"/>
      <c r="H182" s="2"/>
      <c r="I182" s="2"/>
      <c r="J182" s="2"/>
      <c r="K182" s="2"/>
      <c r="L182" s="4"/>
      <c r="M182" s="4"/>
      <c r="O182" s="6"/>
      <c r="P182" s="6"/>
      <c r="U182" s="8"/>
      <c r="V182" s="8"/>
      <c r="AB182" s="7"/>
      <c r="CC182" s="7"/>
    </row>
    <row r="183" spans="1:81">
      <c r="A183" s="2"/>
      <c r="B183" s="3"/>
      <c r="C183" s="2"/>
      <c r="D183" s="4"/>
      <c r="E183" s="4"/>
      <c r="F183" s="2"/>
      <c r="G183" s="2"/>
      <c r="H183" s="2"/>
      <c r="I183" s="2"/>
      <c r="J183" s="2"/>
      <c r="K183" s="2"/>
      <c r="L183" s="4"/>
      <c r="M183" s="4"/>
      <c r="O183" s="6"/>
      <c r="P183" s="6"/>
      <c r="U183" s="8"/>
      <c r="V183" s="8"/>
      <c r="AB183" s="7"/>
      <c r="CC183" s="7"/>
    </row>
    <row r="184" spans="1:81">
      <c r="A184" s="2"/>
      <c r="B184" s="3"/>
      <c r="C184" s="2"/>
      <c r="D184" s="4"/>
      <c r="E184" s="4"/>
      <c r="F184" s="2"/>
      <c r="G184" s="2"/>
      <c r="H184" s="2"/>
      <c r="I184" s="2"/>
      <c r="J184" s="2"/>
      <c r="K184" s="2"/>
      <c r="L184" s="4"/>
      <c r="M184" s="4"/>
      <c r="O184" s="6"/>
      <c r="P184" s="6"/>
      <c r="U184" s="8"/>
      <c r="V184" s="8"/>
      <c r="AB184" s="7"/>
      <c r="CC184" s="7"/>
    </row>
    <row r="185" spans="1:81">
      <c r="A185" s="2"/>
      <c r="B185" s="3"/>
      <c r="C185" s="2"/>
      <c r="D185" s="4"/>
      <c r="E185" s="4"/>
      <c r="F185" s="2"/>
      <c r="G185" s="2"/>
      <c r="H185" s="2"/>
      <c r="I185" s="2"/>
      <c r="J185" s="2"/>
      <c r="K185" s="2"/>
      <c r="L185" s="4"/>
      <c r="M185" s="4"/>
      <c r="O185" s="6"/>
      <c r="P185" s="6"/>
      <c r="U185" s="8"/>
      <c r="V185" s="8"/>
      <c r="AB185" s="7"/>
      <c r="CC185" s="7"/>
    </row>
  </sheetData>
  <conditionalFormatting sqref="AK32:AK34">
    <cfRule type="cellIs" dxfId="208" priority="116" operator="greaterThan">
      <formula>20</formula>
    </cfRule>
  </conditionalFormatting>
  <conditionalFormatting sqref="AK36">
    <cfRule type="cellIs" dxfId="207" priority="112" operator="greaterThan">
      <formula>20</formula>
    </cfRule>
  </conditionalFormatting>
  <conditionalFormatting sqref="AK39">
    <cfRule type="cellIs" dxfId="206" priority="108" operator="greaterThan">
      <formula>20</formula>
    </cfRule>
  </conditionalFormatting>
  <conditionalFormatting sqref="AK41:AK43">
    <cfRule type="cellIs" dxfId="205" priority="90" operator="greaterThan">
      <formula>20</formula>
    </cfRule>
  </conditionalFormatting>
  <conditionalFormatting sqref="AK45">
    <cfRule type="cellIs" dxfId="204" priority="86" operator="greaterThan">
      <formula>20</formula>
    </cfRule>
  </conditionalFormatting>
  <conditionalFormatting sqref="AK48">
    <cfRule type="cellIs" dxfId="203" priority="82" operator="greaterThan">
      <formula>20</formula>
    </cfRule>
  </conditionalFormatting>
  <conditionalFormatting sqref="AK50:AK52">
    <cfRule type="cellIs" dxfId="202" priority="64" operator="greaterThan">
      <formula>20</formula>
    </cfRule>
  </conditionalFormatting>
  <conditionalFormatting sqref="AK54">
    <cfRule type="cellIs" dxfId="201" priority="60" operator="greaterThan">
      <formula>20</formula>
    </cfRule>
  </conditionalFormatting>
  <conditionalFormatting sqref="AK57">
    <cfRule type="cellIs" dxfId="200" priority="56" operator="greaterThan">
      <formula>20</formula>
    </cfRule>
  </conditionalFormatting>
  <conditionalFormatting sqref="AK59:AK61">
    <cfRule type="cellIs" dxfId="199" priority="38" operator="greaterThan">
      <formula>20</formula>
    </cfRule>
  </conditionalFormatting>
  <conditionalFormatting sqref="AK63">
    <cfRule type="cellIs" dxfId="198" priority="34" operator="greaterThan">
      <formula>20</formula>
    </cfRule>
  </conditionalFormatting>
  <conditionalFormatting sqref="AK66">
    <cfRule type="cellIs" dxfId="197" priority="30" operator="greaterThan">
      <formula>20</formula>
    </cfRule>
  </conditionalFormatting>
  <conditionalFormatting sqref="AK68:AK70">
    <cfRule type="cellIs" dxfId="196" priority="12" operator="greaterThan">
      <formula>20</formula>
    </cfRule>
  </conditionalFormatting>
  <conditionalFormatting sqref="AK72">
    <cfRule type="cellIs" dxfId="195" priority="8" operator="greaterThan">
      <formula>20</formula>
    </cfRule>
  </conditionalFormatting>
  <conditionalFormatting sqref="AK75">
    <cfRule type="cellIs" dxfId="194" priority="4" operator="greaterThan">
      <formula>20</formula>
    </cfRule>
  </conditionalFormatting>
  <conditionalFormatting sqref="AK34:AL34 AW34:AX34 BC34:BD34">
    <cfRule type="cellIs" dxfId="193" priority="128" operator="greaterThan">
      <formula>20</formula>
    </cfRule>
  </conditionalFormatting>
  <conditionalFormatting sqref="AK43:AL43 AW43:AX43 BC43:BD43">
    <cfRule type="cellIs" dxfId="192" priority="102" operator="greaterThan">
      <formula>20</formula>
    </cfRule>
  </conditionalFormatting>
  <conditionalFormatting sqref="AK52:AL52 AW52:AX52 BC52:BD52">
    <cfRule type="cellIs" dxfId="191" priority="76" operator="greaterThan">
      <formula>20</formula>
    </cfRule>
  </conditionalFormatting>
  <conditionalFormatting sqref="AK61:AL61 AW61:AX61 BC61:BD61">
    <cfRule type="cellIs" dxfId="190" priority="50" operator="greaterThan">
      <formula>20</formula>
    </cfRule>
  </conditionalFormatting>
  <conditionalFormatting sqref="AK70:AL70 AW70:AX70 BC70:BD70">
    <cfRule type="cellIs" dxfId="189" priority="24" operator="greaterThan">
      <formula>20</formula>
    </cfRule>
  </conditionalFormatting>
  <conditionalFormatting sqref="AM34:AO34 AS34:AT34 AY34:AZ34 BE34">
    <cfRule type="cellIs" dxfId="188" priority="129" operator="between">
      <formula>80</formula>
      <formula>120</formula>
    </cfRule>
  </conditionalFormatting>
  <conditionalFormatting sqref="AM43:AO43 AS43:AT43 AY43:AZ43 BE43">
    <cfRule type="cellIs" dxfId="187" priority="103" operator="between">
      <formula>80</formula>
      <formula>120</formula>
    </cfRule>
  </conditionalFormatting>
  <conditionalFormatting sqref="AM52:AO52 AS52:AT52 AY52:AZ52 BE52">
    <cfRule type="cellIs" dxfId="186" priority="77" operator="between">
      <formula>80</formula>
      <formula>120</formula>
    </cfRule>
  </conditionalFormatting>
  <conditionalFormatting sqref="AM61:AO61 AS61:AT61 AY61:AZ61 BE61">
    <cfRule type="cellIs" dxfId="185" priority="51" operator="between">
      <formula>80</formula>
      <formula>120</formula>
    </cfRule>
  </conditionalFormatting>
  <conditionalFormatting sqref="AM70:AO70 AS70:AT70 AY70:AZ70 BE70">
    <cfRule type="cellIs" dxfId="184" priority="25" operator="between">
      <formula>80</formula>
      <formula>120</formula>
    </cfRule>
  </conditionalFormatting>
  <conditionalFormatting sqref="AQ32:AQ34">
    <cfRule type="cellIs" dxfId="183" priority="115" operator="greaterThan">
      <formula>20</formula>
    </cfRule>
  </conditionalFormatting>
  <conditionalFormatting sqref="AQ36">
    <cfRule type="cellIs" dxfId="182" priority="111" operator="greaterThan">
      <formula>20</formula>
    </cfRule>
  </conditionalFormatting>
  <conditionalFormatting sqref="AQ39">
    <cfRule type="cellIs" dxfId="181" priority="107" operator="greaterThan">
      <formula>20</formula>
    </cfRule>
  </conditionalFormatting>
  <conditionalFormatting sqref="AQ41:AQ43">
    <cfRule type="cellIs" dxfId="180" priority="89" operator="greaterThan">
      <formula>20</formula>
    </cfRule>
  </conditionalFormatting>
  <conditionalFormatting sqref="AQ45">
    <cfRule type="cellIs" dxfId="179" priority="85" operator="greaterThan">
      <formula>20</formula>
    </cfRule>
  </conditionalFormatting>
  <conditionalFormatting sqref="AQ48">
    <cfRule type="cellIs" dxfId="178" priority="81" operator="greaterThan">
      <formula>20</formula>
    </cfRule>
  </conditionalFormatting>
  <conditionalFormatting sqref="AQ50:AQ52">
    <cfRule type="cellIs" dxfId="177" priority="63" operator="greaterThan">
      <formula>20</formula>
    </cfRule>
  </conditionalFormatting>
  <conditionalFormatting sqref="AQ54">
    <cfRule type="cellIs" dxfId="176" priority="59" operator="greaterThan">
      <formula>20</formula>
    </cfRule>
  </conditionalFormatting>
  <conditionalFormatting sqref="AQ57">
    <cfRule type="cellIs" dxfId="175" priority="55" operator="greaterThan">
      <formula>20</formula>
    </cfRule>
  </conditionalFormatting>
  <conditionalFormatting sqref="AQ59:AQ61">
    <cfRule type="cellIs" dxfId="174" priority="37" operator="greaterThan">
      <formula>20</formula>
    </cfRule>
  </conditionalFormatting>
  <conditionalFormatting sqref="AQ63">
    <cfRule type="cellIs" dxfId="173" priority="33" operator="greaterThan">
      <formula>20</formula>
    </cfRule>
  </conditionalFormatting>
  <conditionalFormatting sqref="AQ66">
    <cfRule type="cellIs" dxfId="172" priority="29" operator="greaterThan">
      <formula>20</formula>
    </cfRule>
  </conditionalFormatting>
  <conditionalFormatting sqref="AQ68:AQ70">
    <cfRule type="cellIs" dxfId="171" priority="11" operator="greaterThan">
      <formula>20</formula>
    </cfRule>
  </conditionalFormatting>
  <conditionalFormatting sqref="AQ72">
    <cfRule type="cellIs" dxfId="170" priority="7" operator="greaterThan">
      <formula>20</formula>
    </cfRule>
  </conditionalFormatting>
  <conditionalFormatting sqref="AQ75">
    <cfRule type="cellIs" dxfId="169" priority="3" operator="greaterThan">
      <formula>20</formula>
    </cfRule>
  </conditionalFormatting>
  <conditionalFormatting sqref="AQ34:AR34">
    <cfRule type="cellIs" dxfId="168" priority="127" operator="greaterThan">
      <formula>20</formula>
    </cfRule>
  </conditionalFormatting>
  <conditionalFormatting sqref="AQ43:AR43">
    <cfRule type="cellIs" dxfId="167" priority="101" operator="greaterThan">
      <formula>20</formula>
    </cfRule>
  </conditionalFormatting>
  <conditionalFormatting sqref="AQ52:AR52">
    <cfRule type="cellIs" dxfId="166" priority="75" operator="greaterThan">
      <formula>20</formula>
    </cfRule>
  </conditionalFormatting>
  <conditionalFormatting sqref="AQ61:AR61">
    <cfRule type="cellIs" dxfId="165" priority="49" operator="greaterThan">
      <formula>20</formula>
    </cfRule>
  </conditionalFormatting>
  <conditionalFormatting sqref="AQ70:AR70">
    <cfRule type="cellIs" dxfId="164" priority="23" operator="greaterThan">
      <formula>20</formula>
    </cfRule>
  </conditionalFormatting>
  <conditionalFormatting sqref="AU34 BA34">
    <cfRule type="cellIs" dxfId="163" priority="130" operator="greaterThan">
      <formula>20</formula>
    </cfRule>
  </conditionalFormatting>
  <conditionalFormatting sqref="AU43 BA43">
    <cfRule type="cellIs" dxfId="162" priority="104" operator="greaterThan">
      <formula>20</formula>
    </cfRule>
  </conditionalFormatting>
  <conditionalFormatting sqref="AU52 BA52">
    <cfRule type="cellIs" dxfId="161" priority="78" operator="greaterThan">
      <formula>20</formula>
    </cfRule>
  </conditionalFormatting>
  <conditionalFormatting sqref="AU61 BA61">
    <cfRule type="cellIs" dxfId="160" priority="52" operator="greaterThan">
      <formula>20</formula>
    </cfRule>
  </conditionalFormatting>
  <conditionalFormatting sqref="AU70 BA70">
    <cfRule type="cellIs" dxfId="159" priority="26" operator="greaterThan">
      <formula>20</formula>
    </cfRule>
  </conditionalFormatting>
  <conditionalFormatting sqref="AW32:AW34">
    <cfRule type="cellIs" dxfId="158" priority="114" operator="greaterThan">
      <formula>20</formula>
    </cfRule>
  </conditionalFormatting>
  <conditionalFormatting sqref="AW36">
    <cfRule type="cellIs" dxfId="157" priority="110" operator="greaterThan">
      <formula>20</formula>
    </cfRule>
  </conditionalFormatting>
  <conditionalFormatting sqref="AW39">
    <cfRule type="cellIs" dxfId="156" priority="106" operator="greaterThan">
      <formula>20</formula>
    </cfRule>
  </conditionalFormatting>
  <conditionalFormatting sqref="AW41:AW43">
    <cfRule type="cellIs" dxfId="155" priority="88" operator="greaterThan">
      <formula>20</formula>
    </cfRule>
  </conditionalFormatting>
  <conditionalFormatting sqref="AW45">
    <cfRule type="cellIs" dxfId="154" priority="84" operator="greaterThan">
      <formula>20</formula>
    </cfRule>
  </conditionalFormatting>
  <conditionalFormatting sqref="AW48">
    <cfRule type="cellIs" dxfId="153" priority="80" operator="greaterThan">
      <formula>20</formula>
    </cfRule>
  </conditionalFormatting>
  <conditionalFormatting sqref="AW50:AW52">
    <cfRule type="cellIs" dxfId="152" priority="62" operator="greaterThan">
      <formula>20</formula>
    </cfRule>
  </conditionalFormatting>
  <conditionalFormatting sqref="AW54">
    <cfRule type="cellIs" dxfId="151" priority="58" operator="greaterThan">
      <formula>20</formula>
    </cfRule>
  </conditionalFormatting>
  <conditionalFormatting sqref="AW57">
    <cfRule type="cellIs" dxfId="150" priority="54" operator="greaterThan">
      <formula>20</formula>
    </cfRule>
  </conditionalFormatting>
  <conditionalFormatting sqref="AW59:AW61">
    <cfRule type="cellIs" dxfId="149" priority="36" operator="greaterThan">
      <formula>20</formula>
    </cfRule>
  </conditionalFormatting>
  <conditionalFormatting sqref="AW63">
    <cfRule type="cellIs" dxfId="148" priority="32" operator="greaterThan">
      <formula>20</formula>
    </cfRule>
  </conditionalFormatting>
  <conditionalFormatting sqref="AW66">
    <cfRule type="cellIs" dxfId="147" priority="28" operator="greaterThan">
      <formula>20</formula>
    </cfRule>
  </conditionalFormatting>
  <conditionalFormatting sqref="AW68:AW70">
    <cfRule type="cellIs" dxfId="146" priority="10" operator="greaterThan">
      <formula>20</formula>
    </cfRule>
  </conditionalFormatting>
  <conditionalFormatting sqref="AW72">
    <cfRule type="cellIs" dxfId="145" priority="6" operator="greaterThan">
      <formula>20</formula>
    </cfRule>
  </conditionalFormatting>
  <conditionalFormatting sqref="AW75">
    <cfRule type="cellIs" dxfId="144" priority="2" operator="greaterThan">
      <formula>20</formula>
    </cfRule>
  </conditionalFormatting>
  <conditionalFormatting sqref="BC32:BC34">
    <cfRule type="cellIs" dxfId="143" priority="113" operator="greaterThan">
      <formula>20</formula>
    </cfRule>
  </conditionalFormatting>
  <conditionalFormatting sqref="BC36">
    <cfRule type="cellIs" dxfId="142" priority="109" operator="greaterThan">
      <formula>20</formula>
    </cfRule>
  </conditionalFormatting>
  <conditionalFormatting sqref="BC39">
    <cfRule type="cellIs" dxfId="141" priority="105" operator="greaterThan">
      <formula>20</formula>
    </cfRule>
  </conditionalFormatting>
  <conditionalFormatting sqref="BC41:BC43">
    <cfRule type="cellIs" dxfId="140" priority="87" operator="greaterThan">
      <formula>20</formula>
    </cfRule>
  </conditionalFormatting>
  <conditionalFormatting sqref="BC45">
    <cfRule type="cellIs" dxfId="139" priority="83" operator="greaterThan">
      <formula>20</formula>
    </cfRule>
  </conditionalFormatting>
  <conditionalFormatting sqref="BC48">
    <cfRule type="cellIs" dxfId="138" priority="79" operator="greaterThan">
      <formula>20</formula>
    </cfRule>
  </conditionalFormatting>
  <conditionalFormatting sqref="BC50:BC52">
    <cfRule type="cellIs" dxfId="137" priority="61" operator="greaterThan">
      <formula>20</formula>
    </cfRule>
  </conditionalFormatting>
  <conditionalFormatting sqref="BC54">
    <cfRule type="cellIs" dxfId="136" priority="57" operator="greaterThan">
      <formula>20</formula>
    </cfRule>
  </conditionalFormatting>
  <conditionalFormatting sqref="BC57">
    <cfRule type="cellIs" dxfId="135" priority="53" operator="greaterThan">
      <formula>20</formula>
    </cfRule>
  </conditionalFormatting>
  <conditionalFormatting sqref="BC59:BC61">
    <cfRule type="cellIs" dxfId="134" priority="35" operator="greaterThan">
      <formula>20</formula>
    </cfRule>
  </conditionalFormatting>
  <conditionalFormatting sqref="BC63">
    <cfRule type="cellIs" dxfId="133" priority="31" operator="greaterThan">
      <formula>20</formula>
    </cfRule>
  </conditionalFormatting>
  <conditionalFormatting sqref="BC66">
    <cfRule type="cellIs" dxfId="132" priority="27" operator="greaterThan">
      <formula>20</formula>
    </cfRule>
  </conditionalFormatting>
  <conditionalFormatting sqref="BC68:BC70">
    <cfRule type="cellIs" dxfId="131" priority="9" operator="greaterThan">
      <formula>20</formula>
    </cfRule>
  </conditionalFormatting>
  <conditionalFormatting sqref="BC72">
    <cfRule type="cellIs" dxfId="130" priority="5" operator="greaterThan">
      <formula>20</formula>
    </cfRule>
  </conditionalFormatting>
  <conditionalFormatting sqref="BC75">
    <cfRule type="cellIs" dxfId="129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1:CA194"/>
  <sheetViews>
    <sheetView topLeftCell="BF81" zoomScale="85" zoomScaleNormal="85" workbookViewId="0">
      <selection activeCell="BP122" sqref="BP122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51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3524</v>
      </c>
      <c r="J32">
        <v>18588</v>
      </c>
      <c r="K32"/>
      <c r="L32">
        <v>29080</v>
      </c>
      <c r="M32">
        <v>3.1190000000000002</v>
      </c>
      <c r="N32">
        <v>16.026</v>
      </c>
      <c r="O32">
        <v>12.907999999999999</v>
      </c>
      <c r="P32"/>
      <c r="Q32">
        <v>2.9249999999999998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44144</v>
      </c>
      <c r="Z32" s="29">
        <v>0.85124999999999995</v>
      </c>
      <c r="AA32"/>
      <c r="AB32" s="31">
        <v>1</v>
      </c>
      <c r="AC32" s="7"/>
      <c r="AD32" s="7">
        <v>10.267853812074787</v>
      </c>
      <c r="AE32" s="7">
        <v>16.355070943728094</v>
      </c>
      <c r="AF32" s="7">
        <v>6.0872171316533077</v>
      </c>
      <c r="AG32" s="7">
        <v>2.5904077878655558</v>
      </c>
      <c r="AH32" s="7"/>
      <c r="AI32" s="7"/>
      <c r="AJ32"/>
      <c r="AK32">
        <v>0.59707559097199925</v>
      </c>
      <c r="AL32"/>
      <c r="AM32" s="7">
        <v>156.8981773311225</v>
      </c>
      <c r="AN32" s="7"/>
      <c r="AO32"/>
      <c r="AP32"/>
      <c r="AQ32">
        <v>5.9768643201501326E-2</v>
      </c>
      <c r="AR32"/>
      <c r="AS32">
        <v>116.94490691318994</v>
      </c>
      <c r="AT32"/>
      <c r="AU32"/>
      <c r="AV32" s="7"/>
      <c r="AW32" s="7">
        <v>0.85314659506334789</v>
      </c>
      <c r="AX32" s="7"/>
      <c r="AY32" s="7">
        <v>76.991636495257353</v>
      </c>
      <c r="AZ32" s="7"/>
      <c r="BA32" s="7"/>
      <c r="BB32" s="7"/>
      <c r="BC32" s="7">
        <v>0.33602832259342563</v>
      </c>
      <c r="BD32" s="7"/>
      <c r="BE32" s="7">
        <v>87.566066575309847</v>
      </c>
      <c r="BF32" s="7"/>
      <c r="BG32" s="7">
        <v>10.298599022562687</v>
      </c>
      <c r="BH32" s="7">
        <v>16.359960006790278</v>
      </c>
      <c r="BI32" s="7">
        <v>6.0613609842275897</v>
      </c>
      <c r="BJ32">
        <v>2.5947673644906057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98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2565</v>
      </c>
      <c r="J33">
        <v>14051</v>
      </c>
      <c r="K33"/>
      <c r="L33">
        <v>6285</v>
      </c>
      <c r="M33">
        <v>2.383</v>
      </c>
      <c r="N33">
        <v>12.182</v>
      </c>
      <c r="O33">
        <v>9.8000000000000007</v>
      </c>
      <c r="P33"/>
      <c r="Q33">
        <v>0.54100000000000004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44145</v>
      </c>
      <c r="Z33" s="29">
        <v>0.20075231481481481</v>
      </c>
      <c r="AA33"/>
      <c r="AB33" s="31">
        <v>1</v>
      </c>
      <c r="AC33" s="7"/>
      <c r="AD33" s="7">
        <v>7.4597912541796711</v>
      </c>
      <c r="AE33" s="7">
        <v>12.322038377704331</v>
      </c>
      <c r="AF33" s="7">
        <v>4.8622471235246598</v>
      </c>
      <c r="AG33" s="7">
        <v>0.54140677409222726</v>
      </c>
      <c r="AH33" s="7"/>
      <c r="AI33" s="7"/>
      <c r="AJ33"/>
      <c r="AK33">
        <v>0.43270585899125308</v>
      </c>
      <c r="AL33"/>
      <c r="AM33" s="7">
        <v>106.58339635806277</v>
      </c>
      <c r="AN33" s="7"/>
      <c r="AO33"/>
      <c r="AP33"/>
      <c r="AQ33">
        <v>1.5631476009726115</v>
      </c>
      <c r="AR33"/>
      <c r="AS33">
        <v>83.351117538937942</v>
      </c>
      <c r="AT33"/>
      <c r="AU33"/>
      <c r="AV33" s="7"/>
      <c r="AW33" s="7">
        <v>3.3225075451427601</v>
      </c>
      <c r="AX33" s="7"/>
      <c r="AY33" s="7">
        <v>60.118838719813162</v>
      </c>
      <c r="AZ33" s="7"/>
      <c r="BA33" s="7"/>
      <c r="BB33" s="7"/>
      <c r="BC33" s="7">
        <v>5.0556510121687479</v>
      </c>
      <c r="BD33" s="7"/>
      <c r="BE33" s="7">
        <v>81.318838215702442</v>
      </c>
      <c r="BF33" s="7"/>
      <c r="BG33" s="7">
        <v>7.4436866201145797</v>
      </c>
      <c r="BH33" s="7">
        <v>12.226479417852545</v>
      </c>
      <c r="BI33" s="7">
        <v>4.7827927977379652</v>
      </c>
      <c r="BJ33">
        <v>0.52805837968357006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51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5354</v>
      </c>
      <c r="J34">
        <v>14780</v>
      </c>
      <c r="K34"/>
      <c r="L34">
        <v>8968</v>
      </c>
      <c r="M34">
        <v>4.5220000000000002</v>
      </c>
      <c r="N34">
        <v>12.8</v>
      </c>
      <c r="O34">
        <v>8.2780000000000005</v>
      </c>
      <c r="P34"/>
      <c r="Q34">
        <v>0.82199999999999995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44146</v>
      </c>
      <c r="Z34" s="29">
        <v>0.83195601851851853</v>
      </c>
      <c r="AA34"/>
      <c r="AB34" s="31">
        <v>1</v>
      </c>
      <c r="AC34" s="7"/>
      <c r="AD34" s="7">
        <v>8.1869852094717839</v>
      </c>
      <c r="AE34" s="7">
        <v>14.501754273418552</v>
      </c>
      <c r="AF34" s="7">
        <v>6.314769063946768</v>
      </c>
      <c r="AG34" s="7">
        <v>0.73598933010964285</v>
      </c>
      <c r="AH34" s="7"/>
      <c r="AI34" s="7"/>
      <c r="AJ34"/>
      <c r="AK34">
        <v>0.32012609785679763</v>
      </c>
      <c r="AL34"/>
      <c r="AM34" s="7">
        <v>113.18420622376907</v>
      </c>
      <c r="AN34" s="7"/>
      <c r="AO34"/>
      <c r="AP34"/>
      <c r="AQ34">
        <v>0.49051643249535171</v>
      </c>
      <c r="AR34"/>
      <c r="AS34">
        <v>118.89872802132743</v>
      </c>
      <c r="AT34"/>
      <c r="AU34"/>
      <c r="AV34" s="7"/>
      <c r="AW34" s="7">
        <v>0.71185644590687458</v>
      </c>
      <c r="AX34" s="7"/>
      <c r="AY34" s="7">
        <v>124.61324981888579</v>
      </c>
      <c r="AZ34" s="7"/>
      <c r="BA34" s="7"/>
      <c r="BB34" s="7"/>
      <c r="BC34" s="7">
        <v>1.1800073883584503</v>
      </c>
      <c r="BD34" s="7"/>
      <c r="BE34" s="7">
        <v>77.184146056444405</v>
      </c>
      <c r="BF34" s="7"/>
      <c r="BG34" s="7">
        <v>8.1739018130134617</v>
      </c>
      <c r="BH34" s="7">
        <v>14.466274546508295</v>
      </c>
      <c r="BI34" s="7">
        <v>6.2923727334948332</v>
      </c>
      <c r="BJ34">
        <v>0.74035746651219658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>
        <v>98</v>
      </c>
      <c r="B35">
        <v>31</v>
      </c>
      <c r="C35" t="s">
        <v>89</v>
      </c>
      <c r="D35" t="s">
        <v>25</v>
      </c>
      <c r="E35"/>
      <c r="F35"/>
      <c r="G35">
        <v>0.5</v>
      </c>
      <c r="H35">
        <v>0.5</v>
      </c>
      <c r="I35">
        <v>2962</v>
      </c>
      <c r="J35">
        <v>11929</v>
      </c>
      <c r="K35"/>
      <c r="L35">
        <v>4497</v>
      </c>
      <c r="M35">
        <v>2.6869999999999998</v>
      </c>
      <c r="N35">
        <v>10.385</v>
      </c>
      <c r="O35">
        <v>7.6970000000000001</v>
      </c>
      <c r="P35"/>
      <c r="Q35">
        <v>0.35399999999999998</v>
      </c>
      <c r="R35">
        <v>1</v>
      </c>
      <c r="S35">
        <v>0</v>
      </c>
      <c r="T35">
        <v>0</v>
      </c>
      <c r="U35"/>
      <c r="V35">
        <v>0</v>
      </c>
      <c r="W35"/>
      <c r="X35"/>
      <c r="Y35" s="35">
        <v>44147</v>
      </c>
      <c r="Z35" s="29">
        <v>0.16815972222222222</v>
      </c>
      <c r="AA35"/>
      <c r="AB35" s="31">
        <v>1</v>
      </c>
      <c r="AC35" s="7"/>
      <c r="AD35" s="7">
        <v>4.5051635237883465</v>
      </c>
      <c r="AE35" s="7">
        <v>11.652382402400303</v>
      </c>
      <c r="AF35" s="7">
        <v>7.1472188786119561</v>
      </c>
      <c r="AG35" s="7">
        <v>0.36749993660364932</v>
      </c>
      <c r="AH35" s="7"/>
      <c r="AI35" s="7"/>
      <c r="AJ35"/>
      <c r="AK35">
        <v>0.61309835523739664</v>
      </c>
      <c r="AL35"/>
      <c r="AM35" s="7">
        <v>63.723836867597974</v>
      </c>
      <c r="AN35" s="7"/>
      <c r="AO35"/>
      <c r="AP35"/>
      <c r="AQ35">
        <v>0.41254690717623071</v>
      </c>
      <c r="AR35"/>
      <c r="AS35">
        <v>107.1887524260636</v>
      </c>
      <c r="AT35"/>
      <c r="AU35"/>
      <c r="AV35" s="7"/>
      <c r="AW35" s="7">
        <v>1.0644895762710631</v>
      </c>
      <c r="AX35" s="7"/>
      <c r="AY35" s="7">
        <v>150.65366798452919</v>
      </c>
      <c r="AZ35" s="7"/>
      <c r="BA35" s="7"/>
      <c r="BB35" s="7"/>
      <c r="BC35" s="7">
        <v>1.0369715053027695</v>
      </c>
      <c r="BD35" s="7"/>
      <c r="BE35" s="7">
        <v>76.469859600680905</v>
      </c>
      <c r="BF35" s="7"/>
      <c r="BG35" s="7">
        <v>4.5190165318030413</v>
      </c>
      <c r="BH35" s="7">
        <v>11.628396108151113</v>
      </c>
      <c r="BI35" s="7">
        <v>7.109379576348072</v>
      </c>
      <c r="BJ35">
        <v>0.36560433024027694</v>
      </c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51</v>
      </c>
      <c r="B36">
        <v>19</v>
      </c>
      <c r="C36" t="s">
        <v>89</v>
      </c>
      <c r="D36" t="s">
        <v>25</v>
      </c>
      <c r="E36"/>
      <c r="F36"/>
      <c r="G36">
        <v>0.5</v>
      </c>
      <c r="H36">
        <v>0.5</v>
      </c>
      <c r="I36">
        <v>4464</v>
      </c>
      <c r="J36">
        <v>10919</v>
      </c>
      <c r="K36"/>
      <c r="L36">
        <v>4327</v>
      </c>
      <c r="M36">
        <v>3.84</v>
      </c>
      <c r="N36">
        <v>9.5289999999999999</v>
      </c>
      <c r="O36">
        <v>5.6890000000000001</v>
      </c>
      <c r="P36"/>
      <c r="Q36">
        <v>0.33600000000000002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44147</v>
      </c>
      <c r="Z36" s="29">
        <v>0.9236805555555555</v>
      </c>
      <c r="AA36"/>
      <c r="AB36" s="31">
        <v>1</v>
      </c>
      <c r="AC36" s="7"/>
      <c r="AD36" s="7">
        <v>8.8328072857599977</v>
      </c>
      <c r="AE36" s="7">
        <v>11.25265051042031</v>
      </c>
      <c r="AF36" s="7">
        <v>2.4198432246603119</v>
      </c>
      <c r="AG36" s="7">
        <v>0.38874954492232905</v>
      </c>
      <c r="AH36" s="7"/>
      <c r="AI36" s="7"/>
      <c r="AJ36"/>
      <c r="AK36">
        <v>1.4104632550879799</v>
      </c>
      <c r="AL36"/>
      <c r="AM36" s="7">
        <v>126.7206259003333</v>
      </c>
      <c r="AN36" s="7"/>
      <c r="AO36"/>
      <c r="AP36"/>
      <c r="AQ36">
        <v>0.79029441271035616</v>
      </c>
      <c r="AR36"/>
      <c r="AS36">
        <v>111.59336477416561</v>
      </c>
      <c r="AT36"/>
      <c r="AU36"/>
      <c r="AV36" s="7"/>
      <c r="AW36" s="7">
        <v>1.5066714180046419</v>
      </c>
      <c r="AX36" s="7"/>
      <c r="AY36" s="7">
        <v>96.466103647997912</v>
      </c>
      <c r="AZ36" s="7"/>
      <c r="BA36" s="7"/>
      <c r="BB36" s="7"/>
      <c r="BC36" s="7">
        <v>1.1487246002316256</v>
      </c>
      <c r="BD36" s="7"/>
      <c r="BE36" s="7">
        <v>94.220175171029751</v>
      </c>
      <c r="BF36" s="7"/>
      <c r="BG36" s="7">
        <v>8.8955414575599985</v>
      </c>
      <c r="BH36" s="7">
        <v>11.297291441946966</v>
      </c>
      <c r="BI36" s="7">
        <v>2.4017499843869672</v>
      </c>
      <c r="BJ36">
        <v>0.38652946539426519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98</v>
      </c>
      <c r="B37">
        <v>31</v>
      </c>
      <c r="C37" t="s">
        <v>89</v>
      </c>
      <c r="D37" t="s">
        <v>25</v>
      </c>
      <c r="E37"/>
      <c r="F37"/>
      <c r="G37">
        <v>0.5</v>
      </c>
      <c r="H37">
        <v>0.5</v>
      </c>
      <c r="I37">
        <v>4055</v>
      </c>
      <c r="J37">
        <v>11379</v>
      </c>
      <c r="K37"/>
      <c r="L37">
        <v>5213</v>
      </c>
      <c r="M37">
        <v>3.5259999999999998</v>
      </c>
      <c r="N37">
        <v>9.9190000000000005</v>
      </c>
      <c r="O37">
        <v>6.3929999999999998</v>
      </c>
      <c r="P37"/>
      <c r="Q37">
        <v>0.42899999999999999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44148</v>
      </c>
      <c r="Z37" s="29">
        <v>0.26190972222222225</v>
      </c>
      <c r="AA37"/>
      <c r="AB37" s="31">
        <v>1</v>
      </c>
      <c r="AC37" s="7"/>
      <c r="AD37" s="7">
        <v>8.2958585315000004</v>
      </c>
      <c r="AE37" s="7">
        <v>11.747465655053126</v>
      </c>
      <c r="AF37" s="7">
        <v>3.451607123553126</v>
      </c>
      <c r="AG37" s="7">
        <v>0.46742916339691187</v>
      </c>
      <c r="AH37" s="7"/>
      <c r="AI37" s="7"/>
      <c r="AJ37"/>
      <c r="AK37">
        <v>0.80660110023311071</v>
      </c>
      <c r="AL37"/>
      <c r="AM37" s="7">
        <v>115.59819013100005</v>
      </c>
      <c r="AN37" s="7"/>
      <c r="AO37"/>
      <c r="AP37"/>
      <c r="AQ37">
        <v>0.1007749120434419</v>
      </c>
      <c r="AR37"/>
      <c r="AS37">
        <v>105.83844950506652</v>
      </c>
      <c r="AT37"/>
      <c r="AU37"/>
      <c r="AV37" s="7"/>
      <c r="AW37" s="7">
        <v>2.3158179645527039</v>
      </c>
      <c r="AX37" s="7"/>
      <c r="AY37" s="7">
        <v>96.078708879133046</v>
      </c>
      <c r="AZ37" s="7"/>
      <c r="BA37" s="7"/>
      <c r="BB37" s="7"/>
      <c r="BC37" s="7">
        <v>1.2040931442565421</v>
      </c>
      <c r="BD37" s="7"/>
      <c r="BE37" s="7">
        <v>91.748486629785347</v>
      </c>
      <c r="BF37" s="7"/>
      <c r="BG37" s="7">
        <v>8.3294512542300012</v>
      </c>
      <c r="BH37" s="7">
        <v>11.741549387019473</v>
      </c>
      <c r="BI37" s="7">
        <v>3.412098132789473</v>
      </c>
      <c r="BJ37">
        <v>0.46463186319155142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51</v>
      </c>
      <c r="B38">
        <v>19</v>
      </c>
      <c r="C38" t="s">
        <v>89</v>
      </c>
      <c r="D38" t="s">
        <v>25</v>
      </c>
      <c r="E38"/>
      <c r="F38"/>
      <c r="G38">
        <v>0.5</v>
      </c>
      <c r="H38">
        <v>0.5</v>
      </c>
      <c r="I38">
        <v>1808</v>
      </c>
      <c r="J38">
        <v>23433</v>
      </c>
      <c r="K38"/>
      <c r="L38">
        <v>13378</v>
      </c>
      <c r="M38">
        <v>1.802</v>
      </c>
      <c r="N38">
        <v>20.131</v>
      </c>
      <c r="O38">
        <v>18.329000000000001</v>
      </c>
      <c r="P38"/>
      <c r="Q38">
        <v>1.2829999999999999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44152</v>
      </c>
      <c r="Z38" s="29">
        <v>0.94112268518518516</v>
      </c>
      <c r="AA38"/>
      <c r="AB38" s="31">
        <v>1</v>
      </c>
      <c r="AC38" s="7"/>
      <c r="AD38" s="7">
        <v>6.7423475775251562</v>
      </c>
      <c r="AE38" s="7">
        <v>15.409661961790759</v>
      </c>
      <c r="AF38" s="7">
        <v>8.6673143842656017</v>
      </c>
      <c r="AG38" s="7">
        <v>0.79058650778812267</v>
      </c>
      <c r="AH38" s="7"/>
      <c r="AI38" s="7"/>
      <c r="AJ38"/>
      <c r="AK38">
        <v>2.1412765639599884</v>
      </c>
      <c r="AL38"/>
      <c r="AM38" s="7">
        <v>103.08979833889229</v>
      </c>
      <c r="AN38" s="7"/>
      <c r="AO38"/>
      <c r="AP38"/>
      <c r="AQ38">
        <v>0.64601947226871548</v>
      </c>
      <c r="AR38"/>
      <c r="AS38">
        <v>119.05319934285615</v>
      </c>
      <c r="AT38"/>
      <c r="AU38"/>
      <c r="AV38" s="7"/>
      <c r="AW38" s="7">
        <v>2.8691786171624125</v>
      </c>
      <c r="AX38" s="7"/>
      <c r="AY38" s="7">
        <v>135.01660034681998</v>
      </c>
      <c r="AZ38" s="7"/>
      <c r="BA38" s="7"/>
      <c r="BB38" s="7"/>
      <c r="BC38" s="7">
        <v>1.4702810168966383</v>
      </c>
      <c r="BD38" s="7"/>
      <c r="BE38" s="7">
        <v>99.593375609646074</v>
      </c>
      <c r="BF38" s="7"/>
      <c r="BG38" s="7">
        <v>6.8153149484002338</v>
      </c>
      <c r="BH38" s="7">
        <v>15.360047512849391</v>
      </c>
      <c r="BI38" s="7">
        <v>8.5447325644491574</v>
      </c>
      <c r="BJ38">
        <v>0.78481700010317534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98</v>
      </c>
      <c r="B39">
        <v>31</v>
      </c>
      <c r="C39" t="s">
        <v>89</v>
      </c>
      <c r="D39" t="s">
        <v>25</v>
      </c>
      <c r="E39"/>
      <c r="F39"/>
      <c r="G39">
        <v>0.5</v>
      </c>
      <c r="H39">
        <v>0.5</v>
      </c>
      <c r="I39">
        <v>1523</v>
      </c>
      <c r="J39">
        <v>21834</v>
      </c>
      <c r="K39"/>
      <c r="L39">
        <v>8398</v>
      </c>
      <c r="M39">
        <v>1.583</v>
      </c>
      <c r="N39">
        <v>18.776</v>
      </c>
      <c r="O39">
        <v>17.192</v>
      </c>
      <c r="P39"/>
      <c r="Q39">
        <v>0.76200000000000001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44153</v>
      </c>
      <c r="Z39" s="29">
        <v>0.33171296296296299</v>
      </c>
      <c r="AA39"/>
      <c r="AB39" s="31">
        <v>1</v>
      </c>
      <c r="AC39" s="7"/>
      <c r="AD39" s="7">
        <v>5.6759013878124769</v>
      </c>
      <c r="AE39" s="7">
        <v>14.379356716891461</v>
      </c>
      <c r="AF39" s="7">
        <v>8.7034553290789844</v>
      </c>
      <c r="AG39" s="7">
        <v>0.50469448519073346</v>
      </c>
      <c r="AH39" s="7"/>
      <c r="AI39" s="7"/>
      <c r="AJ39"/>
      <c r="AK39">
        <v>3.079305307300054</v>
      </c>
      <c r="AL39"/>
      <c r="AM39" s="7">
        <v>89.930725471677363</v>
      </c>
      <c r="AN39" s="7"/>
      <c r="AO39"/>
      <c r="AP39"/>
      <c r="AQ39">
        <v>1.0608286864564191</v>
      </c>
      <c r="AR39"/>
      <c r="AS39">
        <v>106.40258876862879</v>
      </c>
      <c r="AT39"/>
      <c r="AU39"/>
      <c r="AV39" s="7"/>
      <c r="AW39" s="7">
        <v>3.6710433404991458</v>
      </c>
      <c r="AX39" s="7"/>
      <c r="AY39" s="7">
        <v>122.87445206558019</v>
      </c>
      <c r="AZ39" s="7"/>
      <c r="BA39" s="7"/>
      <c r="BB39" s="7"/>
      <c r="BC39" s="7">
        <v>0.20495639308823063</v>
      </c>
      <c r="BD39" s="7"/>
      <c r="BE39" s="7">
        <v>85.509270614219119</v>
      </c>
      <c r="BF39" s="7"/>
      <c r="BG39" s="7">
        <v>5.5898373093444356</v>
      </c>
      <c r="BH39" s="7">
        <v>14.456033592528119</v>
      </c>
      <c r="BI39" s="7">
        <v>8.8661962831836831</v>
      </c>
      <c r="BJ39">
        <v>0.50417781286073815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53</v>
      </c>
      <c r="B40">
        <v>19</v>
      </c>
      <c r="C40" t="s">
        <v>89</v>
      </c>
      <c r="D40" t="s">
        <v>25</v>
      </c>
      <c r="E40"/>
      <c r="F40"/>
      <c r="G40">
        <v>0.5</v>
      </c>
      <c r="H40">
        <v>0.5</v>
      </c>
      <c r="I40">
        <v>1571</v>
      </c>
      <c r="J40">
        <v>16797</v>
      </c>
      <c r="K40"/>
      <c r="L40">
        <v>5821</v>
      </c>
      <c r="M40">
        <v>1.621</v>
      </c>
      <c r="N40">
        <v>14.509</v>
      </c>
      <c r="O40">
        <v>12.888</v>
      </c>
      <c r="P40"/>
      <c r="Q40">
        <v>0.49299999999999999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44236</v>
      </c>
      <c r="Z40" s="29">
        <v>0.99773148148148139</v>
      </c>
      <c r="AA40"/>
      <c r="AB40" s="31">
        <v>1</v>
      </c>
      <c r="AC40" s="7"/>
      <c r="AD40" s="7">
        <v>6.8338828007769576</v>
      </c>
      <c r="AE40" s="7">
        <v>11.725038800804761</v>
      </c>
      <c r="AF40" s="7">
        <v>4.8911560000278032</v>
      </c>
      <c r="AG40" s="7">
        <v>0.39412104139962717</v>
      </c>
      <c r="AH40" s="7"/>
      <c r="AI40" s="7"/>
      <c r="AJ40"/>
      <c r="AK40">
        <v>1.8340918062237084</v>
      </c>
      <c r="AL40"/>
      <c r="AM40" s="7">
        <v>107.96098946100224</v>
      </c>
      <c r="AN40" s="7"/>
      <c r="AO40"/>
      <c r="AP40"/>
      <c r="AQ40">
        <v>0.20739895826939708</v>
      </c>
      <c r="AR40"/>
      <c r="AS40">
        <v>77.062513508383233</v>
      </c>
      <c r="AT40"/>
      <c r="AU40"/>
      <c r="AV40" s="7"/>
      <c r="AW40" s="7">
        <v>2.110645797766205</v>
      </c>
      <c r="AX40" s="7"/>
      <c r="AY40" s="7">
        <v>46.164037555764232</v>
      </c>
      <c r="AZ40" s="7"/>
      <c r="BA40" s="7"/>
      <c r="BB40" s="7"/>
      <c r="BC40" s="7">
        <v>0.4391881392138573</v>
      </c>
      <c r="BD40" s="7"/>
      <c r="BE40" s="7">
        <v>79.459962114706741</v>
      </c>
      <c r="BF40" s="7"/>
      <c r="BG40" s="7">
        <v>6.8971326733904741</v>
      </c>
      <c r="BH40" s="7">
        <v>11.737210226674767</v>
      </c>
      <c r="BI40" s="7">
        <v>4.840077553284293</v>
      </c>
      <c r="BJ40">
        <v>0.39325747131433475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100</v>
      </c>
      <c r="B41">
        <v>31</v>
      </c>
      <c r="C41" t="s">
        <v>89</v>
      </c>
      <c r="D41" t="s">
        <v>25</v>
      </c>
      <c r="E41"/>
      <c r="F41"/>
      <c r="G41">
        <v>0.5</v>
      </c>
      <c r="H41">
        <v>0.5</v>
      </c>
      <c r="I41">
        <v>1572</v>
      </c>
      <c r="J41">
        <v>13146</v>
      </c>
      <c r="K41"/>
      <c r="L41">
        <v>5568</v>
      </c>
      <c r="M41">
        <v>1.621</v>
      </c>
      <c r="N41">
        <v>11.414999999999999</v>
      </c>
      <c r="O41">
        <v>9.7949999999999999</v>
      </c>
      <c r="P41"/>
      <c r="Q41">
        <v>0.46600000000000003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44237</v>
      </c>
      <c r="Z41" s="29">
        <v>0.33937499999999998</v>
      </c>
      <c r="AA41"/>
      <c r="AB41" s="31">
        <v>1</v>
      </c>
      <c r="AC41" s="7"/>
      <c r="AD41" s="7">
        <v>6.8382448609572002</v>
      </c>
      <c r="AE41" s="7">
        <v>9.1857316092965746</v>
      </c>
      <c r="AF41" s="7">
        <v>2.3474867483393744</v>
      </c>
      <c r="AG41" s="7">
        <v>0.37664238287330853</v>
      </c>
      <c r="AH41" s="7"/>
      <c r="AI41" s="7"/>
      <c r="AJ41"/>
      <c r="AK41">
        <v>1.0785679426588688</v>
      </c>
      <c r="AL41"/>
      <c r="AM41" s="7">
        <v>108.61529848803858</v>
      </c>
      <c r="AN41" s="7"/>
      <c r="AO41"/>
      <c r="AP41"/>
      <c r="AQ41">
        <v>0.41730883340380642</v>
      </c>
      <c r="AR41"/>
      <c r="AS41">
        <v>73.683493850186252</v>
      </c>
      <c r="AT41"/>
      <c r="AU41"/>
      <c r="AV41" s="7"/>
      <c r="AW41" s="7">
        <v>4.9059016282122316</v>
      </c>
      <c r="AX41" s="7"/>
      <c r="AY41" s="7">
        <v>38.751689212333844</v>
      </c>
      <c r="AZ41" s="7"/>
      <c r="BA41" s="7"/>
      <c r="BB41" s="7"/>
      <c r="BC41" s="7">
        <v>2.5637113380298215</v>
      </c>
      <c r="BD41" s="7"/>
      <c r="BE41" s="7">
        <v>75.061511813617315</v>
      </c>
      <c r="BF41" s="7"/>
      <c r="BG41" s="7">
        <v>6.8753223724892614</v>
      </c>
      <c r="BH41" s="7">
        <v>9.1666050829294221</v>
      </c>
      <c r="BI41" s="7">
        <v>2.2912827104401599</v>
      </c>
      <c r="BJ41">
        <v>0.37187547600249438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53</v>
      </c>
      <c r="B42">
        <v>19</v>
      </c>
      <c r="C42" t="s">
        <v>89</v>
      </c>
      <c r="D42" t="s">
        <v>25</v>
      </c>
      <c r="E42"/>
      <c r="F42"/>
      <c r="G42">
        <v>0.5</v>
      </c>
      <c r="H42">
        <v>0.5</v>
      </c>
      <c r="I42">
        <v>3070</v>
      </c>
      <c r="J42">
        <v>19194</v>
      </c>
      <c r="K42"/>
      <c r="L42">
        <v>7245</v>
      </c>
      <c r="M42">
        <v>2.77</v>
      </c>
      <c r="N42">
        <v>16.54</v>
      </c>
      <c r="O42">
        <v>13.769</v>
      </c>
      <c r="P42"/>
      <c r="Q42">
        <v>0.64200000000000002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44237</v>
      </c>
      <c r="Z42" s="29">
        <v>0.90461805555555552</v>
      </c>
      <c r="AA42"/>
      <c r="AB42" s="31">
        <v>1</v>
      </c>
      <c r="AC42" s="7"/>
      <c r="AD42" s="7">
        <v>12.63344224831086</v>
      </c>
      <c r="AE42" s="7">
        <v>14.12588978735238</v>
      </c>
      <c r="AF42" s="7">
        <v>1.4924475390415193</v>
      </c>
      <c r="AG42" s="7">
        <v>0.56343640817413454</v>
      </c>
      <c r="AH42" s="7"/>
      <c r="AI42" s="7"/>
      <c r="AJ42"/>
      <c r="AK42">
        <v>1.706289501593796</v>
      </c>
      <c r="AL42"/>
      <c r="AM42" s="7">
        <v>104.30379338340444</v>
      </c>
      <c r="AN42" s="7"/>
      <c r="AO42"/>
      <c r="AP42"/>
      <c r="AQ42">
        <v>0.2884353254098086</v>
      </c>
      <c r="AR42"/>
      <c r="AS42">
        <v>61.265070351261215</v>
      </c>
      <c r="AT42"/>
      <c r="AU42"/>
      <c r="AV42" s="7"/>
      <c r="AW42" s="7">
        <v>12.578168015738861</v>
      </c>
      <c r="AX42" s="7"/>
      <c r="AY42" s="7">
        <v>18.226347319118002</v>
      </c>
      <c r="AZ42" s="7"/>
      <c r="BA42" s="7"/>
      <c r="BB42" s="7"/>
      <c r="BC42" s="7">
        <v>0.51968771561085481</v>
      </c>
      <c r="BD42" s="7"/>
      <c r="BE42" s="7">
        <v>76.121243360516644</v>
      </c>
      <c r="BF42" s="7"/>
      <c r="BG42" s="7">
        <v>12.742151242777215</v>
      </c>
      <c r="BH42" s="7">
        <v>14.146291237935159</v>
      </c>
      <c r="BI42" s="7">
        <v>1.4041399951579425</v>
      </c>
      <c r="BJ42">
        <v>0.56490427724102554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100</v>
      </c>
      <c r="B43">
        <v>31</v>
      </c>
      <c r="C43" t="s">
        <v>89</v>
      </c>
      <c r="D43" t="s">
        <v>25</v>
      </c>
      <c r="E43"/>
      <c r="F43"/>
      <c r="G43">
        <v>0.5</v>
      </c>
      <c r="H43">
        <v>0.5</v>
      </c>
      <c r="I43">
        <v>1587</v>
      </c>
      <c r="J43">
        <v>11507</v>
      </c>
      <c r="K43"/>
      <c r="L43">
        <v>5967</v>
      </c>
      <c r="M43">
        <v>1.6319999999999999</v>
      </c>
      <c r="N43">
        <v>10.026999999999999</v>
      </c>
      <c r="O43">
        <v>8.3949999999999996</v>
      </c>
      <c r="P43"/>
      <c r="Q43">
        <v>0.50800000000000001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44238</v>
      </c>
      <c r="Z43" s="29">
        <v>0.24334490740740741</v>
      </c>
      <c r="AA43"/>
      <c r="AB43" s="31">
        <v>1</v>
      </c>
      <c r="AC43" s="7"/>
      <c r="AD43" s="7">
        <v>6.3112681779734414</v>
      </c>
      <c r="AE43" s="7">
        <v>8.5249629791445116</v>
      </c>
      <c r="AF43" s="7">
        <v>2.2136948011710702</v>
      </c>
      <c r="AG43" s="7">
        <v>0.46963957479980684</v>
      </c>
      <c r="AH43" s="7"/>
      <c r="AI43" s="7"/>
      <c r="AJ43"/>
      <c r="AK43">
        <v>5.3896245291145073</v>
      </c>
      <c r="AL43"/>
      <c r="AM43" s="7">
        <v>110.62738848634932</v>
      </c>
      <c r="AN43" s="7"/>
      <c r="AO43"/>
      <c r="AP43"/>
      <c r="AQ43">
        <v>1.134595946390127</v>
      </c>
      <c r="AR43"/>
      <c r="AS43">
        <v>68.004835275929224</v>
      </c>
      <c r="AT43"/>
      <c r="AU43"/>
      <c r="AV43" s="7"/>
      <c r="AW43" s="7">
        <v>22.39040140092872</v>
      </c>
      <c r="AX43" s="7"/>
      <c r="AY43" s="7">
        <v>25.382282065509131</v>
      </c>
      <c r="AZ43" s="7"/>
      <c r="BA43" s="7"/>
      <c r="BB43" s="7"/>
      <c r="BC43" s="7">
        <v>0.34439951273743846</v>
      </c>
      <c r="BD43" s="7"/>
      <c r="BE43" s="7">
        <v>92.487983456350008</v>
      </c>
      <c r="BF43" s="7"/>
      <c r="BG43" s="7">
        <v>6.4860551886840518</v>
      </c>
      <c r="BH43" s="7">
        <v>8.4768738456279618</v>
      </c>
      <c r="BI43" s="7">
        <v>1.9908186569439104</v>
      </c>
      <c r="BJ43">
        <v>0.46883224681301683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53</v>
      </c>
      <c r="B44">
        <v>19</v>
      </c>
      <c r="C44" t="s">
        <v>89</v>
      </c>
      <c r="D44" t="s">
        <v>25</v>
      </c>
      <c r="E44"/>
      <c r="F44"/>
      <c r="G44">
        <v>0.5</v>
      </c>
      <c r="H44">
        <v>0.5</v>
      </c>
      <c r="I44">
        <v>1800</v>
      </c>
      <c r="J44">
        <v>16139</v>
      </c>
      <c r="K44"/>
      <c r="L44">
        <v>5405</v>
      </c>
      <c r="M44">
        <v>1.796</v>
      </c>
      <c r="N44">
        <v>13.951000000000001</v>
      </c>
      <c r="O44">
        <v>12.154999999999999</v>
      </c>
      <c r="P44"/>
      <c r="Q44">
        <v>0.44900000000000001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44238</v>
      </c>
      <c r="Z44" s="29">
        <v>0.88603009259259258</v>
      </c>
      <c r="AA44"/>
      <c r="AB44" s="31">
        <v>1</v>
      </c>
      <c r="AC44" s="7"/>
      <c r="AD44" s="7">
        <v>5.484</v>
      </c>
      <c r="AE44" s="7">
        <v>12.333224589238537</v>
      </c>
      <c r="AF44" s="7">
        <v>6.8492245892385366</v>
      </c>
      <c r="AG44" s="7">
        <v>0.41543222995098811</v>
      </c>
      <c r="AH44" s="7"/>
      <c r="AI44" s="7"/>
      <c r="AJ44"/>
      <c r="AK44">
        <v>5.5900827544949898</v>
      </c>
      <c r="AL44"/>
      <c r="AM44" s="7">
        <v>105.03630666666665</v>
      </c>
      <c r="AN44" s="7"/>
      <c r="AO44"/>
      <c r="AP44"/>
      <c r="AQ44">
        <v>0.30610952489209836</v>
      </c>
      <c r="AR44"/>
      <c r="AS44">
        <v>85.832609020886622</v>
      </c>
      <c r="AT44"/>
      <c r="AU44"/>
      <c r="AV44" s="7"/>
      <c r="AW44" s="7">
        <v>5.2912770548584067</v>
      </c>
      <c r="AX44" s="7"/>
      <c r="AY44" s="7">
        <v>66.628911375106526</v>
      </c>
      <c r="AZ44" s="7"/>
      <c r="BA44" s="7"/>
      <c r="BB44" s="7"/>
      <c r="BC44" s="7">
        <v>1.773155312278762</v>
      </c>
      <c r="BD44" s="7"/>
      <c r="BE44" s="7">
        <v>89.835216476979411</v>
      </c>
      <c r="BF44" s="7"/>
      <c r="BG44" s="7">
        <v>5.6416874999999997</v>
      </c>
      <c r="BH44" s="7">
        <v>12.31437684900558</v>
      </c>
      <c r="BI44" s="7">
        <v>6.6726893490055801</v>
      </c>
      <c r="BJ44">
        <v>0.4191483051707186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100</v>
      </c>
      <c r="B45">
        <v>31</v>
      </c>
      <c r="C45" t="s">
        <v>89</v>
      </c>
      <c r="D45" t="s">
        <v>25</v>
      </c>
      <c r="E45"/>
      <c r="F45"/>
      <c r="G45">
        <v>0.5</v>
      </c>
      <c r="H45">
        <v>0.5</v>
      </c>
      <c r="I45">
        <v>2256</v>
      </c>
      <c r="J45">
        <v>15390</v>
      </c>
      <c r="K45"/>
      <c r="L45">
        <v>10443</v>
      </c>
      <c r="M45">
        <v>2.1459999999999999</v>
      </c>
      <c r="N45">
        <v>13.317</v>
      </c>
      <c r="O45">
        <v>11.170999999999999</v>
      </c>
      <c r="P45"/>
      <c r="Q45">
        <v>0.97599999999999998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44239</v>
      </c>
      <c r="Z45" s="29">
        <v>0.23010416666666667</v>
      </c>
      <c r="AA45"/>
      <c r="AB45" s="31">
        <v>1</v>
      </c>
      <c r="AC45" s="7"/>
      <c r="AD45" s="7">
        <v>7.5057215999999993</v>
      </c>
      <c r="AE45" s="7">
        <v>11.768546291859142</v>
      </c>
      <c r="AF45" s="7">
        <v>4.2628246918591426</v>
      </c>
      <c r="AG45" s="7">
        <v>0.77895819028112634</v>
      </c>
      <c r="AH45" s="7"/>
      <c r="AI45" s="7"/>
      <c r="AJ45"/>
      <c r="AK45">
        <v>2.4899920340464532</v>
      </c>
      <c r="AL45"/>
      <c r="AM45" s="7">
        <v>102.15464666666665</v>
      </c>
      <c r="AN45" s="7"/>
      <c r="AO45"/>
      <c r="AP45"/>
      <c r="AQ45">
        <v>0.33367507362620202</v>
      </c>
      <c r="AR45"/>
      <c r="AS45">
        <v>83.596010513242334</v>
      </c>
      <c r="AT45"/>
      <c r="AU45"/>
      <c r="AV45" s="7"/>
      <c r="AW45" s="7">
        <v>5.5067095511232766</v>
      </c>
      <c r="AX45" s="7"/>
      <c r="AY45" s="7">
        <v>65.03737435981806</v>
      </c>
      <c r="AZ45" s="7"/>
      <c r="BA45" s="7"/>
      <c r="BB45" s="7"/>
      <c r="BC45" s="7">
        <v>1.0229609751851207</v>
      </c>
      <c r="BD45" s="7"/>
      <c r="BE45" s="7">
        <v>77.88123988017648</v>
      </c>
      <c r="BF45" s="7"/>
      <c r="BG45" s="7">
        <v>7.6003455999999989</v>
      </c>
      <c r="BH45" s="7">
        <v>11.748944642016866</v>
      </c>
      <c r="BI45" s="7">
        <v>4.1485990420168672</v>
      </c>
      <c r="BJ45">
        <v>0.78296289270238928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58</v>
      </c>
      <c r="B46">
        <v>19</v>
      </c>
      <c r="C46" t="s">
        <v>89</v>
      </c>
      <c r="D46" t="s">
        <v>25</v>
      </c>
      <c r="E46"/>
      <c r="F46"/>
      <c r="G46">
        <v>0.5</v>
      </c>
      <c r="H46">
        <v>0.5</v>
      </c>
      <c r="I46">
        <v>4872</v>
      </c>
      <c r="J46">
        <v>10694</v>
      </c>
      <c r="K46"/>
      <c r="L46">
        <v>5689</v>
      </c>
      <c r="M46">
        <v>4.1520000000000001</v>
      </c>
      <c r="N46">
        <v>9.3390000000000004</v>
      </c>
      <c r="O46">
        <v>5.1859999999999999</v>
      </c>
      <c r="P46"/>
      <c r="Q46">
        <v>0.47899999999999998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44362</v>
      </c>
      <c r="Z46" s="29">
        <v>0.92380787037037038</v>
      </c>
      <c r="AA46"/>
      <c r="AB46" s="31">
        <v>1</v>
      </c>
      <c r="AC46" s="7"/>
      <c r="AD46" s="7">
        <v>4.8136309120014058</v>
      </c>
      <c r="AE46" s="7">
        <v>10.251785432094008</v>
      </c>
      <c r="AF46" s="7">
        <v>5.4381545200926027</v>
      </c>
      <c r="AG46" s="7">
        <v>0.56324557670362496</v>
      </c>
      <c r="AH46" s="7"/>
      <c r="AI46" s="7"/>
      <c r="AJ46"/>
      <c r="AK46">
        <v>1.0578743487104867</v>
      </c>
      <c r="AL46"/>
      <c r="AM46" s="7">
        <v>87.195304007960019</v>
      </c>
      <c r="AN46" s="7"/>
      <c r="AO46"/>
      <c r="AP46"/>
      <c r="AQ46">
        <v>0.20479699498723369</v>
      </c>
      <c r="AR46"/>
      <c r="AS46">
        <v>94.050490815638895</v>
      </c>
      <c r="AT46"/>
      <c r="AU46"/>
      <c r="AV46" s="7"/>
      <c r="AW46" s="7">
        <v>0.55643934700431386</v>
      </c>
      <c r="AX46" s="7"/>
      <c r="AY46" s="7">
        <v>100.90567762331783</v>
      </c>
      <c r="AZ46" s="7"/>
      <c r="BA46" s="7"/>
      <c r="BB46" s="7"/>
      <c r="BC46" s="7">
        <v>0.83323351142410973</v>
      </c>
      <c r="BD46" s="7"/>
      <c r="BE46" s="7">
        <v>116.39008390391378</v>
      </c>
      <c r="BF46" s="7"/>
      <c r="BG46" s="7">
        <v>4.8392273845900817</v>
      </c>
      <c r="BH46" s="7">
        <v>10.262293866822013</v>
      </c>
      <c r="BI46" s="7">
        <v>5.4230664822319321</v>
      </c>
      <c r="BJ46">
        <v>0.56560196927827566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105</v>
      </c>
      <c r="B47">
        <v>31</v>
      </c>
      <c r="C47" t="s">
        <v>89</v>
      </c>
      <c r="D47" t="s">
        <v>25</v>
      </c>
      <c r="E47"/>
      <c r="F47"/>
      <c r="G47">
        <v>0.5</v>
      </c>
      <c r="H47">
        <v>0.5</v>
      </c>
      <c r="I47">
        <v>5148</v>
      </c>
      <c r="J47">
        <v>10515</v>
      </c>
      <c r="K47"/>
      <c r="L47">
        <v>5420</v>
      </c>
      <c r="M47">
        <v>4.3650000000000002</v>
      </c>
      <c r="N47">
        <v>9.1869999999999994</v>
      </c>
      <c r="O47">
        <v>4.8220000000000001</v>
      </c>
      <c r="P47"/>
      <c r="Q47">
        <v>0.45100000000000001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44363</v>
      </c>
      <c r="Z47" s="29">
        <v>0.2664583333333333</v>
      </c>
      <c r="AA47"/>
      <c r="AB47" s="31">
        <v>1</v>
      </c>
      <c r="AC47" s="7"/>
      <c r="AD47" s="7">
        <v>5.0906750859023688</v>
      </c>
      <c r="AE47" s="7">
        <v>10.072641640064221</v>
      </c>
      <c r="AF47" s="7">
        <v>4.9819665541618523</v>
      </c>
      <c r="AG47" s="7">
        <v>0.53789079260038342</v>
      </c>
      <c r="AH47" s="7"/>
      <c r="AI47" s="7"/>
      <c r="AJ47"/>
      <c r="AK47">
        <v>0.66817485073356653</v>
      </c>
      <c r="AL47"/>
      <c r="AM47" s="7">
        <v>87.764114509930593</v>
      </c>
      <c r="AN47" s="7"/>
      <c r="AO47"/>
      <c r="AP47"/>
      <c r="AQ47">
        <v>8.9382752148378736E-2</v>
      </c>
      <c r="AR47"/>
      <c r="AS47">
        <v>103.01602044469026</v>
      </c>
      <c r="AT47"/>
      <c r="AU47"/>
      <c r="AV47" s="7"/>
      <c r="AW47" s="7">
        <v>0.50552120493883768</v>
      </c>
      <c r="AX47" s="7"/>
      <c r="AY47" s="7">
        <v>118.26792637944995</v>
      </c>
      <c r="AZ47" s="7"/>
      <c r="BA47" s="7"/>
      <c r="BB47" s="7"/>
      <c r="BC47" s="7">
        <v>0.56231912176642795</v>
      </c>
      <c r="BD47" s="7"/>
      <c r="BE47" s="7">
        <v>124.74742290200824</v>
      </c>
      <c r="BF47" s="7"/>
      <c r="BG47" s="7">
        <v>5.1077394009614858</v>
      </c>
      <c r="BH47" s="7">
        <v>10.077145254947652</v>
      </c>
      <c r="BI47" s="7">
        <v>4.9694058539861663</v>
      </c>
      <c r="BJ47">
        <v>0.53638270135260691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58</v>
      </c>
      <c r="B48">
        <v>19</v>
      </c>
      <c r="C48" t="s">
        <v>89</v>
      </c>
      <c r="D48" t="s">
        <v>25</v>
      </c>
      <c r="E48"/>
      <c r="F48"/>
      <c r="G48">
        <v>0.5</v>
      </c>
      <c r="H48">
        <v>0.5</v>
      </c>
      <c r="I48">
        <v>5932</v>
      </c>
      <c r="J48">
        <v>10572</v>
      </c>
      <c r="K48"/>
      <c r="L48">
        <v>4866</v>
      </c>
      <c r="M48">
        <v>4.9660000000000002</v>
      </c>
      <c r="N48">
        <v>9.2349999999999994</v>
      </c>
      <c r="O48">
        <v>4.2690000000000001</v>
      </c>
      <c r="P48"/>
      <c r="Q48">
        <v>0.39300000000000002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44364</v>
      </c>
      <c r="Z48" s="29">
        <v>0.96719907407407402</v>
      </c>
      <c r="AA48"/>
      <c r="AB48" s="31">
        <v>2</v>
      </c>
      <c r="AC48" s="7" t="s">
        <v>102</v>
      </c>
      <c r="AD48" s="7">
        <v>5.9773397903672709</v>
      </c>
      <c r="AE48" s="7">
        <v>10.399676664445623</v>
      </c>
      <c r="AF48" s="7">
        <v>4.4223368740783524</v>
      </c>
      <c r="AG48" s="7">
        <v>0.52386255888792888</v>
      </c>
      <c r="AH48" s="7"/>
      <c r="AI48" s="7"/>
      <c r="AJ48"/>
      <c r="AK48">
        <v>0</v>
      </c>
      <c r="AL48"/>
      <c r="AM48" s="7">
        <v>103.94637325302222</v>
      </c>
      <c r="AN48" s="7"/>
      <c r="AO48"/>
      <c r="AP48"/>
      <c r="AQ48">
        <v>13.20348763284237</v>
      </c>
      <c r="AR48"/>
      <c r="AS48">
        <v>104.71841692648638</v>
      </c>
      <c r="AT48"/>
      <c r="AU48"/>
      <c r="AV48" s="7"/>
      <c r="AW48" s="7">
        <v>28.506031727619202</v>
      </c>
      <c r="AX48" s="7"/>
      <c r="AY48" s="7">
        <v>105.49046059995055</v>
      </c>
      <c r="AZ48" s="7"/>
      <c r="BA48" s="7"/>
      <c r="BB48" s="7"/>
      <c r="BC48" s="7">
        <v>16.12509697379393</v>
      </c>
      <c r="BD48" s="7"/>
      <c r="BE48" s="7">
        <v>138.58674986343121</v>
      </c>
      <c r="BF48" s="7"/>
      <c r="BG48" s="7">
        <v>5.9773397903672709</v>
      </c>
      <c r="BH48" s="7">
        <v>11.134765347229346</v>
      </c>
      <c r="BI48" s="7">
        <v>5.1574255568620746</v>
      </c>
      <c r="BJ48">
        <v>0.56980321976106474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105</v>
      </c>
      <c r="B49">
        <v>31</v>
      </c>
      <c r="C49" t="s">
        <v>89</v>
      </c>
      <c r="D49" t="s">
        <v>25</v>
      </c>
      <c r="E49"/>
      <c r="F49"/>
      <c r="G49">
        <v>0.5</v>
      </c>
      <c r="H49">
        <v>0.5</v>
      </c>
      <c r="I49">
        <v>5593</v>
      </c>
      <c r="J49">
        <v>10538</v>
      </c>
      <c r="K49"/>
      <c r="L49">
        <v>5402</v>
      </c>
      <c r="M49">
        <v>4.7060000000000004</v>
      </c>
      <c r="N49">
        <v>9.2070000000000007</v>
      </c>
      <c r="O49">
        <v>4.5010000000000003</v>
      </c>
      <c r="P49"/>
      <c r="Q49">
        <v>0.44900000000000001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44365</v>
      </c>
      <c r="Z49" s="29">
        <v>0.3112847222222222</v>
      </c>
      <c r="AA49"/>
      <c r="AB49" s="31">
        <v>1</v>
      </c>
      <c r="AC49" s="7"/>
      <c r="AD49" s="7">
        <v>5.6421671156737911</v>
      </c>
      <c r="AE49" s="7">
        <v>10.366061311097074</v>
      </c>
      <c r="AF49" s="7">
        <v>4.7238941954232825</v>
      </c>
      <c r="AG49" s="7">
        <v>0.58242187928745526</v>
      </c>
      <c r="AH49" s="7"/>
      <c r="AI49" s="7"/>
      <c r="AJ49"/>
      <c r="AK49">
        <v>0.36867363747604848</v>
      </c>
      <c r="AL49"/>
      <c r="AM49" s="7">
        <v>87.91279348523679</v>
      </c>
      <c r="AN49" s="7"/>
      <c r="AO49"/>
      <c r="AP49"/>
      <c r="AQ49">
        <v>1.4581019309343524</v>
      </c>
      <c r="AR49"/>
      <c r="AS49">
        <v>101.63700953620268</v>
      </c>
      <c r="AT49"/>
      <c r="AU49"/>
      <c r="AV49" s="7"/>
      <c r="AW49" s="7">
        <v>3.5968011547004211</v>
      </c>
      <c r="AX49" s="7"/>
      <c r="AY49" s="7">
        <v>115.36122558716859</v>
      </c>
      <c r="AZ49" s="7"/>
      <c r="BA49" s="7"/>
      <c r="BB49" s="7"/>
      <c r="BC49" s="7">
        <v>0.13122197154251655</v>
      </c>
      <c r="BD49" s="7"/>
      <c r="BE49" s="7">
        <v>153.90030348780982</v>
      </c>
      <c r="BF49" s="7"/>
      <c r="BG49" s="7">
        <v>5.6317856611478874</v>
      </c>
      <c r="BH49" s="7">
        <v>10.442190199562905</v>
      </c>
      <c r="BI49" s="7">
        <v>4.8104045384150194</v>
      </c>
      <c r="BJ49">
        <v>0.58280426290946707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58</v>
      </c>
      <c r="B50">
        <v>19</v>
      </c>
      <c r="C50" t="s">
        <v>89</v>
      </c>
      <c r="D50" t="s">
        <v>25</v>
      </c>
      <c r="E50"/>
      <c r="F50"/>
      <c r="G50">
        <v>0.5</v>
      </c>
      <c r="H50">
        <v>0.5</v>
      </c>
      <c r="I50">
        <v>5798</v>
      </c>
      <c r="J50">
        <v>10596</v>
      </c>
      <c r="K50"/>
      <c r="L50">
        <v>3902</v>
      </c>
      <c r="M50">
        <v>4.8630000000000004</v>
      </c>
      <c r="N50">
        <v>9.2550000000000008</v>
      </c>
      <c r="O50">
        <v>4.3920000000000003</v>
      </c>
      <c r="P50"/>
      <c r="Q50">
        <v>0.29199999999999998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44365</v>
      </c>
      <c r="Z50" s="29">
        <v>0.88375000000000004</v>
      </c>
      <c r="AA50"/>
      <c r="AB50" s="31">
        <v>1</v>
      </c>
      <c r="AC50" s="7"/>
      <c r="AD50" s="7">
        <v>5.6801194920566376</v>
      </c>
      <c r="AE50" s="7">
        <v>10.791990110202564</v>
      </c>
      <c r="AF50" s="7">
        <v>5.1118706181459261</v>
      </c>
      <c r="AG50" s="7">
        <v>0.43747263831547772</v>
      </c>
      <c r="AH50" s="7"/>
      <c r="AI50" s="7"/>
      <c r="AJ50"/>
      <c r="AK50">
        <v>0.32892949517228331</v>
      </c>
      <c r="AL50"/>
      <c r="AM50" s="7">
        <v>87.202383340691753</v>
      </c>
      <c r="AN50" s="7"/>
      <c r="AO50"/>
      <c r="AP50"/>
      <c r="AQ50">
        <v>0.20579438273319181</v>
      </c>
      <c r="AR50"/>
      <c r="AS50">
        <v>94.729547137131732</v>
      </c>
      <c r="AT50"/>
      <c r="AU50"/>
      <c r="AV50" s="7"/>
      <c r="AW50" s="7">
        <v>0.80332884559341755</v>
      </c>
      <c r="AX50" s="7"/>
      <c r="AY50" s="7">
        <v>102.25671093357164</v>
      </c>
      <c r="AZ50" s="7"/>
      <c r="BA50" s="7"/>
      <c r="BB50" s="7"/>
      <c r="BC50" s="7">
        <v>0.39193506095980724</v>
      </c>
      <c r="BD50" s="7"/>
      <c r="BE50" s="7">
        <v>98.321115180375429</v>
      </c>
      <c r="BF50" s="7"/>
      <c r="BG50" s="7">
        <v>5.6894766755099875</v>
      </c>
      <c r="BH50" s="7">
        <v>10.780896870119083</v>
      </c>
      <c r="BI50" s="7">
        <v>5.0914201946090945</v>
      </c>
      <c r="BJ50">
        <v>0.4366170107418717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105</v>
      </c>
      <c r="B51">
        <v>31</v>
      </c>
      <c r="C51" t="s">
        <v>89</v>
      </c>
      <c r="D51" t="s">
        <v>25</v>
      </c>
      <c r="E51"/>
      <c r="F51"/>
      <c r="G51">
        <v>0.5</v>
      </c>
      <c r="H51">
        <v>0.5</v>
      </c>
      <c r="I51">
        <v>5715</v>
      </c>
      <c r="J51">
        <v>10618</v>
      </c>
      <c r="K51"/>
      <c r="L51">
        <v>4145</v>
      </c>
      <c r="M51">
        <v>4.7990000000000004</v>
      </c>
      <c r="N51">
        <v>9.2739999999999991</v>
      </c>
      <c r="O51">
        <v>4.4749999999999996</v>
      </c>
      <c r="P51"/>
      <c r="Q51">
        <v>0.318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44366</v>
      </c>
      <c r="Z51" s="29">
        <v>0.22666666666666668</v>
      </c>
      <c r="AA51"/>
      <c r="AB51" s="31">
        <v>1</v>
      </c>
      <c r="AC51" s="7"/>
      <c r="AD51" s="7">
        <v>5.598367257674739</v>
      </c>
      <c r="AE51" s="7">
        <v>10.814176590369529</v>
      </c>
      <c r="AF51" s="7">
        <v>5.2158093326947901</v>
      </c>
      <c r="AG51" s="7">
        <v>0.46519497170031382</v>
      </c>
      <c r="AH51" s="7"/>
      <c r="AI51" s="7"/>
      <c r="AJ51"/>
      <c r="AK51">
        <v>0.54689985060265178</v>
      </c>
      <c r="AL51"/>
      <c r="AM51" s="7">
        <v>89.123068365326716</v>
      </c>
      <c r="AN51" s="7"/>
      <c r="AO51"/>
      <c r="AP51"/>
      <c r="AQ51">
        <v>3.7295056424648386E-2</v>
      </c>
      <c r="AR51"/>
      <c r="AS51">
        <v>94.855606683534901</v>
      </c>
      <c r="AT51"/>
      <c r="AU51"/>
      <c r="AV51" s="7"/>
      <c r="AW51" s="7">
        <v>0.66056289782178679</v>
      </c>
      <c r="AX51" s="7"/>
      <c r="AY51" s="7">
        <v>100.58814500174306</v>
      </c>
      <c r="AZ51" s="7"/>
      <c r="BA51" s="7"/>
      <c r="BB51" s="7"/>
      <c r="BC51" s="7">
        <v>0.19638337318992793</v>
      </c>
      <c r="BD51" s="7"/>
      <c r="BE51" s="7">
        <v>100.31757951878953</v>
      </c>
      <c r="BF51" s="7"/>
      <c r="BG51" s="7">
        <v>5.5831002741455897</v>
      </c>
      <c r="BH51" s="7">
        <v>10.81619354311198</v>
      </c>
      <c r="BI51" s="7">
        <v>5.2330932689663907</v>
      </c>
      <c r="BJ51">
        <v>0.46473863699439055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58</v>
      </c>
      <c r="B52">
        <v>19</v>
      </c>
      <c r="C52" t="s">
        <v>89</v>
      </c>
      <c r="D52" t="s">
        <v>25</v>
      </c>
      <c r="E52"/>
      <c r="F52"/>
      <c r="G52">
        <v>0.5</v>
      </c>
      <c r="H52">
        <v>0.5</v>
      </c>
      <c r="I52">
        <v>5571</v>
      </c>
      <c r="J52">
        <v>10530</v>
      </c>
      <c r="K52"/>
      <c r="L52">
        <v>3769</v>
      </c>
      <c r="M52">
        <v>4.6890000000000001</v>
      </c>
      <c r="N52">
        <v>9.1999999999999993</v>
      </c>
      <c r="O52">
        <v>4.5110000000000001</v>
      </c>
      <c r="P52"/>
      <c r="Q52">
        <v>0.27800000000000002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44369</v>
      </c>
      <c r="Z52" s="29">
        <v>2.883101851851852E-2</v>
      </c>
      <c r="AA52"/>
      <c r="AB52" s="31">
        <v>1</v>
      </c>
      <c r="AC52" s="7"/>
      <c r="AD52" s="7">
        <v>5.4047169788436236</v>
      </c>
      <c r="AE52" s="7">
        <v>10.095897573233488</v>
      </c>
      <c r="AF52" s="7">
        <v>4.6911805943898646</v>
      </c>
      <c r="AG52" s="7">
        <v>0.39293197561814769</v>
      </c>
      <c r="AH52" s="7"/>
      <c r="AI52" s="7"/>
      <c r="AJ52"/>
      <c r="AK52">
        <v>1.085676755123721</v>
      </c>
      <c r="AL52"/>
      <c r="AM52" s="7">
        <v>88.287148679446133</v>
      </c>
      <c r="AN52" s="7"/>
      <c r="AO52"/>
      <c r="AP52"/>
      <c r="AQ52">
        <v>0.23058752899512736</v>
      </c>
      <c r="AR52"/>
      <c r="AS52">
        <v>91.487094126967591</v>
      </c>
      <c r="AT52"/>
      <c r="AU52"/>
      <c r="AV52" s="7"/>
      <c r="AW52" s="7">
        <v>1.7258548806193228</v>
      </c>
      <c r="AX52" s="7"/>
      <c r="AY52" s="7">
        <v>94.687039574489035</v>
      </c>
      <c r="AZ52" s="7"/>
      <c r="BA52" s="7"/>
      <c r="BB52" s="7"/>
      <c r="BC52" s="7">
        <v>2.9635632751869689</v>
      </c>
      <c r="BD52" s="7"/>
      <c r="BE52" s="7">
        <v>87.376852267661604</v>
      </c>
      <c r="BF52" s="7"/>
      <c r="BG52" s="7">
        <v>5.3755365037016833</v>
      </c>
      <c r="BH52" s="7">
        <v>10.107550949221356</v>
      </c>
      <c r="BI52" s="7">
        <v>4.7320144455196704</v>
      </c>
      <c r="BJ52">
        <v>0.39884194228190212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105</v>
      </c>
      <c r="B53">
        <v>31</v>
      </c>
      <c r="C53" t="s">
        <v>89</v>
      </c>
      <c r="D53" t="s">
        <v>25</v>
      </c>
      <c r="E53"/>
      <c r="F53"/>
      <c r="G53">
        <v>0.5</v>
      </c>
      <c r="H53">
        <v>0.5</v>
      </c>
      <c r="I53">
        <v>5881</v>
      </c>
      <c r="J53">
        <v>10471</v>
      </c>
      <c r="K53"/>
      <c r="L53">
        <v>4036</v>
      </c>
      <c r="M53">
        <v>4.9269999999999996</v>
      </c>
      <c r="N53">
        <v>9.1489999999999991</v>
      </c>
      <c r="O53">
        <v>4.2220000000000004</v>
      </c>
      <c r="P53"/>
      <c r="Q53">
        <v>0.30599999999999999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44369</v>
      </c>
      <c r="Z53" s="29">
        <v>0.3714351851851852</v>
      </c>
      <c r="AA53"/>
      <c r="AB53" s="31">
        <v>1</v>
      </c>
      <c r="AC53" s="7"/>
      <c r="AD53" s="7">
        <v>5.7062485553103324</v>
      </c>
      <c r="AE53" s="7">
        <v>10.038601807959809</v>
      </c>
      <c r="AF53" s="7">
        <v>4.3323532526494768</v>
      </c>
      <c r="AG53" s="7">
        <v>0.42086049064863329</v>
      </c>
      <c r="AH53" s="7"/>
      <c r="AI53" s="7"/>
      <c r="AJ53"/>
      <c r="AK53">
        <v>0.28936136583689237</v>
      </c>
      <c r="AL53"/>
      <c r="AM53" s="7">
        <v>88.189880428972955</v>
      </c>
      <c r="AN53" s="7"/>
      <c r="AO53"/>
      <c r="AP53"/>
      <c r="AQ53">
        <v>0.45363751503146871</v>
      </c>
      <c r="AR53"/>
      <c r="AS53">
        <v>93.413138213851127</v>
      </c>
      <c r="AT53"/>
      <c r="AU53"/>
      <c r="AV53" s="7"/>
      <c r="AW53" s="7">
        <v>0.66959769499878696</v>
      </c>
      <c r="AX53" s="7"/>
      <c r="AY53" s="7">
        <v>98.636395998729213</v>
      </c>
      <c r="AZ53" s="7"/>
      <c r="BA53" s="7"/>
      <c r="BB53" s="7"/>
      <c r="BC53" s="7">
        <v>0.19863549974045672</v>
      </c>
      <c r="BD53" s="7"/>
      <c r="BE53" s="7">
        <v>101.7943815624254</v>
      </c>
      <c r="BF53" s="7"/>
      <c r="BG53" s="7">
        <v>5.7145163566005479</v>
      </c>
      <c r="BH53" s="7">
        <v>10.061423002602716</v>
      </c>
      <c r="BI53" s="7">
        <v>4.3469066460021661</v>
      </c>
      <c r="BJ53">
        <v>0.42127889536819113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58</v>
      </c>
      <c r="B54">
        <v>19</v>
      </c>
      <c r="C54" t="s">
        <v>89</v>
      </c>
      <c r="D54" t="s">
        <v>25</v>
      </c>
      <c r="E54"/>
      <c r="F54"/>
      <c r="G54">
        <v>0.5</v>
      </c>
      <c r="H54">
        <v>0.5</v>
      </c>
      <c r="I54">
        <v>6558</v>
      </c>
      <c r="J54">
        <v>11247</v>
      </c>
      <c r="K54"/>
      <c r="L54">
        <v>3621</v>
      </c>
      <c r="M54">
        <v>5.4459999999999997</v>
      </c>
      <c r="N54">
        <v>9.8070000000000004</v>
      </c>
      <c r="O54">
        <v>4.3609999999999998</v>
      </c>
      <c r="P54"/>
      <c r="Q54">
        <v>0.26300000000000001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44369</v>
      </c>
      <c r="Z54" s="29">
        <v>0.91158564814814813</v>
      </c>
      <c r="AA54"/>
      <c r="AB54" s="31">
        <v>1</v>
      </c>
      <c r="AC54" s="7"/>
      <c r="AD54" s="7">
        <v>6.3774683409173702</v>
      </c>
      <c r="AE54" s="7">
        <v>11.12813392701907</v>
      </c>
      <c r="AF54" s="7">
        <v>4.7506655861016993</v>
      </c>
      <c r="AG54" s="7">
        <v>0.36562320747473714</v>
      </c>
      <c r="AH54" s="7"/>
      <c r="AI54" s="7"/>
      <c r="AJ54"/>
      <c r="AK54">
        <v>1.9232093110455815</v>
      </c>
      <c r="AL54"/>
      <c r="AM54" s="7">
        <v>89.485466168261937</v>
      </c>
      <c r="AN54" s="7"/>
      <c r="AO54"/>
      <c r="AP54"/>
      <c r="AQ54">
        <v>1.1736214184438325</v>
      </c>
      <c r="AR54"/>
      <c r="AS54">
        <v>80.428819525545336</v>
      </c>
      <c r="AT54"/>
      <c r="AU54"/>
      <c r="AV54" s="7"/>
      <c r="AW54" s="7">
        <v>5.486437021620695</v>
      </c>
      <c r="AX54" s="7"/>
      <c r="AY54" s="7">
        <v>71.372172882828679</v>
      </c>
      <c r="AZ54" s="7"/>
      <c r="BA54" s="7"/>
      <c r="BB54" s="7"/>
      <c r="BC54" s="7">
        <v>0.3671436817446988</v>
      </c>
      <c r="BD54" s="7"/>
      <c r="BE54" s="7">
        <v>76.494708483860094</v>
      </c>
      <c r="BF54" s="7"/>
      <c r="BG54" s="7">
        <v>6.4393898131478604</v>
      </c>
      <c r="BH54" s="7">
        <v>11.063213803635222</v>
      </c>
      <c r="BI54" s="7">
        <v>4.6238239904873604</v>
      </c>
      <c r="BJ54">
        <v>0.36495325606425644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58</v>
      </c>
      <c r="B55">
        <v>19</v>
      </c>
      <c r="C55" t="s">
        <v>103</v>
      </c>
      <c r="D55" t="s">
        <v>25</v>
      </c>
      <c r="E55"/>
      <c r="F55"/>
      <c r="G55">
        <v>0.5</v>
      </c>
      <c r="H55">
        <v>0.5</v>
      </c>
      <c r="I55">
        <v>8358</v>
      </c>
      <c r="J55">
        <v>14593</v>
      </c>
      <c r="K55"/>
      <c r="L55">
        <v>38260</v>
      </c>
      <c r="M55">
        <v>6.827</v>
      </c>
      <c r="N55">
        <v>12.641</v>
      </c>
      <c r="O55">
        <v>5.8140000000000001</v>
      </c>
      <c r="P55"/>
      <c r="Q55">
        <v>3.8860000000000001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44398</v>
      </c>
      <c r="Z55" s="29">
        <v>0.92517361111111107</v>
      </c>
      <c r="AA55"/>
      <c r="AB55" s="31">
        <v>1</v>
      </c>
      <c r="AC55" s="7"/>
      <c r="AD55" s="7">
        <v>6.9562718707848568</v>
      </c>
      <c r="AE55" s="7">
        <v>11.687405351464239</v>
      </c>
      <c r="AF55" s="7">
        <v>4.7311334806793823</v>
      </c>
      <c r="AG55" s="7">
        <v>0.33146095262437369</v>
      </c>
      <c r="AH55" s="7"/>
      <c r="AI55" s="7"/>
      <c r="AJ55"/>
      <c r="AK55">
        <v>0.29060316027412081</v>
      </c>
      <c r="AL55"/>
      <c r="AM55" s="7">
        <v>95.709591390678852</v>
      </c>
      <c r="AN55" s="7"/>
      <c r="AO55"/>
      <c r="AP55"/>
      <c r="AQ55">
        <v>6.6813744415666632</v>
      </c>
      <c r="AR55"/>
      <c r="AS55">
        <v>96.017372556752946</v>
      </c>
      <c r="AT55"/>
      <c r="AU55"/>
      <c r="AV55" s="7"/>
      <c r="AW55" s="7">
        <v>16.093832394587434</v>
      </c>
      <c r="AX55" s="7"/>
      <c r="AY55" s="7">
        <v>96.325153722827054</v>
      </c>
      <c r="AZ55" s="7"/>
      <c r="BA55" s="7"/>
      <c r="BB55" s="7"/>
      <c r="BC55" s="7">
        <v>14.003163921469584</v>
      </c>
      <c r="BD55" s="7"/>
      <c r="BE55" s="7"/>
      <c r="BF55" s="7">
        <v>9.6177685689066426</v>
      </c>
      <c r="BG55" s="7">
        <v>6.9461789629924802</v>
      </c>
      <c r="BH55" s="7">
        <v>12.091339174074101</v>
      </c>
      <c r="BI55" s="7">
        <v>5.1451602110816204</v>
      </c>
      <c r="BJ55">
        <v>0.35641568922648376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105</v>
      </c>
      <c r="B56">
        <v>31</v>
      </c>
      <c r="C56" t="s">
        <v>104</v>
      </c>
      <c r="D56" t="s">
        <v>25</v>
      </c>
      <c r="E56"/>
      <c r="F56"/>
      <c r="G56">
        <v>0.5</v>
      </c>
      <c r="H56">
        <v>0.5</v>
      </c>
      <c r="I56">
        <v>7830</v>
      </c>
      <c r="J56">
        <v>15900</v>
      </c>
      <c r="K56"/>
      <c r="L56">
        <v>50407</v>
      </c>
      <c r="M56">
        <v>6.4219999999999997</v>
      </c>
      <c r="N56">
        <v>13.749000000000001</v>
      </c>
      <c r="O56">
        <v>7.327</v>
      </c>
      <c r="P56"/>
      <c r="Q56">
        <v>5.1559999999999997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44399</v>
      </c>
      <c r="Z56" s="29">
        <v>0.31452546296296297</v>
      </c>
      <c r="AA56"/>
      <c r="AB56" s="31">
        <v>1</v>
      </c>
      <c r="AC56" s="7"/>
      <c r="AD56" s="7">
        <v>6.512183927920292</v>
      </c>
      <c r="AE56" s="7">
        <v>12.752877614130416</v>
      </c>
      <c r="AF56" s="7">
        <v>6.2406936862101237</v>
      </c>
      <c r="AG56" s="7">
        <v>0.43791404674406842</v>
      </c>
      <c r="AH56" s="7"/>
      <c r="AI56" s="7"/>
      <c r="AJ56"/>
      <c r="AK56">
        <v>1.0790417151248257</v>
      </c>
      <c r="AL56"/>
      <c r="AM56" s="7">
        <v>98.786077900925022</v>
      </c>
      <c r="AN56" s="7"/>
      <c r="AO56"/>
      <c r="AP56"/>
      <c r="AQ56">
        <v>0.1660622688798811</v>
      </c>
      <c r="AR56"/>
      <c r="AS56">
        <v>93.455191651914205</v>
      </c>
      <c r="AT56"/>
      <c r="AU56"/>
      <c r="AV56" s="7"/>
      <c r="AW56" s="7">
        <v>0.79561304856936199</v>
      </c>
      <c r="AX56" s="7"/>
      <c r="AY56" s="7">
        <v>88.124305402903374</v>
      </c>
      <c r="AZ56" s="7"/>
      <c r="BA56" s="7"/>
      <c r="BB56" s="7"/>
      <c r="BC56" s="7">
        <v>10.999136028000443</v>
      </c>
      <c r="BD56" s="7"/>
      <c r="BE56" s="7"/>
      <c r="BF56" s="7">
        <v>10.202855263801894</v>
      </c>
      <c r="BG56" s="7">
        <v>6.5475091051936101</v>
      </c>
      <c r="BH56" s="7">
        <v>12.763475272443086</v>
      </c>
      <c r="BI56" s="7">
        <v>6.2159661672494764</v>
      </c>
      <c r="BJ56">
        <v>0.46339898933895385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58</v>
      </c>
      <c r="B57">
        <v>19</v>
      </c>
      <c r="C57" t="s">
        <v>105</v>
      </c>
      <c r="D57" t="s">
        <v>25</v>
      </c>
      <c r="E57"/>
      <c r="F57"/>
      <c r="G57">
        <v>0.5</v>
      </c>
      <c r="H57">
        <v>0.5</v>
      </c>
      <c r="I57">
        <v>8578</v>
      </c>
      <c r="J57">
        <v>14310</v>
      </c>
      <c r="K57"/>
      <c r="L57">
        <v>36318</v>
      </c>
      <c r="M57">
        <v>6.9960000000000004</v>
      </c>
      <c r="N57">
        <v>12.401999999999999</v>
      </c>
      <c r="O57">
        <v>5.4059999999999997</v>
      </c>
      <c r="P57"/>
      <c r="Q57">
        <v>3.6819999999999999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44399</v>
      </c>
      <c r="Z57" s="29">
        <v>0.93952546296296291</v>
      </c>
      <c r="AA57"/>
      <c r="AB57" s="31">
        <v>1</v>
      </c>
      <c r="AC57" s="7"/>
      <c r="AD57" s="7">
        <v>7.1413085136450913</v>
      </c>
      <c r="AE57" s="7">
        <v>11.45670248204226</v>
      </c>
      <c r="AF57" s="7">
        <v>4.3153939683971689</v>
      </c>
      <c r="AG57" s="7">
        <v>0.31444177844305748</v>
      </c>
      <c r="AH57" s="7"/>
      <c r="AI57" s="7"/>
      <c r="AJ57"/>
      <c r="AK57">
        <v>0.48405081288698493</v>
      </c>
      <c r="AL57"/>
      <c r="AM57" s="7">
        <v>84.0299523319934</v>
      </c>
      <c r="AN57" s="7"/>
      <c r="AO57"/>
      <c r="AP57"/>
      <c r="AQ57">
        <v>0.49684935297134775</v>
      </c>
      <c r="AR57"/>
      <c r="AS57">
        <v>86.66029922362415</v>
      </c>
      <c r="AT57"/>
      <c r="AU57"/>
      <c r="AV57" s="7"/>
      <c r="AW57" s="7">
        <v>2.0991718713063157</v>
      </c>
      <c r="AX57" s="7"/>
      <c r="AY57" s="7">
        <v>89.290646115254887</v>
      </c>
      <c r="AZ57" s="7"/>
      <c r="BA57" s="7"/>
      <c r="BB57" s="7"/>
      <c r="BC57" s="7">
        <v>0.65559415590629344</v>
      </c>
      <c r="BD57" s="7"/>
      <c r="BE57" s="7"/>
      <c r="BF57" s="7">
        <v>8.6600256425846034</v>
      </c>
      <c r="BG57" s="7">
        <v>7.124066462833115</v>
      </c>
      <c r="BH57" s="7">
        <v>11.485234639037911</v>
      </c>
      <c r="BI57" s="7">
        <v>4.3611681762047958</v>
      </c>
      <c r="BJ57">
        <v>0.31547589922235475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105</v>
      </c>
      <c r="B58">
        <v>31</v>
      </c>
      <c r="C58" t="s">
        <v>106</v>
      </c>
      <c r="D58" t="s">
        <v>25</v>
      </c>
      <c r="E58"/>
      <c r="F58"/>
      <c r="G58">
        <v>0.5</v>
      </c>
      <c r="H58">
        <v>0.5</v>
      </c>
      <c r="I58">
        <v>7272</v>
      </c>
      <c r="J58">
        <v>14415</v>
      </c>
      <c r="K58"/>
      <c r="L58">
        <v>40199</v>
      </c>
      <c r="M58">
        <v>5.9939999999999998</v>
      </c>
      <c r="N58">
        <v>12.491</v>
      </c>
      <c r="O58">
        <v>6.4960000000000004</v>
      </c>
      <c r="P58"/>
      <c r="Q58">
        <v>4.0880000000000001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44400</v>
      </c>
      <c r="Z58" s="29">
        <v>0.32709490740740738</v>
      </c>
      <c r="AA58"/>
      <c r="AB58" s="31">
        <v>1</v>
      </c>
      <c r="AC58" s="7"/>
      <c r="AD58" s="7">
        <v>6.0428637155747866</v>
      </c>
      <c r="AE58" s="7">
        <v>11.542298953029213</v>
      </c>
      <c r="AF58" s="7">
        <v>5.4994352374544269</v>
      </c>
      <c r="AG58" s="7">
        <v>0.34845383559943655</v>
      </c>
      <c r="AH58" s="7"/>
      <c r="AI58" s="7"/>
      <c r="AJ58"/>
      <c r="AK58">
        <v>5.5689479974449993E-2</v>
      </c>
      <c r="AL58"/>
      <c r="AM58" s="7">
        <v>90.643960969685097</v>
      </c>
      <c r="AN58" s="7"/>
      <c r="AO58"/>
      <c r="AP58"/>
      <c r="AQ58">
        <v>0.3112449064593209</v>
      </c>
      <c r="AR58"/>
      <c r="AS58">
        <v>84.85233871548256</v>
      </c>
      <c r="AT58"/>
      <c r="AU58"/>
      <c r="AV58" s="7"/>
      <c r="AW58" s="7">
        <v>0.59280705057947614</v>
      </c>
      <c r="AX58" s="7"/>
      <c r="AY58" s="7">
        <v>79.060716461280009</v>
      </c>
      <c r="AZ58" s="7"/>
      <c r="BA58" s="7"/>
      <c r="BB58" s="7"/>
      <c r="BC58" s="7">
        <v>1.3415146448584949</v>
      </c>
      <c r="BD58" s="7"/>
      <c r="BE58" s="7"/>
      <c r="BF58" s="7">
        <v>7.8446428792604808</v>
      </c>
      <c r="BG58" s="7">
        <v>6.0411815642760578</v>
      </c>
      <c r="BH58" s="7">
        <v>11.524364454346234</v>
      </c>
      <c r="BI58" s="7">
        <v>5.4831828900701751</v>
      </c>
      <c r="BJ58">
        <v>0.35080689855910874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19</v>
      </c>
      <c r="C59" t="s">
        <v>89</v>
      </c>
      <c r="D59" t="s">
        <v>25</v>
      </c>
      <c r="E59"/>
      <c r="F59"/>
      <c r="G59">
        <v>0.5</v>
      </c>
      <c r="H59">
        <v>0.5</v>
      </c>
      <c r="I59">
        <v>6453</v>
      </c>
      <c r="J59">
        <v>10665</v>
      </c>
      <c r="K59"/>
      <c r="L59">
        <v>4961</v>
      </c>
      <c r="M59">
        <v>5.3659999999999997</v>
      </c>
      <c r="N59">
        <v>9.3140000000000001</v>
      </c>
      <c r="O59">
        <v>3.948</v>
      </c>
      <c r="P59"/>
      <c r="Q59">
        <v>0.40300000000000002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44410</v>
      </c>
      <c r="Z59" s="29">
        <v>0.90812500000000007</v>
      </c>
      <c r="AA59"/>
      <c r="AB59" s="31">
        <v>1</v>
      </c>
      <c r="AC59" s="7"/>
      <c r="AD59" s="7">
        <v>6.0801319857273537</v>
      </c>
      <c r="AE59" s="7">
        <v>10.03286718401284</v>
      </c>
      <c r="AF59" s="7">
        <v>3.9527351982854864</v>
      </c>
      <c r="AG59" s="7">
        <v>0.47043026244789554</v>
      </c>
      <c r="AH59" s="7"/>
      <c r="AI59" s="7"/>
      <c r="AJ59"/>
      <c r="AK59">
        <v>0.81236285716360579</v>
      </c>
      <c r="AL59"/>
      <c r="AM59" s="7">
        <v>97.405615113996433</v>
      </c>
      <c r="AN59" s="7"/>
      <c r="AO59"/>
      <c r="AP59"/>
      <c r="AQ59">
        <v>0.33999024063197425</v>
      </c>
      <c r="AR59"/>
      <c r="AS59">
        <v>83.716129981738092</v>
      </c>
      <c r="AT59"/>
      <c r="AU59"/>
      <c r="AV59" s="7"/>
      <c r="AW59" s="7">
        <v>0.39100718535204271</v>
      </c>
      <c r="AX59" s="7"/>
      <c r="AY59" s="7">
        <v>70.026644849479737</v>
      </c>
      <c r="AZ59" s="7"/>
      <c r="BA59" s="7"/>
      <c r="BB59" s="7"/>
      <c r="BC59" s="7">
        <v>2.3219890671819421</v>
      </c>
      <c r="BD59" s="7"/>
      <c r="BE59" s="7">
        <v>106.96124193712497</v>
      </c>
      <c r="BF59" s="7"/>
      <c r="BG59" s="7">
        <v>6.1049290738534374</v>
      </c>
      <c r="BH59" s="7">
        <v>10.049951611346247</v>
      </c>
      <c r="BI59" s="7">
        <v>3.9450225374928092</v>
      </c>
      <c r="BJ59">
        <v>0.47595608659556354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101</v>
      </c>
      <c r="B60">
        <v>31</v>
      </c>
      <c r="C60" t="s">
        <v>89</v>
      </c>
      <c r="D60" t="s">
        <v>25</v>
      </c>
      <c r="E60"/>
      <c r="F60"/>
      <c r="G60">
        <v>0.5</v>
      </c>
      <c r="H60">
        <v>0.5</v>
      </c>
      <c r="I60">
        <v>7079</v>
      </c>
      <c r="J60">
        <v>12200</v>
      </c>
      <c r="K60"/>
      <c r="L60">
        <v>4566</v>
      </c>
      <c r="M60">
        <v>5.8460000000000001</v>
      </c>
      <c r="N60">
        <v>10.614000000000001</v>
      </c>
      <c r="O60">
        <v>4.7679999999999998</v>
      </c>
      <c r="P60"/>
      <c r="Q60">
        <v>0.36099999999999999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44411</v>
      </c>
      <c r="Z60" s="29">
        <v>0.25214120370370369</v>
      </c>
      <c r="AA60"/>
      <c r="AB60" s="31">
        <v>1</v>
      </c>
      <c r="AC60" s="7"/>
      <c r="AD60" s="7">
        <v>6.6888761883519976</v>
      </c>
      <c r="AE60" s="7">
        <v>11.531415524400238</v>
      </c>
      <c r="AF60" s="7">
        <v>4.8425393360482403</v>
      </c>
      <c r="AG60" s="7">
        <v>0.43145346712059435</v>
      </c>
      <c r="AH60" s="7"/>
      <c r="AI60" s="7"/>
      <c r="AJ60"/>
      <c r="AK60">
        <v>1.829448511527811</v>
      </c>
      <c r="AL60"/>
      <c r="AM60" s="7">
        <v>94.049937007898805</v>
      </c>
      <c r="AN60" s="7"/>
      <c r="AO60"/>
      <c r="AP60"/>
      <c r="AQ60">
        <v>0.80752009373117106</v>
      </c>
      <c r="AR60"/>
      <c r="AS60">
        <v>92.074970795062939</v>
      </c>
      <c r="AT60"/>
      <c r="AU60"/>
      <c r="AV60" s="7"/>
      <c r="AW60" s="7">
        <v>4.5674731440400276</v>
      </c>
      <c r="AX60" s="7"/>
      <c r="AY60" s="7">
        <v>90.100004582227044</v>
      </c>
      <c r="AZ60" s="7"/>
      <c r="BA60" s="7"/>
      <c r="BB60" s="7"/>
      <c r="BC60" s="7">
        <v>0.7745843757726294</v>
      </c>
      <c r="BD60" s="7"/>
      <c r="BE60" s="7">
        <v>103.19822147618386</v>
      </c>
      <c r="BF60" s="7"/>
      <c r="BG60" s="7">
        <v>6.7506257999600887</v>
      </c>
      <c r="BH60" s="7">
        <v>11.485043507352419</v>
      </c>
      <c r="BI60" s="7">
        <v>4.7344177073923301</v>
      </c>
      <c r="BJ60">
        <v>0.43313094945113639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19</v>
      </c>
      <c r="C61" t="s">
        <v>89</v>
      </c>
      <c r="D61" t="s">
        <v>25</v>
      </c>
      <c r="E61"/>
      <c r="F61"/>
      <c r="G61">
        <v>0.5</v>
      </c>
      <c r="H61">
        <v>0.5</v>
      </c>
      <c r="I61">
        <v>6761</v>
      </c>
      <c r="J61">
        <v>10967</v>
      </c>
      <c r="K61"/>
      <c r="L61">
        <v>5214</v>
      </c>
      <c r="M61">
        <v>5.601</v>
      </c>
      <c r="N61">
        <v>9.5690000000000008</v>
      </c>
      <c r="O61">
        <v>3.968</v>
      </c>
      <c r="P61"/>
      <c r="Q61">
        <v>0.42899999999999999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44412</v>
      </c>
      <c r="Z61" s="29">
        <v>0.93261574074074083</v>
      </c>
      <c r="AA61"/>
      <c r="AB61" s="31">
        <v>1</v>
      </c>
      <c r="AC61" s="7"/>
      <c r="AD61" s="7">
        <v>6.2595162847025874</v>
      </c>
      <c r="AE61" s="7">
        <v>10.757064842767864</v>
      </c>
      <c r="AF61" s="7">
        <v>4.4975485580652768</v>
      </c>
      <c r="AG61" s="7">
        <v>0.52153579941583394</v>
      </c>
      <c r="AH61" s="7"/>
      <c r="AI61" s="7"/>
      <c r="AJ61"/>
      <c r="AK61">
        <v>1.7690244807776443</v>
      </c>
      <c r="AL61"/>
      <c r="AM61" s="7">
        <v>94.150132126821759</v>
      </c>
      <c r="AN61" s="7"/>
      <c r="AO61"/>
      <c r="AP61"/>
      <c r="AQ61">
        <v>0.79130069228193489</v>
      </c>
      <c r="AR61"/>
      <c r="AS61">
        <v>97.099284635526487</v>
      </c>
      <c r="AT61"/>
      <c r="AU61"/>
      <c r="AV61" s="7"/>
      <c r="AW61" s="7">
        <v>0.5856214208421946</v>
      </c>
      <c r="AX61" s="7"/>
      <c r="AY61" s="7">
        <v>100.04843714423123</v>
      </c>
      <c r="AZ61" s="7"/>
      <c r="BA61" s="7"/>
      <c r="BB61" s="7"/>
      <c r="BC61" s="7">
        <v>1.4997488119017202</v>
      </c>
      <c r="BD61" s="7"/>
      <c r="BE61" s="7">
        <v>101.31489927418872</v>
      </c>
      <c r="BF61" s="7"/>
      <c r="BG61" s="7">
        <v>6.3153765634327979</v>
      </c>
      <c r="BH61" s="7">
        <v>10.799794266164456</v>
      </c>
      <c r="BI61" s="7">
        <v>4.4844177027316583</v>
      </c>
      <c r="BJ61">
        <v>0.52547621103172115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101</v>
      </c>
      <c r="B62">
        <v>31</v>
      </c>
      <c r="C62" t="s">
        <v>89</v>
      </c>
      <c r="D62" t="s">
        <v>25</v>
      </c>
      <c r="E62"/>
      <c r="F62"/>
      <c r="G62">
        <v>0.5</v>
      </c>
      <c r="H62">
        <v>0.5</v>
      </c>
      <c r="I62">
        <v>6571</v>
      </c>
      <c r="J62">
        <v>11271</v>
      </c>
      <c r="K62"/>
      <c r="L62">
        <v>8764</v>
      </c>
      <c r="M62">
        <v>5.4560000000000004</v>
      </c>
      <c r="N62">
        <v>9.827</v>
      </c>
      <c r="O62">
        <v>4.3710000000000004</v>
      </c>
      <c r="P62"/>
      <c r="Q62">
        <v>0.80100000000000005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44413</v>
      </c>
      <c r="Z62" s="29">
        <v>0.27839120370370368</v>
      </c>
      <c r="AA62"/>
      <c r="AB62" s="31">
        <v>1</v>
      </c>
      <c r="AC62" s="7"/>
      <c r="AD62" s="7">
        <v>6.0811389240514977</v>
      </c>
      <c r="AE62" s="7">
        <v>11.062705894828197</v>
      </c>
      <c r="AF62" s="7">
        <v>4.981566970776699</v>
      </c>
      <c r="AG62" s="7">
        <v>0.88487245490673394</v>
      </c>
      <c r="AH62" s="7"/>
      <c r="AI62" s="7"/>
      <c r="AJ62"/>
      <c r="AK62">
        <v>0.63097587099294195</v>
      </c>
      <c r="AL62"/>
      <c r="AM62" s="7">
        <v>96.667412216894206</v>
      </c>
      <c r="AN62" s="7"/>
      <c r="AO62"/>
      <c r="AP62"/>
      <c r="AQ62">
        <v>0.29946075652155618</v>
      </c>
      <c r="AR62"/>
      <c r="AS62">
        <v>94.711497429578372</v>
      </c>
      <c r="AT62"/>
      <c r="AU62"/>
      <c r="AV62" s="7"/>
      <c r="AW62" s="7">
        <v>0.10672649607052789</v>
      </c>
      <c r="AX62" s="7"/>
      <c r="AY62" s="7">
        <v>92.755582642262567</v>
      </c>
      <c r="AZ62" s="7"/>
      <c r="BA62" s="7"/>
      <c r="BB62" s="7"/>
      <c r="BC62" s="7">
        <v>0.85227013275665764</v>
      </c>
      <c r="BD62" s="7"/>
      <c r="BE62" s="7">
        <v>98.37874676246652</v>
      </c>
      <c r="BF62" s="7"/>
      <c r="BG62" s="7">
        <v>6.1003849024375363</v>
      </c>
      <c r="BH62" s="7">
        <v>11.079294965088049</v>
      </c>
      <c r="BI62" s="7">
        <v>4.9789100626505141</v>
      </c>
      <c r="BJ62">
        <v>0.88865934399213198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19</v>
      </c>
      <c r="C63" t="s">
        <v>89</v>
      </c>
      <c r="D63" t="s">
        <v>25</v>
      </c>
      <c r="E63"/>
      <c r="F63"/>
      <c r="G63">
        <v>0.5</v>
      </c>
      <c r="H63">
        <v>0.5</v>
      </c>
      <c r="I63">
        <v>7226</v>
      </c>
      <c r="J63">
        <v>10876</v>
      </c>
      <c r="K63"/>
      <c r="L63">
        <v>5097</v>
      </c>
      <c r="M63">
        <v>5.9580000000000002</v>
      </c>
      <c r="N63">
        <v>9.4930000000000003</v>
      </c>
      <c r="O63">
        <v>3.5339999999999998</v>
      </c>
      <c r="P63"/>
      <c r="Q63">
        <v>0.41699999999999998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44413</v>
      </c>
      <c r="Z63" s="29">
        <v>0.98909722222222218</v>
      </c>
      <c r="AA63"/>
      <c r="AB63" s="31">
        <v>1</v>
      </c>
      <c r="AC63" s="7"/>
      <c r="AD63" s="7">
        <v>6.6816549974136681</v>
      </c>
      <c r="AE63" s="7">
        <v>10.456519993294519</v>
      </c>
      <c r="AF63" s="7">
        <v>3.7748649958808507</v>
      </c>
      <c r="AG63" s="7">
        <v>0.50075431121439473</v>
      </c>
      <c r="AH63" s="7"/>
      <c r="AI63" s="7"/>
      <c r="AJ63"/>
      <c r="AK63">
        <v>0.66071824326611484</v>
      </c>
      <c r="AL63"/>
      <c r="AM63" s="7">
        <v>94.853650287624305</v>
      </c>
      <c r="AN63" s="7"/>
      <c r="AO63"/>
      <c r="AP63"/>
      <c r="AQ63">
        <v>1.6187538274169009</v>
      </c>
      <c r="AR63"/>
      <c r="AS63">
        <v>94.087926604445244</v>
      </c>
      <c r="AT63"/>
      <c r="AU63"/>
      <c r="AV63" s="7"/>
      <c r="AW63" s="7">
        <v>5.5290466378222094</v>
      </c>
      <c r="AX63" s="7"/>
      <c r="AY63" s="7">
        <v>93.322202921266211</v>
      </c>
      <c r="AZ63" s="7"/>
      <c r="BA63" s="7"/>
      <c r="BB63" s="7"/>
      <c r="BC63" s="7">
        <v>2.2973861494703129</v>
      </c>
      <c r="BD63" s="7"/>
      <c r="BE63" s="7">
        <v>104.86864535661822</v>
      </c>
      <c r="BF63" s="7"/>
      <c r="BG63" s="7">
        <v>6.6596542222213388</v>
      </c>
      <c r="BH63" s="7">
        <v>10.541843238748282</v>
      </c>
      <c r="BI63" s="7">
        <v>3.8821890165269437</v>
      </c>
      <c r="BJ63">
        <v>0.50657328343972541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101</v>
      </c>
      <c r="B64">
        <v>31</v>
      </c>
      <c r="C64" t="s">
        <v>89</v>
      </c>
      <c r="D64" t="s">
        <v>25</v>
      </c>
      <c r="E64"/>
      <c r="F64"/>
      <c r="G64">
        <v>0.5</v>
      </c>
      <c r="H64">
        <v>0.5</v>
      </c>
      <c r="I64">
        <v>5819</v>
      </c>
      <c r="J64">
        <v>7809</v>
      </c>
      <c r="K64"/>
      <c r="L64">
        <v>6925</v>
      </c>
      <c r="M64">
        <v>4.8789999999999996</v>
      </c>
      <c r="N64">
        <v>6.8940000000000001</v>
      </c>
      <c r="O64">
        <v>2.0150000000000001</v>
      </c>
      <c r="P64"/>
      <c r="Q64">
        <v>0.60799999999999998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44414</v>
      </c>
      <c r="Z64" s="29">
        <v>0.33560185185185182</v>
      </c>
      <c r="AA64"/>
      <c r="AB64" s="31">
        <v>1</v>
      </c>
      <c r="AC64" s="7"/>
      <c r="AD64" s="7">
        <v>5.3644170954729411</v>
      </c>
      <c r="AE64" s="7">
        <v>7.4658183497894512</v>
      </c>
      <c r="AF64" s="7">
        <v>2.1014012543165101</v>
      </c>
      <c r="AG64" s="7">
        <v>0.68258475955463971</v>
      </c>
      <c r="AH64" s="7"/>
      <c r="AI64" s="7"/>
      <c r="AJ64"/>
      <c r="AK64">
        <v>0.12223933581255467</v>
      </c>
      <c r="AL64"/>
      <c r="AM64" s="7">
        <v>102.0941522135798</v>
      </c>
      <c r="AN64" s="7"/>
      <c r="AO64"/>
      <c r="AP64"/>
      <c r="AQ64">
        <v>0.15661124076256994</v>
      </c>
      <c r="AR64"/>
      <c r="AS64">
        <v>41.507086544441286</v>
      </c>
      <c r="AT64"/>
      <c r="AU64"/>
      <c r="AV64" s="7"/>
      <c r="AW64" s="7">
        <v>0.86494422177956443</v>
      </c>
      <c r="AX64" s="7"/>
      <c r="AY64" s="7">
        <v>-19.079979124697218</v>
      </c>
      <c r="AZ64" s="7"/>
      <c r="BA64" s="7"/>
      <c r="BB64" s="7"/>
      <c r="BC64" s="7">
        <v>0.82719657415731473</v>
      </c>
      <c r="BD64" s="7"/>
      <c r="BE64" s="7">
        <v>170.47488809600051</v>
      </c>
      <c r="BF64" s="7"/>
      <c r="BG64" s="7">
        <v>5.3611403842740835</v>
      </c>
      <c r="BH64" s="7">
        <v>7.4716690866205662</v>
      </c>
      <c r="BI64" s="7">
        <v>2.1105287023464827</v>
      </c>
      <c r="BJ64">
        <v>0.68541964345928796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53</v>
      </c>
      <c r="B65">
        <v>19</v>
      </c>
      <c r="C65" t="s">
        <v>89</v>
      </c>
      <c r="D65" t="s">
        <v>25</v>
      </c>
      <c r="E65"/>
      <c r="F65"/>
      <c r="G65">
        <v>0.5</v>
      </c>
      <c r="H65">
        <v>0.5</v>
      </c>
      <c r="I65">
        <v>4973</v>
      </c>
      <c r="J65">
        <v>10152</v>
      </c>
      <c r="K65"/>
      <c r="L65">
        <v>4222</v>
      </c>
      <c r="M65">
        <v>4.2300000000000004</v>
      </c>
      <c r="N65">
        <v>8.8789999999999996</v>
      </c>
      <c r="O65">
        <v>4.649</v>
      </c>
      <c r="P65"/>
      <c r="Q65">
        <v>0.32600000000000001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44474</v>
      </c>
      <c r="Z65" s="29">
        <v>2.7314814814814819E-3</v>
      </c>
      <c r="AA65"/>
      <c r="AB65" s="31">
        <v>1</v>
      </c>
      <c r="AC65" s="7"/>
      <c r="AD65" s="7">
        <v>6.2765128985147571</v>
      </c>
      <c r="AE65" s="7">
        <v>13.054265225619231</v>
      </c>
      <c r="AF65" s="7">
        <v>6.7777523271044737</v>
      </c>
      <c r="AG65" s="7">
        <v>0.61615028663561799</v>
      </c>
      <c r="AH65" s="7"/>
      <c r="AI65" s="7"/>
      <c r="AJ65"/>
      <c r="AK65">
        <v>0.33638063915667277</v>
      </c>
      <c r="AL65"/>
      <c r="AM65" s="7">
        <v>97.78155538982584</v>
      </c>
      <c r="AN65" s="7"/>
      <c r="AO65"/>
      <c r="AP65"/>
      <c r="AQ65">
        <v>8.246063203789944E-2</v>
      </c>
      <c r="AR65"/>
      <c r="AS65">
        <v>96.423881040814933</v>
      </c>
      <c r="AT65"/>
      <c r="AU65"/>
      <c r="AV65" s="7"/>
      <c r="AW65" s="7">
        <v>0.15325770911990694</v>
      </c>
      <c r="AX65" s="7"/>
      <c r="AY65" s="7">
        <v>95.066206691804027</v>
      </c>
      <c r="AZ65" s="7"/>
      <c r="BA65" s="7"/>
      <c r="BB65" s="7"/>
      <c r="BC65" s="7">
        <v>0.31861811775624804</v>
      </c>
      <c r="BD65" s="7"/>
      <c r="BE65" s="7">
        <v>99.964675530414027</v>
      </c>
      <c r="BF65" s="7"/>
      <c r="BG65" s="7">
        <v>6.2870871705190217</v>
      </c>
      <c r="BH65" s="7">
        <v>13.059649760486447</v>
      </c>
      <c r="BI65" s="7">
        <v>6.7725625899674258</v>
      </c>
      <c r="BJ65">
        <v>0.61713343610469862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95</v>
      </c>
      <c r="B66">
        <v>31</v>
      </c>
      <c r="C66" t="s">
        <v>89</v>
      </c>
      <c r="D66" t="s">
        <v>25</v>
      </c>
      <c r="E66"/>
      <c r="F66"/>
      <c r="G66">
        <v>0.5</v>
      </c>
      <c r="H66">
        <v>0.5</v>
      </c>
      <c r="I66">
        <v>5090</v>
      </c>
      <c r="J66">
        <v>9897</v>
      </c>
      <c r="K66"/>
      <c r="L66">
        <v>3957</v>
      </c>
      <c r="M66">
        <v>4.32</v>
      </c>
      <c r="N66">
        <v>8.6630000000000003</v>
      </c>
      <c r="O66">
        <v>4.343</v>
      </c>
      <c r="P66"/>
      <c r="Q66">
        <v>0.29799999999999999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44474</v>
      </c>
      <c r="Z66" s="29">
        <v>0.35140046296296296</v>
      </c>
      <c r="AA66"/>
      <c r="AB66" s="31">
        <v>1</v>
      </c>
      <c r="AC66" s="7"/>
      <c r="AD66" s="7">
        <v>6.4311616265771194</v>
      </c>
      <c r="AE66" s="7">
        <v>12.711001127834134</v>
      </c>
      <c r="AF66" s="7">
        <v>6.2798395012570145</v>
      </c>
      <c r="AG66" s="7">
        <v>0.57606803905002224</v>
      </c>
      <c r="AH66" s="7"/>
      <c r="AI66" s="7"/>
      <c r="AJ66"/>
      <c r="AK66">
        <v>1.225611275168887</v>
      </c>
      <c r="AL66"/>
      <c r="AM66" s="7">
        <v>102.68321511793575</v>
      </c>
      <c r="AN66" s="7"/>
      <c r="AO66"/>
      <c r="AP66"/>
      <c r="AQ66">
        <v>0.20101354886470629</v>
      </c>
      <c r="AR66"/>
      <c r="AS66">
        <v>106.9855227872708</v>
      </c>
      <c r="AT66"/>
      <c r="AU66"/>
      <c r="AV66" s="7"/>
      <c r="AW66" s="7">
        <v>0.85927907666302505</v>
      </c>
      <c r="AX66" s="7"/>
      <c r="AY66" s="7">
        <v>111.28783045660583</v>
      </c>
      <c r="AZ66" s="7"/>
      <c r="BA66" s="7"/>
      <c r="BB66" s="7"/>
      <c r="BC66" s="7">
        <v>1.2264753178884054</v>
      </c>
      <c r="BD66" s="7"/>
      <c r="BE66" s="7">
        <v>115.75899696015549</v>
      </c>
      <c r="BF66" s="7"/>
      <c r="BG66" s="7">
        <v>6.4708151465931101</v>
      </c>
      <c r="BH66" s="7">
        <v>12.723789398143774</v>
      </c>
      <c r="BI66" s="7">
        <v>6.2529742515506639</v>
      </c>
      <c r="BJ66">
        <v>0.57962250251516001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53</v>
      </c>
      <c r="B67">
        <v>19</v>
      </c>
      <c r="C67" t="s">
        <v>89</v>
      </c>
      <c r="D67" t="s">
        <v>25</v>
      </c>
      <c r="E67"/>
      <c r="F67"/>
      <c r="G67">
        <v>0.5</v>
      </c>
      <c r="H67">
        <v>0.5</v>
      </c>
      <c r="I67">
        <v>6377</v>
      </c>
      <c r="J67">
        <v>10820</v>
      </c>
      <c r="K67"/>
      <c r="L67">
        <v>7764</v>
      </c>
      <c r="M67">
        <v>5.3070000000000004</v>
      </c>
      <c r="N67">
        <v>9.4450000000000003</v>
      </c>
      <c r="O67">
        <v>4.1379999999999999</v>
      </c>
      <c r="P67"/>
      <c r="Q67">
        <v>0.69599999999999995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44475</v>
      </c>
      <c r="Z67" s="29">
        <v>4.6956018518518522E-2</v>
      </c>
      <c r="AA67"/>
      <c r="AB67" s="31">
        <v>1</v>
      </c>
      <c r="AC67" s="7"/>
      <c r="AD67" s="7">
        <v>8.1060303028996952</v>
      </c>
      <c r="AE67" s="7">
        <v>13.85933171914067</v>
      </c>
      <c r="AF67" s="7">
        <v>5.7533014162409746</v>
      </c>
      <c r="AG67" s="7">
        <v>1.190611707297764</v>
      </c>
      <c r="AH67" s="7"/>
      <c r="AI67" s="7"/>
      <c r="AJ67"/>
      <c r="AK67">
        <v>0.19461093583284719</v>
      </c>
      <c r="AL67"/>
      <c r="AM67" s="7">
        <v>102.81405903010821</v>
      </c>
      <c r="AN67" s="7"/>
      <c r="AO67"/>
      <c r="AP67"/>
      <c r="AQ67">
        <v>0.95296345749682687</v>
      </c>
      <c r="AR67"/>
      <c r="AS67">
        <v>97.615551682005247</v>
      </c>
      <c r="AT67"/>
      <c r="AU67"/>
      <c r="AV67" s="7"/>
      <c r="AW67" s="7">
        <v>2.0117161416755969</v>
      </c>
      <c r="AX67" s="7"/>
      <c r="AY67" s="7">
        <v>92.417044333902254</v>
      </c>
      <c r="AZ67" s="7"/>
      <c r="BA67" s="7"/>
      <c r="BB67" s="7"/>
      <c r="BC67" s="7">
        <v>0.75107529619141089</v>
      </c>
      <c r="BD67" s="7"/>
      <c r="BE67" s="7">
        <v>84.754808844288661</v>
      </c>
      <c r="BF67" s="7"/>
      <c r="BG67" s="7">
        <v>8.1139255961674372</v>
      </c>
      <c r="BH67" s="7">
        <v>13.925685064074029</v>
      </c>
      <c r="BI67" s="7">
        <v>5.8117594679065929</v>
      </c>
      <c r="BJ67">
        <v>1.1861572402948437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95</v>
      </c>
      <c r="B68">
        <v>31</v>
      </c>
      <c r="C68" t="s">
        <v>89</v>
      </c>
      <c r="D68" t="s">
        <v>25</v>
      </c>
      <c r="E68"/>
      <c r="F68"/>
      <c r="G68">
        <v>0.5</v>
      </c>
      <c r="H68">
        <v>0.5</v>
      </c>
      <c r="I68">
        <v>4708</v>
      </c>
      <c r="J68">
        <v>8525</v>
      </c>
      <c r="K68"/>
      <c r="L68">
        <v>2887</v>
      </c>
      <c r="M68">
        <v>4.0259999999999998</v>
      </c>
      <c r="N68">
        <v>7.5010000000000003</v>
      </c>
      <c r="O68">
        <v>3.4750000000000001</v>
      </c>
      <c r="P68"/>
      <c r="Q68">
        <v>0.186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44475</v>
      </c>
      <c r="Z68" s="29">
        <v>0.39188657407407407</v>
      </c>
      <c r="AA68"/>
      <c r="AB68" s="31">
        <v>1</v>
      </c>
      <c r="AC68" s="7"/>
      <c r="AD68" s="7">
        <v>5.9098228922562672</v>
      </c>
      <c r="AE68" s="7">
        <v>10.81371318669944</v>
      </c>
      <c r="AF68" s="7">
        <v>4.9038902944431726</v>
      </c>
      <c r="AG68" s="7">
        <v>0.42835080999104164</v>
      </c>
      <c r="AH68" s="7"/>
      <c r="AI68" s="7"/>
      <c r="AJ68"/>
      <c r="AK68">
        <v>1.4578407506547868</v>
      </c>
      <c r="AL68"/>
      <c r="AM68" s="7">
        <v>101.96454740586937</v>
      </c>
      <c r="AN68" s="7"/>
      <c r="AO68"/>
      <c r="AP68"/>
      <c r="AQ68">
        <v>0.25738190273885952</v>
      </c>
      <c r="AR68"/>
      <c r="AS68">
        <v>100.13674655276566</v>
      </c>
      <c r="AT68"/>
      <c r="AU68"/>
      <c r="AV68" s="7"/>
      <c r="AW68" s="7">
        <v>2.2860331798862483</v>
      </c>
      <c r="AX68" s="7"/>
      <c r="AY68" s="7">
        <v>98.308945699661919</v>
      </c>
      <c r="AZ68" s="7"/>
      <c r="BA68" s="7"/>
      <c r="BB68" s="7"/>
      <c r="BC68" s="7">
        <v>3.6494761840177907E-2</v>
      </c>
      <c r="BD68" s="7"/>
      <c r="BE68" s="7">
        <v>104.62324254916157</v>
      </c>
      <c r="BF68" s="7"/>
      <c r="BG68" s="7">
        <v>5.8670567203893338</v>
      </c>
      <c r="BH68" s="7">
        <v>10.827647389135446</v>
      </c>
      <c r="BI68" s="7">
        <v>4.9605906687461108</v>
      </c>
      <c r="BJ68">
        <v>0.42827266144713078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53</v>
      </c>
      <c r="B69">
        <v>19</v>
      </c>
      <c r="C69" t="s">
        <v>89</v>
      </c>
      <c r="D69" t="s">
        <v>25</v>
      </c>
      <c r="E69"/>
      <c r="F69"/>
      <c r="G69">
        <v>0.5</v>
      </c>
      <c r="H69">
        <v>0.5</v>
      </c>
      <c r="I69">
        <v>5804</v>
      </c>
      <c r="J69">
        <v>9193</v>
      </c>
      <c r="K69"/>
      <c r="L69">
        <v>5857</v>
      </c>
      <c r="M69">
        <v>4.8680000000000003</v>
      </c>
      <c r="N69">
        <v>8.0670000000000002</v>
      </c>
      <c r="O69">
        <v>3.1989999999999998</v>
      </c>
      <c r="P69"/>
      <c r="Q69">
        <v>0.497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44475</v>
      </c>
      <c r="Z69" s="29">
        <v>0.97618055555555561</v>
      </c>
      <c r="AA69"/>
      <c r="AB69" s="31">
        <v>1</v>
      </c>
      <c r="AC69" s="7"/>
      <c r="AD69" s="7">
        <v>7.4068539674610836</v>
      </c>
      <c r="AE69" s="7">
        <v>11.629437065493875</v>
      </c>
      <c r="AF69" s="7">
        <v>4.222583098032791</v>
      </c>
      <c r="AG69" s="7">
        <v>0.85357908416473915</v>
      </c>
      <c r="AH69" s="7"/>
      <c r="AI69" s="7"/>
      <c r="AJ69"/>
      <c r="AK69">
        <v>0.37024686342882446</v>
      </c>
      <c r="AL69"/>
      <c r="AM69" s="7">
        <v>95.901160553462319</v>
      </c>
      <c r="AN69" s="7"/>
      <c r="AO69"/>
      <c r="AP69"/>
      <c r="AQ69">
        <v>5.6859475004596413E-2</v>
      </c>
      <c r="AR69"/>
      <c r="AS69">
        <v>90.994099660401574</v>
      </c>
      <c r="AT69"/>
      <c r="AU69"/>
      <c r="AV69" s="7"/>
      <c r="AW69" s="7">
        <v>0.49523815801516269</v>
      </c>
      <c r="AX69" s="7"/>
      <c r="AY69" s="7">
        <v>86.087038767340843</v>
      </c>
      <c r="AZ69" s="7"/>
      <c r="BA69" s="7"/>
      <c r="BB69" s="7"/>
      <c r="BC69" s="7">
        <v>1.3306237139016208</v>
      </c>
      <c r="BD69" s="7"/>
      <c r="BE69" s="7">
        <v>98.720293029595183</v>
      </c>
      <c r="BF69" s="7"/>
      <c r="BG69" s="7">
        <v>7.4205912205821232</v>
      </c>
      <c r="BH69" s="7">
        <v>11.632744224141112</v>
      </c>
      <c r="BI69" s="7">
        <v>4.2121530035589885</v>
      </c>
      <c r="BJ69">
        <v>0.84793765441039626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95</v>
      </c>
      <c r="B70">
        <v>31</v>
      </c>
      <c r="C70" t="s">
        <v>89</v>
      </c>
      <c r="D70" t="s">
        <v>25</v>
      </c>
      <c r="E70"/>
      <c r="F70"/>
      <c r="G70">
        <v>0.5</v>
      </c>
      <c r="H70">
        <v>0.5</v>
      </c>
      <c r="I70">
        <v>5763</v>
      </c>
      <c r="J70">
        <v>9637</v>
      </c>
      <c r="K70"/>
      <c r="L70">
        <v>8998</v>
      </c>
      <c r="M70">
        <v>4.8360000000000003</v>
      </c>
      <c r="N70">
        <v>8.4429999999999996</v>
      </c>
      <c r="O70">
        <v>3.6070000000000002</v>
      </c>
      <c r="P70"/>
      <c r="Q70">
        <v>0.82499999999999996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44476</v>
      </c>
      <c r="Z70" s="29">
        <v>0.32450231481481479</v>
      </c>
      <c r="AA70"/>
      <c r="AB70" s="31">
        <v>1</v>
      </c>
      <c r="AC70" s="7"/>
      <c r="AD70" s="7">
        <v>7.3532132647979704</v>
      </c>
      <c r="AE70" s="7">
        <v>12.216788441243239</v>
      </c>
      <c r="AF70" s="7">
        <v>4.8635751764452682</v>
      </c>
      <c r="AG70" s="7">
        <v>1.3198877909645061</v>
      </c>
      <c r="AH70" s="7"/>
      <c r="AI70" s="7"/>
      <c r="AJ70"/>
      <c r="AK70">
        <v>0.51731291133842172</v>
      </c>
      <c r="AL70"/>
      <c r="AM70" s="7">
        <v>99.86560097321258</v>
      </c>
      <c r="AN70" s="7"/>
      <c r="AO70"/>
      <c r="AP70"/>
      <c r="AQ70">
        <v>0.9483669016229852</v>
      </c>
      <c r="AR70"/>
      <c r="AS70">
        <v>87.639968336511259</v>
      </c>
      <c r="AT70"/>
      <c r="AU70"/>
      <c r="AV70" s="7"/>
      <c r="AW70" s="7">
        <v>3.1240786783584422</v>
      </c>
      <c r="AX70" s="7"/>
      <c r="AY70" s="7">
        <v>75.414335699809882</v>
      </c>
      <c r="AZ70" s="7"/>
      <c r="BA70" s="7"/>
      <c r="BB70" s="7"/>
      <c r="BC70" s="7">
        <v>2.2498181893023092E-2</v>
      </c>
      <c r="BD70" s="7"/>
      <c r="BE70" s="7">
        <v>71.235742128695463</v>
      </c>
      <c r="BF70" s="7"/>
      <c r="BG70" s="7">
        <v>7.3342427723927237</v>
      </c>
      <c r="BH70" s="7">
        <v>12.274994433434617</v>
      </c>
      <c r="BI70" s="7">
        <v>4.9407516610418938</v>
      </c>
      <c r="BJ70">
        <v>1.3197393322867603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53</v>
      </c>
      <c r="B71">
        <v>19</v>
      </c>
      <c r="C71" t="s">
        <v>89</v>
      </c>
      <c r="D71" t="s">
        <v>25</v>
      </c>
      <c r="E71"/>
      <c r="F71"/>
      <c r="G71">
        <v>0.5</v>
      </c>
      <c r="H71">
        <v>0.5</v>
      </c>
      <c r="I71">
        <v>6197</v>
      </c>
      <c r="J71">
        <v>11186</v>
      </c>
      <c r="K71"/>
      <c r="L71">
        <v>4865</v>
      </c>
      <c r="M71">
        <v>5.1689999999999996</v>
      </c>
      <c r="N71">
        <v>9.7560000000000002</v>
      </c>
      <c r="O71">
        <v>4.5860000000000003</v>
      </c>
      <c r="P71"/>
      <c r="Q71">
        <v>0.39300000000000002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44477</v>
      </c>
      <c r="Z71" s="29">
        <v>1.1689814814814816E-3</v>
      </c>
      <c r="AA71"/>
      <c r="AB71" s="31">
        <v>1</v>
      </c>
      <c r="AC71" s="7"/>
      <c r="AD71" s="7">
        <v>7.9945169215446255</v>
      </c>
      <c r="AE71" s="7">
        <v>13.620203343182926</v>
      </c>
      <c r="AF71" s="7">
        <v>5.6256864216383002</v>
      </c>
      <c r="AG71" s="7">
        <v>0.63188570145094658</v>
      </c>
      <c r="AH71" s="7"/>
      <c r="AI71" s="7"/>
      <c r="AJ71"/>
      <c r="AK71">
        <v>2.4273931207955841</v>
      </c>
      <c r="AL71"/>
      <c r="AM71" s="7">
        <v>122.90557743035822</v>
      </c>
      <c r="AN71" s="7"/>
      <c r="AO71"/>
      <c r="AP71"/>
      <c r="AQ71">
        <v>2.7896378278072727E-2</v>
      </c>
      <c r="AR71"/>
      <c r="AS71">
        <v>110.2715196055852</v>
      </c>
      <c r="AT71"/>
      <c r="AU71"/>
      <c r="AV71" s="7"/>
      <c r="AW71" s="7">
        <v>3.4163191528224464</v>
      </c>
      <c r="AX71" s="7"/>
      <c r="AY71" s="7">
        <v>97.637461780812174</v>
      </c>
      <c r="AZ71" s="7"/>
      <c r="BA71" s="7"/>
      <c r="BB71" s="7"/>
      <c r="BC71" s="7">
        <v>0.34226215169893842</v>
      </c>
      <c r="BD71" s="7"/>
      <c r="BE71" s="7">
        <v>128.29423796382699</v>
      </c>
      <c r="BF71" s="7"/>
      <c r="BG71" s="7">
        <v>7.8986512628496026</v>
      </c>
      <c r="BH71" s="7">
        <v>13.622103379927072</v>
      </c>
      <c r="BI71" s="7">
        <v>5.7234521170774695</v>
      </c>
      <c r="BJ71">
        <v>0.63296890795291905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95</v>
      </c>
      <c r="B72">
        <v>31</v>
      </c>
      <c r="C72" t="s">
        <v>89</v>
      </c>
      <c r="D72" t="s">
        <v>25</v>
      </c>
      <c r="E72"/>
      <c r="F72"/>
      <c r="G72">
        <v>0.5</v>
      </c>
      <c r="H72">
        <v>0.5</v>
      </c>
      <c r="I72">
        <v>5961</v>
      </c>
      <c r="J72">
        <v>10732</v>
      </c>
      <c r="K72"/>
      <c r="L72">
        <v>7796</v>
      </c>
      <c r="M72">
        <v>4.9880000000000004</v>
      </c>
      <c r="N72">
        <v>9.3710000000000004</v>
      </c>
      <c r="O72">
        <v>4.383</v>
      </c>
      <c r="P72"/>
      <c r="Q72">
        <v>0.69899999999999995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44477</v>
      </c>
      <c r="Z72" s="29">
        <v>0.34747685185185184</v>
      </c>
      <c r="AA72"/>
      <c r="AB72" s="31">
        <v>1</v>
      </c>
      <c r="AC72" s="7"/>
      <c r="AD72" s="7">
        <v>7.678093208928888</v>
      </c>
      <c r="AE72" s="7">
        <v>13.045125555287527</v>
      </c>
      <c r="AF72" s="7">
        <v>5.3670323463586387</v>
      </c>
      <c r="AG72" s="7">
        <v>1.0054007905428772</v>
      </c>
      <c r="AH72" s="7"/>
      <c r="AI72" s="7"/>
      <c r="AJ72"/>
      <c r="AK72">
        <v>0.52250302371096025</v>
      </c>
      <c r="AL72"/>
      <c r="AM72" s="7">
        <v>110.48793553154809</v>
      </c>
      <c r="AN72" s="7"/>
      <c r="AO72"/>
      <c r="AP72"/>
      <c r="AQ72">
        <v>0.96593996470290144</v>
      </c>
      <c r="AR72"/>
      <c r="AS72">
        <v>108.33886556399621</v>
      </c>
      <c r="AT72"/>
      <c r="AU72"/>
      <c r="AV72" s="7"/>
      <c r="AW72" s="7">
        <v>3.1343470829581359</v>
      </c>
      <c r="AX72" s="7"/>
      <c r="AY72" s="7">
        <v>106.18979559644433</v>
      </c>
      <c r="AZ72" s="7"/>
      <c r="BA72" s="7"/>
      <c r="BB72" s="7"/>
      <c r="BC72" s="7">
        <v>0.75064062678542287</v>
      </c>
      <c r="BD72" s="7"/>
      <c r="BE72" s="7">
        <v>121.47798051574796</v>
      </c>
      <c r="BF72" s="7"/>
      <c r="BG72" s="7">
        <v>7.6982048855781935</v>
      </c>
      <c r="BH72" s="7">
        <v>12.982424342730649</v>
      </c>
      <c r="BI72" s="7">
        <v>5.2842194571524566</v>
      </c>
      <c r="BJ72">
        <v>1.0016414268007374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53</v>
      </c>
      <c r="B73">
        <v>19</v>
      </c>
      <c r="C73" t="s">
        <v>89</v>
      </c>
      <c r="D73" t="s">
        <v>25</v>
      </c>
      <c r="E73"/>
      <c r="F73"/>
      <c r="G73">
        <v>0.5</v>
      </c>
      <c r="H73">
        <v>0.5</v>
      </c>
      <c r="I73">
        <v>5873</v>
      </c>
      <c r="J73">
        <v>10258</v>
      </c>
      <c r="K73"/>
      <c r="L73">
        <v>4122</v>
      </c>
      <c r="M73">
        <v>4.9210000000000003</v>
      </c>
      <c r="N73">
        <v>8.9689999999999994</v>
      </c>
      <c r="O73">
        <v>4.048</v>
      </c>
      <c r="P73"/>
      <c r="Q73">
        <v>0.315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44477</v>
      </c>
      <c r="Z73" s="29">
        <v>0.90851851851851861</v>
      </c>
      <c r="AA73"/>
      <c r="AB73" s="31">
        <v>1</v>
      </c>
      <c r="AC73" s="7"/>
      <c r="AD73" s="7">
        <v>7.2286722012201707</v>
      </c>
      <c r="AE73" s="7">
        <v>12.071699932230391</v>
      </c>
      <c r="AF73" s="7">
        <v>4.8430277310102205</v>
      </c>
      <c r="AG73" s="7">
        <v>0.48555767053789717</v>
      </c>
      <c r="AH73" s="7"/>
      <c r="AI73" s="7"/>
      <c r="AJ73"/>
      <c r="AK73">
        <v>1.071983314523459</v>
      </c>
      <c r="AL73"/>
      <c r="AM73" s="7">
        <v>94.562688521244866</v>
      </c>
      <c r="AN73" s="7"/>
      <c r="AO73"/>
      <c r="AP73"/>
      <c r="AQ73">
        <v>1.0533944194611375</v>
      </c>
      <c r="AR73"/>
      <c r="AS73">
        <v>92.196651717672978</v>
      </c>
      <c r="AT73"/>
      <c r="AU73"/>
      <c r="AV73" s="7"/>
      <c r="AW73" s="7">
        <v>1.0256422901832705</v>
      </c>
      <c r="AX73" s="7"/>
      <c r="AY73" s="7">
        <v>89.830614914101147</v>
      </c>
      <c r="AZ73" s="7"/>
      <c r="BA73" s="7"/>
      <c r="BB73" s="7"/>
      <c r="BC73" s="7">
        <v>0.52096952779829564</v>
      </c>
      <c r="BD73" s="7"/>
      <c r="BE73" s="7">
        <v>97.031460309637993</v>
      </c>
      <c r="BF73" s="7"/>
      <c r="BG73" s="7">
        <v>7.2676260706397784</v>
      </c>
      <c r="BH73" s="7">
        <v>12.135617893056684</v>
      </c>
      <c r="BI73" s="7">
        <v>4.8679918224169061</v>
      </c>
      <c r="BJ73">
        <v>0.48682577751505746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95</v>
      </c>
      <c r="B74">
        <v>31</v>
      </c>
      <c r="C74" t="s">
        <v>89</v>
      </c>
      <c r="D74" t="s">
        <v>25</v>
      </c>
      <c r="E74"/>
      <c r="F74"/>
      <c r="G74">
        <v>0.5</v>
      </c>
      <c r="H74">
        <v>0.5</v>
      </c>
      <c r="I74">
        <v>5283</v>
      </c>
      <c r="J74">
        <v>9213</v>
      </c>
      <c r="K74"/>
      <c r="L74">
        <v>8194</v>
      </c>
      <c r="M74">
        <v>4.468</v>
      </c>
      <c r="N74">
        <v>8.0839999999999996</v>
      </c>
      <c r="O74">
        <v>3.6160000000000001</v>
      </c>
      <c r="P74"/>
      <c r="Q74">
        <v>0.74099999999999999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44478</v>
      </c>
      <c r="Z74" s="29">
        <v>0.24837962962962964</v>
      </c>
      <c r="AA74"/>
      <c r="AB74" s="31">
        <v>1</v>
      </c>
      <c r="AC74" s="7"/>
      <c r="AD74" s="7">
        <v>6.4751383337589097</v>
      </c>
      <c r="AE74" s="7">
        <v>10.787194757932784</v>
      </c>
      <c r="AF74" s="7">
        <v>4.3120564241738748</v>
      </c>
      <c r="AG74" s="7">
        <v>0.97734163348994696</v>
      </c>
      <c r="AH74" s="7"/>
      <c r="AI74" s="7"/>
      <c r="AJ74"/>
      <c r="AK74">
        <v>0.90322049757228751</v>
      </c>
      <c r="AL74"/>
      <c r="AM74" s="7">
        <v>101.84780712207194</v>
      </c>
      <c r="AN74" s="7"/>
      <c r="AO74"/>
      <c r="AP74"/>
      <c r="AQ74">
        <v>0.2967072852856833</v>
      </c>
      <c r="AR74"/>
      <c r="AS74">
        <v>90.117474203486964</v>
      </c>
      <c r="AT74"/>
      <c r="AU74"/>
      <c r="AV74" s="7"/>
      <c r="AW74" s="7">
        <v>2.1259764802243737</v>
      </c>
      <c r="AX74" s="7"/>
      <c r="AY74" s="7">
        <v>78.387141284901986</v>
      </c>
      <c r="AZ74" s="7"/>
      <c r="BA74" s="7"/>
      <c r="BB74" s="7"/>
      <c r="BC74" s="7">
        <v>0.46847381228378965</v>
      </c>
      <c r="BD74" s="7"/>
      <c r="BE74" s="7">
        <v>123.711001972655</v>
      </c>
      <c r="BF74" s="7"/>
      <c r="BG74" s="7">
        <v>6.5045133828294333</v>
      </c>
      <c r="BH74" s="7">
        <v>10.771215267726211</v>
      </c>
      <c r="BI74" s="7">
        <v>4.2667018848967775</v>
      </c>
      <c r="BJ74">
        <v>0.97963630325814166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53</v>
      </c>
      <c r="B75">
        <v>19</v>
      </c>
      <c r="C75" t="s">
        <v>89</v>
      </c>
      <c r="D75" t="s">
        <v>25</v>
      </c>
      <c r="E75"/>
      <c r="F75"/>
      <c r="G75">
        <v>0.5</v>
      </c>
      <c r="H75">
        <v>0.5</v>
      </c>
      <c r="I75">
        <v>8165</v>
      </c>
      <c r="J75">
        <v>15661</v>
      </c>
      <c r="K75"/>
      <c r="L75">
        <v>6597</v>
      </c>
      <c r="M75">
        <v>6.6790000000000003</v>
      </c>
      <c r="N75">
        <v>13.547000000000001</v>
      </c>
      <c r="O75">
        <v>6.8680000000000003</v>
      </c>
      <c r="P75"/>
      <c r="Q75">
        <v>0.57399999999999995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44540</v>
      </c>
      <c r="Z75" s="29">
        <v>2.1736111111111112E-2</v>
      </c>
      <c r="AA75"/>
      <c r="AB75" s="31">
        <v>1</v>
      </c>
      <c r="AC75" s="7"/>
      <c r="AD75" s="7">
        <v>7.6181876138722338</v>
      </c>
      <c r="AE75" s="7">
        <v>14.272778647849576</v>
      </c>
      <c r="AF75" s="7">
        <v>6.6545910339773418</v>
      </c>
      <c r="AG75" s="7">
        <v>0.56426821992737386</v>
      </c>
      <c r="AH75" s="7"/>
      <c r="AI75" s="7"/>
      <c r="AJ75"/>
      <c r="AK75">
        <v>0.71738217011320937</v>
      </c>
      <c r="AL75"/>
      <c r="AM75" s="7">
        <v>119.65513039612642</v>
      </c>
      <c r="AN75" s="7"/>
      <c r="AO75"/>
      <c r="AP75"/>
      <c r="AQ75">
        <v>0.14058986124045464</v>
      </c>
      <c r="AR75"/>
      <c r="AS75">
        <v>110.51969779110996</v>
      </c>
      <c r="AT75"/>
      <c r="AU75"/>
      <c r="AV75" s="7"/>
      <c r="AW75" s="7">
        <v>1.113836718020812</v>
      </c>
      <c r="AX75" s="7"/>
      <c r="AY75" s="7">
        <v>101.3842651860935</v>
      </c>
      <c r="AZ75" s="7"/>
      <c r="BA75" s="7"/>
      <c r="BB75" s="7"/>
      <c r="BC75" s="7">
        <v>0.86727427110454114</v>
      </c>
      <c r="BD75" s="7"/>
      <c r="BE75" s="7">
        <v>101.41645360129584</v>
      </c>
      <c r="BF75" s="7"/>
      <c r="BG75" s="7">
        <v>7.5909595188080132</v>
      </c>
      <c r="BH75" s="7">
        <v>14.282818745377252</v>
      </c>
      <c r="BI75" s="7">
        <v>6.6918592265692372</v>
      </c>
      <c r="BJ75">
        <v>0.56672575325020502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95</v>
      </c>
      <c r="B76">
        <v>31</v>
      </c>
      <c r="C76" t="s">
        <v>89</v>
      </c>
      <c r="D76" t="s">
        <v>25</v>
      </c>
      <c r="E76"/>
      <c r="F76"/>
      <c r="G76">
        <v>0.5</v>
      </c>
      <c r="H76">
        <v>0.5</v>
      </c>
      <c r="I76">
        <v>8102</v>
      </c>
      <c r="J76">
        <v>14177</v>
      </c>
      <c r="K76"/>
      <c r="L76">
        <v>4697</v>
      </c>
      <c r="M76">
        <v>6.63</v>
      </c>
      <c r="N76">
        <v>12.289</v>
      </c>
      <c r="O76">
        <v>5.6589999999999998</v>
      </c>
      <c r="P76"/>
      <c r="Q76">
        <v>0.375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44540</v>
      </c>
      <c r="Z76" s="29">
        <v>0.35490740740740739</v>
      </c>
      <c r="AA76"/>
      <c r="AB76" s="31">
        <v>1</v>
      </c>
      <c r="AC76" s="7"/>
      <c r="AD76" s="7">
        <v>7.5558105233614743</v>
      </c>
      <c r="AE76" s="7">
        <v>12.853778197271357</v>
      </c>
      <c r="AF76" s="7">
        <v>5.2979676739098824</v>
      </c>
      <c r="AG76" s="7">
        <v>0.39447500853176282</v>
      </c>
      <c r="AH76" s="7"/>
      <c r="AI76" s="7"/>
      <c r="AJ76"/>
      <c r="AK76">
        <v>7.7831162524887407</v>
      </c>
      <c r="AL76"/>
      <c r="AM76" s="7">
        <v>116.68352210832066</v>
      </c>
      <c r="AN76" s="7"/>
      <c r="AO76"/>
      <c r="AP76"/>
      <c r="AQ76">
        <v>3.0186321976217729</v>
      </c>
      <c r="AR76"/>
      <c r="AS76">
        <v>109.87272506209044</v>
      </c>
      <c r="AT76"/>
      <c r="AU76"/>
      <c r="AV76" s="7"/>
      <c r="AW76" s="7">
        <v>4.1999469940570116</v>
      </c>
      <c r="AX76" s="7"/>
      <c r="AY76" s="7">
        <v>103.06192801586026</v>
      </c>
      <c r="AZ76" s="7"/>
      <c r="BA76" s="7"/>
      <c r="BB76" s="7"/>
      <c r="BC76" s="7">
        <v>0.54222488291872006</v>
      </c>
      <c r="BD76" s="7"/>
      <c r="BE76" s="7">
        <v>104.62645383929527</v>
      </c>
      <c r="BF76" s="7"/>
      <c r="BG76" s="7">
        <v>7.8617553006285315</v>
      </c>
      <c r="BH76" s="7">
        <v>13.050755348766716</v>
      </c>
      <c r="BI76" s="7">
        <v>5.1890000481381842</v>
      </c>
      <c r="BJ76">
        <v>0.39554738670899825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56</v>
      </c>
      <c r="B77">
        <v>19</v>
      </c>
      <c r="C77" t="s">
        <v>89</v>
      </c>
      <c r="D77" t="s">
        <v>25</v>
      </c>
      <c r="E77"/>
      <c r="F77"/>
      <c r="G77">
        <v>0.5</v>
      </c>
      <c r="H77">
        <v>0.5</v>
      </c>
      <c r="I77">
        <v>8473</v>
      </c>
      <c r="J77">
        <v>16028</v>
      </c>
      <c r="K77"/>
      <c r="L77">
        <v>7351</v>
      </c>
      <c r="M77">
        <v>6.915</v>
      </c>
      <c r="N77">
        <v>13.856999999999999</v>
      </c>
      <c r="O77">
        <v>6.9420000000000002</v>
      </c>
      <c r="P77"/>
      <c r="Q77">
        <v>0.65300000000000002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44541</v>
      </c>
      <c r="Z77" s="29">
        <v>0.13385416666666666</v>
      </c>
      <c r="AA77"/>
      <c r="AB77" s="31">
        <v>1</v>
      </c>
      <c r="AC77" s="7"/>
      <c r="AD77" s="7">
        <v>7.4499643796042498</v>
      </c>
      <c r="AE77" s="7">
        <v>14.166976052484102</v>
      </c>
      <c r="AF77" s="7">
        <v>6.7170116728798526</v>
      </c>
      <c r="AG77" s="7">
        <v>0.63802400060464537</v>
      </c>
      <c r="AH77" s="7"/>
      <c r="AI77" s="7"/>
      <c r="AJ77"/>
      <c r="AK77">
        <v>0.35296257767364758</v>
      </c>
      <c r="AL77"/>
      <c r="AM77" s="7">
        <v>113.73858627667175</v>
      </c>
      <c r="AN77" s="7"/>
      <c r="AO77"/>
      <c r="AP77"/>
      <c r="AQ77">
        <v>0.18710898552971414</v>
      </c>
      <c r="AR77"/>
      <c r="AS77">
        <v>112.14545116890619</v>
      </c>
      <c r="AT77"/>
      <c r="AU77"/>
      <c r="AV77" s="7"/>
      <c r="AW77" s="7">
        <v>2.8350357419997855E-3</v>
      </c>
      <c r="AX77" s="7"/>
      <c r="AY77" s="7">
        <v>110.55231606114064</v>
      </c>
      <c r="AZ77" s="7"/>
      <c r="BA77" s="7"/>
      <c r="BB77" s="7"/>
      <c r="BC77" s="7">
        <v>0.52340929425379756</v>
      </c>
      <c r="BD77" s="7"/>
      <c r="BE77" s="7">
        <v>139.34044121170044</v>
      </c>
      <c r="BF77" s="7"/>
      <c r="BG77" s="7">
        <v>7.4631354171761197</v>
      </c>
      <c r="BH77" s="7">
        <v>14.180242306246539</v>
      </c>
      <c r="BI77" s="7">
        <v>6.7171068890704193</v>
      </c>
      <c r="BJ77">
        <v>0.63635862052234571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98</v>
      </c>
      <c r="B78">
        <v>31</v>
      </c>
      <c r="C78" t="s">
        <v>89</v>
      </c>
      <c r="D78" t="s">
        <v>25</v>
      </c>
      <c r="E78"/>
      <c r="F78"/>
      <c r="G78">
        <v>0.5</v>
      </c>
      <c r="H78">
        <v>0.5</v>
      </c>
      <c r="I78">
        <v>11360</v>
      </c>
      <c r="J78">
        <v>15859</v>
      </c>
      <c r="K78"/>
      <c r="L78">
        <v>15581</v>
      </c>
      <c r="M78">
        <v>9.1300000000000008</v>
      </c>
      <c r="N78">
        <v>13.714</v>
      </c>
      <c r="O78">
        <v>4.5839999999999996</v>
      </c>
      <c r="P78"/>
      <c r="Q78">
        <v>1.514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44541</v>
      </c>
      <c r="Z78" s="29">
        <v>0.56793981481481481</v>
      </c>
      <c r="AA78"/>
      <c r="AB78" s="31">
        <v>1</v>
      </c>
      <c r="AC78" s="7"/>
      <c r="AD78" s="7">
        <v>10.072363377534474</v>
      </c>
      <c r="AE78" s="7">
        <v>14.012355577597765</v>
      </c>
      <c r="AF78" s="7">
        <v>3.9399922000632905</v>
      </c>
      <c r="AG78" s="7">
        <v>1.3788930858655173</v>
      </c>
      <c r="AH78" s="7"/>
      <c r="AI78" s="7"/>
      <c r="AJ78"/>
      <c r="AK78">
        <v>0.92458206824963696</v>
      </c>
      <c r="AL78"/>
      <c r="AM78" s="7">
        <v>122.25634169177088</v>
      </c>
      <c r="AN78" s="7"/>
      <c r="AO78"/>
      <c r="AP78"/>
      <c r="AQ78">
        <v>1.9589932535697054E-2</v>
      </c>
      <c r="AR78"/>
      <c r="AS78">
        <v>107.72847485155405</v>
      </c>
      <c r="AT78"/>
      <c r="AU78"/>
      <c r="AV78" s="7"/>
      <c r="AW78" s="7">
        <v>2.4745243342459249</v>
      </c>
      <c r="AX78" s="7"/>
      <c r="AY78" s="7">
        <v>93.200608011337224</v>
      </c>
      <c r="AZ78" s="7"/>
      <c r="BA78" s="7"/>
      <c r="BB78" s="7"/>
      <c r="BC78" s="7">
        <v>1.3229968681198305</v>
      </c>
      <c r="BD78" s="7"/>
      <c r="BE78" s="7">
        <v>79.10632924784754</v>
      </c>
      <c r="BF78" s="7"/>
      <c r="BG78" s="7">
        <v>10.11914326960008</v>
      </c>
      <c r="BH78" s="7">
        <v>14.010983206518892</v>
      </c>
      <c r="BI78" s="7">
        <v>3.8918399369188119</v>
      </c>
      <c r="BJ78">
        <v>1.3880751814544126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53</v>
      </c>
      <c r="B79">
        <v>19</v>
      </c>
      <c r="C79" t="s">
        <v>89</v>
      </c>
      <c r="D79" t="s">
        <v>25</v>
      </c>
      <c r="E79"/>
      <c r="F79"/>
      <c r="G79">
        <v>0.5</v>
      </c>
      <c r="H79">
        <v>0.5</v>
      </c>
      <c r="I79">
        <v>8079</v>
      </c>
      <c r="J79">
        <v>14778</v>
      </c>
      <c r="K79"/>
      <c r="L79">
        <v>5351</v>
      </c>
      <c r="M79">
        <v>6.6130000000000004</v>
      </c>
      <c r="N79">
        <v>12.798</v>
      </c>
      <c r="O79">
        <v>6.1849999999999996</v>
      </c>
      <c r="P79"/>
      <c r="Q79">
        <v>0.44400000000000001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44544</v>
      </c>
      <c r="Z79" s="29">
        <v>7.2337962962962963E-3</v>
      </c>
      <c r="AA79"/>
      <c r="AB79" s="31">
        <v>1</v>
      </c>
      <c r="AC79" s="7"/>
      <c r="AD79" s="7">
        <v>7.0746553103054861</v>
      </c>
      <c r="AE79" s="7">
        <v>13.039735030640195</v>
      </c>
      <c r="AF79" s="7">
        <v>5.9650797203347086</v>
      </c>
      <c r="AG79" s="7">
        <v>0.47475520143159849</v>
      </c>
      <c r="AH79" s="7"/>
      <c r="AI79" s="7"/>
      <c r="AJ79"/>
      <c r="AK79">
        <v>0.17880146659315671</v>
      </c>
      <c r="AL79"/>
      <c r="AM79" s="7">
        <v>110.48055295442144</v>
      </c>
      <c r="AN79" s="7"/>
      <c r="AO79"/>
      <c r="AP79"/>
      <c r="AQ79">
        <v>0.38974318485632409</v>
      </c>
      <c r="AR79"/>
      <c r="AS79">
        <v>101.22359805883821</v>
      </c>
      <c r="AT79"/>
      <c r="AU79"/>
      <c r="AV79" s="7"/>
      <c r="AW79" s="7">
        <v>1.0682520935716966</v>
      </c>
      <c r="AX79" s="7"/>
      <c r="AY79" s="7">
        <v>91.966643163255</v>
      </c>
      <c r="AZ79" s="7"/>
      <c r="BA79" s="7"/>
      <c r="BB79" s="7"/>
      <c r="BC79" s="7">
        <v>4.1778084493490741</v>
      </c>
      <c r="BD79" s="7"/>
      <c r="BE79" s="7">
        <v>94.440237548207975</v>
      </c>
      <c r="BF79" s="7"/>
      <c r="BG79" s="7">
        <v>7.0809857635026834</v>
      </c>
      <c r="BH79" s="7">
        <v>13.014373713340456</v>
      </c>
      <c r="BI79" s="7">
        <v>5.9333879498377726</v>
      </c>
      <c r="BJ79">
        <v>0.46504094155694914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95</v>
      </c>
      <c r="B80">
        <v>31</v>
      </c>
      <c r="C80" t="s">
        <v>89</v>
      </c>
      <c r="D80" t="s">
        <v>25</v>
      </c>
      <c r="E80"/>
      <c r="F80"/>
      <c r="G80">
        <v>0.5</v>
      </c>
      <c r="H80">
        <v>0.5</v>
      </c>
      <c r="I80">
        <v>7339</v>
      </c>
      <c r="J80">
        <v>14126</v>
      </c>
      <c r="K80"/>
      <c r="L80">
        <v>6113</v>
      </c>
      <c r="M80">
        <v>6.0449999999999999</v>
      </c>
      <c r="N80">
        <v>12.246</v>
      </c>
      <c r="O80">
        <v>6.2009999999999996</v>
      </c>
      <c r="P80"/>
      <c r="Q80">
        <v>0.52300000000000002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44544</v>
      </c>
      <c r="Z80" s="29">
        <v>0.39577546296296301</v>
      </c>
      <c r="AA80"/>
      <c r="AB80" s="31">
        <v>1</v>
      </c>
      <c r="AC80" s="7"/>
      <c r="AD80" s="7">
        <v>6.4054359723159946</v>
      </c>
      <c r="AE80" s="7">
        <v>12.44917864208912</v>
      </c>
      <c r="AF80" s="7">
        <v>6.0437426697731249</v>
      </c>
      <c r="AG80" s="7">
        <v>0.54491886043143545</v>
      </c>
      <c r="AH80" s="7"/>
      <c r="AI80" s="7"/>
      <c r="AJ80"/>
      <c r="AK80">
        <v>0.2538102057040223</v>
      </c>
      <c r="AL80"/>
      <c r="AM80" s="7">
        <v>119.91166212760683</v>
      </c>
      <c r="AN80" s="7"/>
      <c r="AO80"/>
      <c r="AP80"/>
      <c r="AQ80">
        <v>0.44283327408129142</v>
      </c>
      <c r="AR80"/>
      <c r="AS80">
        <v>110.41192028841164</v>
      </c>
      <c r="AT80"/>
      <c r="AU80"/>
      <c r="AV80" s="7"/>
      <c r="AW80" s="7">
        <v>0.64277848519235858</v>
      </c>
      <c r="AX80" s="7"/>
      <c r="AY80" s="7">
        <v>100.91217844921644</v>
      </c>
      <c r="AZ80" s="7"/>
      <c r="BA80" s="7"/>
      <c r="BB80" s="7"/>
      <c r="BC80" s="7">
        <v>1.1591778220549156</v>
      </c>
      <c r="BD80" s="7"/>
      <c r="BE80" s="7">
        <v>107.99471469614758</v>
      </c>
      <c r="BF80" s="7"/>
      <c r="BG80" s="7">
        <v>6.4135751264266769</v>
      </c>
      <c r="BH80" s="7">
        <v>12.476804362719193</v>
      </c>
      <c r="BI80" s="7">
        <v>6.063229236292516</v>
      </c>
      <c r="BJ80">
        <v>0.54809556152788474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53</v>
      </c>
      <c r="B81">
        <v>19</v>
      </c>
      <c r="C81" t="s">
        <v>89</v>
      </c>
      <c r="D81" t="s">
        <v>25</v>
      </c>
      <c r="E81"/>
      <c r="F81"/>
      <c r="G81">
        <v>0.5</v>
      </c>
      <c r="H81">
        <v>0.5</v>
      </c>
      <c r="I81">
        <v>8938</v>
      </c>
      <c r="J81">
        <v>15212</v>
      </c>
      <c r="K81"/>
      <c r="L81">
        <v>5782</v>
      </c>
      <c r="M81">
        <v>7.2720000000000002</v>
      </c>
      <c r="N81">
        <v>13.166</v>
      </c>
      <c r="O81">
        <v>5.8940000000000001</v>
      </c>
      <c r="P81"/>
      <c r="Q81">
        <v>0.48899999999999999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44545</v>
      </c>
      <c r="Z81" s="29">
        <v>7.3541666666666672E-2</v>
      </c>
      <c r="AA81"/>
      <c r="AB81" s="31">
        <v>1</v>
      </c>
      <c r="AC81" s="7"/>
      <c r="AD81" s="7">
        <v>7.7142085494132608</v>
      </c>
      <c r="AE81" s="7">
        <v>13.188340501130915</v>
      </c>
      <c r="AF81" s="7">
        <v>5.4741319517176539</v>
      </c>
      <c r="AG81" s="7">
        <v>0.51947330845609863</v>
      </c>
      <c r="AH81" s="7"/>
      <c r="AI81" s="7"/>
      <c r="AJ81"/>
      <c r="AK81">
        <v>0.31146967937452946</v>
      </c>
      <c r="AL81"/>
      <c r="AM81" s="7">
        <v>120.90434221150635</v>
      </c>
      <c r="AN81" s="7"/>
      <c r="AO81"/>
      <c r="AP81"/>
      <c r="AQ81">
        <v>0.8247538963001525</v>
      </c>
      <c r="AR81"/>
      <c r="AS81">
        <v>104.93076330883609</v>
      </c>
      <c r="AT81"/>
      <c r="AU81"/>
      <c r="AV81" s="7"/>
      <c r="AW81" s="7">
        <v>2.4480599522535247</v>
      </c>
      <c r="AX81" s="7"/>
      <c r="AY81" s="7">
        <v>88.957184406165879</v>
      </c>
      <c r="AZ81" s="7"/>
      <c r="BA81" s="7"/>
      <c r="BB81" s="7"/>
      <c r="BC81" s="7">
        <v>0.82469912191045935</v>
      </c>
      <c r="BD81" s="7"/>
      <c r="BE81" s="7">
        <v>87.044955209424842</v>
      </c>
      <c r="BF81" s="7"/>
      <c r="BG81" s="7">
        <v>7.726240998446043</v>
      </c>
      <c r="BH81" s="7">
        <v>13.134178177995903</v>
      </c>
      <c r="BI81" s="7">
        <v>5.4079371795498599</v>
      </c>
      <c r="BJ81">
        <v>0.51734005899419055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95</v>
      </c>
      <c r="B82">
        <v>31</v>
      </c>
      <c r="C82" t="s">
        <v>89</v>
      </c>
      <c r="D82" t="s">
        <v>25</v>
      </c>
      <c r="E82"/>
      <c r="F82"/>
      <c r="G82">
        <v>0.5</v>
      </c>
      <c r="H82">
        <v>0.5</v>
      </c>
      <c r="I82">
        <v>10128</v>
      </c>
      <c r="J82">
        <v>16295</v>
      </c>
      <c r="K82"/>
      <c r="L82">
        <v>4452</v>
      </c>
      <c r="M82">
        <v>8.1850000000000005</v>
      </c>
      <c r="N82">
        <v>14.084</v>
      </c>
      <c r="O82">
        <v>5.899</v>
      </c>
      <c r="P82"/>
      <c r="Q82">
        <v>0.35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44545</v>
      </c>
      <c r="Z82" s="29">
        <v>0.46930555555555559</v>
      </c>
      <c r="AA82"/>
      <c r="AB82" s="31">
        <v>1</v>
      </c>
      <c r="AC82" s="7"/>
      <c r="AD82" s="7">
        <v>8.7748466493399597</v>
      </c>
      <c r="AE82" s="7">
        <v>14.157890847498168</v>
      </c>
      <c r="AF82" s="7">
        <v>5.383044198158208</v>
      </c>
      <c r="AG82" s="7">
        <v>0.40125573410869103</v>
      </c>
      <c r="AH82" s="7"/>
      <c r="AI82" s="7"/>
      <c r="AJ82"/>
      <c r="AK82">
        <v>0.18266544438416057</v>
      </c>
      <c r="AL82"/>
      <c r="AM82" s="7">
        <v>110.80806277685262</v>
      </c>
      <c r="AN82" s="7"/>
      <c r="AO82"/>
      <c r="AP82"/>
      <c r="AQ82">
        <v>0.35347860171816509</v>
      </c>
      <c r="AR82"/>
      <c r="AS82">
        <v>102.49186970786687</v>
      </c>
      <c r="AT82"/>
      <c r="AU82"/>
      <c r="AV82" s="7"/>
      <c r="AW82" s="7">
        <v>0.63129427168548891</v>
      </c>
      <c r="AX82" s="7"/>
      <c r="AY82" s="7">
        <v>94.1756766388812</v>
      </c>
      <c r="AZ82" s="7"/>
      <c r="BA82" s="7"/>
      <c r="BB82" s="7"/>
      <c r="BC82" s="7">
        <v>0.71137914495833832</v>
      </c>
      <c r="BD82" s="7"/>
      <c r="BE82" s="7">
        <v>85.75913909625973</v>
      </c>
      <c r="BF82" s="7"/>
      <c r="BG82" s="7">
        <v>8.7828682820284811</v>
      </c>
      <c r="BH82" s="7">
        <v>14.18295770779206</v>
      </c>
      <c r="BI82" s="7">
        <v>5.4000894257635776</v>
      </c>
      <c r="BJ82">
        <v>0.3998335678007523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53</v>
      </c>
      <c r="B83">
        <v>19</v>
      </c>
      <c r="C83" t="s">
        <v>89</v>
      </c>
      <c r="D83" t="s">
        <v>25</v>
      </c>
      <c r="E83"/>
      <c r="F83"/>
      <c r="G83">
        <v>0.5</v>
      </c>
      <c r="H83">
        <v>0.5</v>
      </c>
      <c r="I83">
        <v>8448</v>
      </c>
      <c r="J83">
        <v>15323</v>
      </c>
      <c r="K83"/>
      <c r="L83">
        <v>5128</v>
      </c>
      <c r="M83">
        <v>6.8959999999999999</v>
      </c>
      <c r="N83">
        <v>13.26</v>
      </c>
      <c r="O83">
        <v>6.3639999999999999</v>
      </c>
      <c r="P83"/>
      <c r="Q83">
        <v>0.42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44546</v>
      </c>
      <c r="Z83" s="29">
        <v>8.2893518518518519E-2</v>
      </c>
      <c r="AA83"/>
      <c r="AB83" s="31">
        <v>1</v>
      </c>
      <c r="AC83" s="7"/>
      <c r="AD83" s="7">
        <v>7.2099690935935969</v>
      </c>
      <c r="AE83" s="7">
        <v>13.130715978095182</v>
      </c>
      <c r="AF83" s="7">
        <v>5.9207468845015851</v>
      </c>
      <c r="AG83" s="7">
        <v>0.44889787577472445</v>
      </c>
      <c r="AH83" s="7"/>
      <c r="AI83" s="7"/>
      <c r="AJ83"/>
      <c r="AK83">
        <v>6.1246386033182824E-2</v>
      </c>
      <c r="AL83"/>
      <c r="AM83" s="7">
        <v>109.03721970008647</v>
      </c>
      <c r="AN83" s="7"/>
      <c r="AO83"/>
      <c r="AP83"/>
      <c r="AQ83">
        <v>0.49288298446557766</v>
      </c>
      <c r="AR83"/>
      <c r="AS83">
        <v>98.620462322139659</v>
      </c>
      <c r="AT83"/>
      <c r="AU83"/>
      <c r="AV83" s="7"/>
      <c r="AW83" s="7">
        <v>1.0210286137308793</v>
      </c>
      <c r="AX83" s="7"/>
      <c r="AY83" s="7">
        <v>88.203704944192793</v>
      </c>
      <c r="AZ83" s="7"/>
      <c r="BA83" s="7"/>
      <c r="BB83" s="7"/>
      <c r="BC83" s="7">
        <v>0.91386226233871282</v>
      </c>
      <c r="BD83" s="7"/>
      <c r="BE83" s="7">
        <v>89.758939706507974</v>
      </c>
      <c r="BF83" s="7"/>
      <c r="BG83" s="7">
        <v>7.207761846771084</v>
      </c>
      <c r="BH83" s="7">
        <v>13.098435996965105</v>
      </c>
      <c r="BI83" s="7">
        <v>5.8906741501940205</v>
      </c>
      <c r="BJ83">
        <v>0.45095844529993723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95</v>
      </c>
      <c r="B84">
        <v>31</v>
      </c>
      <c r="C84" t="s">
        <v>89</v>
      </c>
      <c r="D84" t="s">
        <v>25</v>
      </c>
      <c r="E84"/>
      <c r="F84"/>
      <c r="G84">
        <v>0.5</v>
      </c>
      <c r="H84">
        <v>0.5</v>
      </c>
      <c r="I84">
        <v>8508</v>
      </c>
      <c r="J84">
        <v>14659</v>
      </c>
      <c r="K84"/>
      <c r="L84">
        <v>4717</v>
      </c>
      <c r="M84">
        <v>6.9420000000000002</v>
      </c>
      <c r="N84">
        <v>12.698</v>
      </c>
      <c r="O84">
        <v>5.7549999999999999</v>
      </c>
      <c r="P84"/>
      <c r="Q84">
        <v>0.377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44546</v>
      </c>
      <c r="Z84" s="29">
        <v>0.47636574074074073</v>
      </c>
      <c r="AA84"/>
      <c r="AB84" s="31">
        <v>1</v>
      </c>
      <c r="AC84" s="7"/>
      <c r="AD84" s="7">
        <v>7.262943017333896</v>
      </c>
      <c r="AE84" s="7">
        <v>12.54348563644117</v>
      </c>
      <c r="AF84" s="7">
        <v>5.2805426191072744</v>
      </c>
      <c r="AG84" s="7">
        <v>0.41125813911417203</v>
      </c>
      <c r="AH84" s="7"/>
      <c r="AI84" s="7"/>
      <c r="AJ84"/>
      <c r="AK84">
        <v>0.6784386271272177</v>
      </c>
      <c r="AL84"/>
      <c r="AM84" s="7">
        <v>109.73807942614944</v>
      </c>
      <c r="AN84" s="7"/>
      <c r="AO84"/>
      <c r="AP84"/>
      <c r="AQ84">
        <v>0.58691182507194706</v>
      </c>
      <c r="AR84"/>
      <c r="AS84">
        <v>101.22171291111448</v>
      </c>
      <c r="AT84"/>
      <c r="AU84"/>
      <c r="AV84" s="7"/>
      <c r="AW84" s="7">
        <v>2.3537709791431136</v>
      </c>
      <c r="AX84" s="7"/>
      <c r="AY84" s="7">
        <v>92.705346396079634</v>
      </c>
      <c r="AZ84" s="7"/>
      <c r="BA84" s="7"/>
      <c r="BB84" s="7"/>
      <c r="BC84" s="7">
        <v>1.4370498249934489</v>
      </c>
      <c r="BD84" s="7"/>
      <c r="BE84" s="7">
        <v>91.800918315559869</v>
      </c>
      <c r="BF84" s="7"/>
      <c r="BG84" s="7">
        <v>7.2876641817460364</v>
      </c>
      <c r="BH84" s="7">
        <v>12.506783740087794</v>
      </c>
      <c r="BI84" s="7">
        <v>5.2191195583417596</v>
      </c>
      <c r="BJ84">
        <v>0.41423451731725708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56</v>
      </c>
      <c r="B85">
        <v>19</v>
      </c>
      <c r="C85" t="s">
        <v>117</v>
      </c>
      <c r="D85" t="s">
        <v>25</v>
      </c>
      <c r="E85"/>
      <c r="F85"/>
      <c r="G85">
        <v>0.5</v>
      </c>
      <c r="H85">
        <v>0.5</v>
      </c>
      <c r="I85">
        <v>11401</v>
      </c>
      <c r="J85">
        <v>16990</v>
      </c>
      <c r="K85"/>
      <c r="L85">
        <v>15081</v>
      </c>
      <c r="M85">
        <v>9.1620000000000008</v>
      </c>
      <c r="N85">
        <v>14.672000000000001</v>
      </c>
      <c r="O85">
        <v>5.51</v>
      </c>
      <c r="P85"/>
      <c r="Q85">
        <v>1.4610000000000001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44586</v>
      </c>
      <c r="Z85" s="29">
        <v>0.17579861111111109</v>
      </c>
      <c r="AA85"/>
      <c r="AB85" s="31">
        <v>1</v>
      </c>
      <c r="AC85" s="7"/>
      <c r="AD85" s="7">
        <v>10.158156522328204</v>
      </c>
      <c r="AE85" s="7">
        <v>14.898762889693161</v>
      </c>
      <c r="AF85" s="7">
        <v>4.7406063673649577</v>
      </c>
      <c r="AG85" s="7">
        <v>1.4048900011520278</v>
      </c>
      <c r="AH85" s="7"/>
      <c r="AI85" s="7"/>
      <c r="AJ85"/>
      <c r="AK85">
        <v>0.53402783077945803</v>
      </c>
      <c r="AL85"/>
      <c r="AM85" s="7">
        <v>125.02125819277384</v>
      </c>
      <c r="AN85" s="7"/>
      <c r="AO85"/>
      <c r="AP85"/>
      <c r="AQ85">
        <v>0.46133590203208308</v>
      </c>
      <c r="AR85"/>
      <c r="AS85">
        <v>108.43376045999779</v>
      </c>
      <c r="AT85"/>
      <c r="AU85"/>
      <c r="AV85" s="7"/>
      <c r="AW85" s="7">
        <v>2.6280094318794696</v>
      </c>
      <c r="AX85" s="7"/>
      <c r="AY85" s="7">
        <v>91.846262727221699</v>
      </c>
      <c r="AZ85" s="7"/>
      <c r="BA85" s="7"/>
      <c r="BB85" s="7"/>
      <c r="BC85" s="7">
        <v>0.46827630948667992</v>
      </c>
      <c r="BD85" s="7"/>
      <c r="BE85" s="7">
        <v>86.607986222398466</v>
      </c>
      <c r="BF85" s="7"/>
      <c r="BG85" s="7">
        <v>10.18535283172044</v>
      </c>
      <c r="BH85" s="7">
        <v>14.864475309068448</v>
      </c>
      <c r="BI85" s="7">
        <v>4.6791224773480087</v>
      </c>
      <c r="BJ85">
        <v>1.4081871044537295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ht="15">
      <c r="A86">
        <v>98</v>
      </c>
      <c r="B86">
        <v>31</v>
      </c>
      <c r="C86" t="s">
        <v>117</v>
      </c>
      <c r="D86" t="s">
        <v>25</v>
      </c>
      <c r="E86"/>
      <c r="F86"/>
      <c r="G86">
        <v>0.5</v>
      </c>
      <c r="H86">
        <v>0.5</v>
      </c>
      <c r="I86">
        <v>11434</v>
      </c>
      <c r="J86">
        <v>16466</v>
      </c>
      <c r="K86"/>
      <c r="L86">
        <v>13183</v>
      </c>
      <c r="M86">
        <v>9.1869999999999994</v>
      </c>
      <c r="N86">
        <v>14.228999999999999</v>
      </c>
      <c r="O86">
        <v>5.0419999999999998</v>
      </c>
      <c r="P86"/>
      <c r="Q86">
        <v>1.2629999999999999</v>
      </c>
      <c r="R86">
        <v>1</v>
      </c>
      <c r="S86">
        <v>0</v>
      </c>
      <c r="T86">
        <v>0</v>
      </c>
      <c r="U86"/>
      <c r="V86">
        <v>0</v>
      </c>
      <c r="W86"/>
      <c r="X86"/>
      <c r="Y86" s="35">
        <v>44586</v>
      </c>
      <c r="Z86" s="29">
        <v>0.57181712962962961</v>
      </c>
      <c r="AA86"/>
      <c r="AB86" s="31">
        <v>1</v>
      </c>
      <c r="AC86" s="7"/>
      <c r="AD86" s="7">
        <v>10.188579512495789</v>
      </c>
      <c r="AE86" s="7">
        <v>14.425955198973426</v>
      </c>
      <c r="AF86" s="7">
        <v>4.2373756864776375</v>
      </c>
      <c r="AG86" s="7">
        <v>1.226092799248319</v>
      </c>
      <c r="AH86" s="7"/>
      <c r="AI86" s="7"/>
      <c r="AJ86"/>
      <c r="AK86">
        <v>2.9771950413348542</v>
      </c>
      <c r="AL86"/>
      <c r="AM86" s="7">
        <v>137.24049085954638</v>
      </c>
      <c r="AN86" s="7"/>
      <c r="AO86"/>
      <c r="AP86"/>
      <c r="AQ86">
        <v>0.84166113515424457</v>
      </c>
      <c r="AR86"/>
      <c r="AS86">
        <v>111.68616305844014</v>
      </c>
      <c r="AT86"/>
      <c r="AU86"/>
      <c r="AV86" s="7"/>
      <c r="AW86" s="7">
        <v>10.659467341090815</v>
      </c>
      <c r="AX86" s="7"/>
      <c r="AY86" s="7">
        <v>86.131835257333861</v>
      </c>
      <c r="AZ86" s="7"/>
      <c r="BA86" s="7"/>
      <c r="BB86" s="7"/>
      <c r="BC86" s="7">
        <v>1.2217994068105604</v>
      </c>
      <c r="BD86" s="7"/>
      <c r="BE86" s="7">
        <v>69.113061538073993</v>
      </c>
      <c r="BF86" s="7"/>
      <c r="BG86" s="7">
        <v>10.342538280919637</v>
      </c>
      <c r="BH86" s="7">
        <v>14.365500780503538</v>
      </c>
      <c r="BI86" s="7">
        <v>4.0229624995838993</v>
      </c>
      <c r="BJ86">
        <v>1.2336290353664943</v>
      </c>
      <c r="BK86"/>
      <c r="BL86" s="1">
        <v>55</v>
      </c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</row>
    <row r="87" spans="1:79" ht="15">
      <c r="A87">
        <v>53</v>
      </c>
      <c r="B87">
        <v>19</v>
      </c>
      <c r="C87" t="s">
        <v>89</v>
      </c>
      <c r="D87" t="s">
        <v>25</v>
      </c>
      <c r="E87"/>
      <c r="F87"/>
      <c r="G87">
        <v>0.5</v>
      </c>
      <c r="H87">
        <v>0.5</v>
      </c>
      <c r="I87">
        <v>7436</v>
      </c>
      <c r="J87">
        <v>13909</v>
      </c>
      <c r="K87"/>
      <c r="L87">
        <v>4999</v>
      </c>
      <c r="M87">
        <v>6.1189999999999998</v>
      </c>
      <c r="N87">
        <v>12.061999999999999</v>
      </c>
      <c r="O87">
        <v>5.9429999999999996</v>
      </c>
      <c r="P87"/>
      <c r="Q87">
        <v>0.40699999999999997</v>
      </c>
      <c r="R87">
        <v>1</v>
      </c>
      <c r="S87">
        <v>0</v>
      </c>
      <c r="T87">
        <v>0</v>
      </c>
      <c r="U87"/>
      <c r="V87">
        <v>0</v>
      </c>
      <c r="W87"/>
      <c r="X87"/>
      <c r="Y87" s="35">
        <v>44587</v>
      </c>
      <c r="Z87" s="29">
        <v>0.14416666666666667</v>
      </c>
      <c r="AA87"/>
      <c r="AB87" s="31">
        <v>1</v>
      </c>
      <c r="AC87" s="7"/>
      <c r="AD87" s="7">
        <v>6.558308418019255</v>
      </c>
      <c r="AE87" s="7">
        <v>12.266334909095315</v>
      </c>
      <c r="AF87" s="7">
        <v>5.7080264910760601</v>
      </c>
      <c r="AG87" s="7">
        <v>0.4902896291937327</v>
      </c>
      <c r="AH87" s="7"/>
      <c r="AI87" s="7"/>
      <c r="AJ87"/>
      <c r="AK87">
        <v>0.18207948724664585</v>
      </c>
      <c r="AL87"/>
      <c r="AM87" s="7">
        <v>99.640339553673002</v>
      </c>
      <c r="AN87" s="7"/>
      <c r="AO87"/>
      <c r="AP87"/>
      <c r="AQ87">
        <v>1.5053931729708174E-2</v>
      </c>
      <c r="AR87"/>
      <c r="AS87">
        <v>95.769076827159111</v>
      </c>
      <c r="AT87"/>
      <c r="AU87"/>
      <c r="AV87" s="7"/>
      <c r="AW87" s="7">
        <v>0.24203358209360828</v>
      </c>
      <c r="AX87" s="7"/>
      <c r="AY87" s="7">
        <v>91.897814100645192</v>
      </c>
      <c r="AZ87" s="7"/>
      <c r="BA87" s="7"/>
      <c r="BB87" s="7"/>
      <c r="BC87" s="7">
        <v>2.2242633050347336</v>
      </c>
      <c r="BD87" s="7"/>
      <c r="BE87" s="7">
        <v>103.35190315516373</v>
      </c>
      <c r="BF87" s="7"/>
      <c r="BG87" s="7">
        <v>6.5642845258222691</v>
      </c>
      <c r="BH87" s="7">
        <v>12.265411695743794</v>
      </c>
      <c r="BI87" s="7">
        <v>5.7011271699215236</v>
      </c>
      <c r="BJ87">
        <v>0.48489693687664043</v>
      </c>
      <c r="BK87"/>
      <c r="BL87" s="1">
        <v>56</v>
      </c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</row>
    <row r="88" spans="1:79" ht="15">
      <c r="A88">
        <v>95</v>
      </c>
      <c r="B88">
        <v>31</v>
      </c>
      <c r="C88" t="s">
        <v>89</v>
      </c>
      <c r="D88" t="s">
        <v>25</v>
      </c>
      <c r="E88"/>
      <c r="F88"/>
      <c r="G88">
        <v>0.5</v>
      </c>
      <c r="H88">
        <v>0.5</v>
      </c>
      <c r="I88">
        <v>7917</v>
      </c>
      <c r="J88">
        <v>14515</v>
      </c>
      <c r="K88"/>
      <c r="L88">
        <v>4955</v>
      </c>
      <c r="M88">
        <v>6.4889999999999999</v>
      </c>
      <c r="N88">
        <v>12.574999999999999</v>
      </c>
      <c r="O88">
        <v>6.0860000000000003</v>
      </c>
      <c r="P88"/>
      <c r="Q88">
        <v>0.40200000000000002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44587</v>
      </c>
      <c r="Z88" s="29">
        <v>0.53826388888888888</v>
      </c>
      <c r="AA88"/>
      <c r="AB88" s="31">
        <v>1</v>
      </c>
      <c r="AC88" s="7"/>
      <c r="AD88" s="7">
        <v>7.0005403954422913</v>
      </c>
      <c r="AE88" s="7">
        <v>12.825802200117826</v>
      </c>
      <c r="AF88" s="7">
        <v>5.8252618046755344</v>
      </c>
      <c r="AG88" s="7">
        <v>0.48563711033192752</v>
      </c>
      <c r="AH88" s="7"/>
      <c r="AI88" s="7"/>
      <c r="AJ88"/>
      <c r="AK88">
        <v>3.9270020982143343</v>
      </c>
      <c r="AL88"/>
      <c r="AM88" s="7">
        <v>113.19056638622698</v>
      </c>
      <c r="AN88" s="7"/>
      <c r="AO88"/>
      <c r="AP88"/>
      <c r="AQ88">
        <v>0.83122120243343145</v>
      </c>
      <c r="AR88"/>
      <c r="AS88">
        <v>103.52323039448542</v>
      </c>
      <c r="AT88"/>
      <c r="AU88"/>
      <c r="AV88" s="7"/>
      <c r="AW88" s="7">
        <v>6.8641525888425408</v>
      </c>
      <c r="AX88" s="7"/>
      <c r="AY88" s="7">
        <v>93.855894402743886</v>
      </c>
      <c r="AZ88" s="7"/>
      <c r="BA88" s="7"/>
      <c r="BB88" s="7"/>
      <c r="BC88" s="7">
        <v>1.0506068540013582</v>
      </c>
      <c r="BD88" s="7"/>
      <c r="BE88" s="7">
        <v>101.54894635714919</v>
      </c>
      <c r="BF88" s="7"/>
      <c r="BG88" s="7">
        <v>7.1407490785130046</v>
      </c>
      <c r="BH88" s="7">
        <v>12.772717432405294</v>
      </c>
      <c r="BI88" s="7">
        <v>5.6319683538922893</v>
      </c>
      <c r="BJ88">
        <v>0.48309937277094295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137</v>
      </c>
      <c r="B89">
        <v>19</v>
      </c>
      <c r="C89" t="s">
        <v>89</v>
      </c>
      <c r="D89" t="s">
        <v>25</v>
      </c>
      <c r="E89"/>
      <c r="F89"/>
      <c r="G89">
        <v>0.5</v>
      </c>
      <c r="H89">
        <v>0.5</v>
      </c>
      <c r="I89">
        <v>11050</v>
      </c>
      <c r="J89">
        <v>15778</v>
      </c>
      <c r="K89"/>
      <c r="L89">
        <v>14452</v>
      </c>
      <c r="M89">
        <v>8.8919999999999995</v>
      </c>
      <c r="N89">
        <v>13.646000000000001</v>
      </c>
      <c r="O89">
        <v>4.7530000000000001</v>
      </c>
      <c r="P89"/>
      <c r="Q89">
        <v>1.395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44587</v>
      </c>
      <c r="Z89" s="29">
        <v>0.9312731481481481</v>
      </c>
      <c r="AA89"/>
      <c r="AB89" s="31">
        <v>1</v>
      </c>
      <c r="AC89" s="7"/>
      <c r="AD89" s="7">
        <v>9.8810243564950397</v>
      </c>
      <c r="AE89" s="7">
        <v>13.991820663090486</v>
      </c>
      <c r="AF89" s="7">
        <v>4.1107963065954465</v>
      </c>
      <c r="AG89" s="7">
        <v>1.4898410110265359</v>
      </c>
      <c r="AH89" s="7"/>
      <c r="AI89" s="7"/>
      <c r="AJ89"/>
      <c r="AK89">
        <v>3.0602225470954587</v>
      </c>
      <c r="AL89"/>
      <c r="AM89" s="7">
        <v>122.56317207405395</v>
      </c>
      <c r="AN89" s="7"/>
      <c r="AO89"/>
      <c r="AP89"/>
      <c r="AQ89">
        <v>0.56584286528119698</v>
      </c>
      <c r="AR89"/>
      <c r="AS89">
        <v>103.71205060520552</v>
      </c>
      <c r="AT89"/>
      <c r="AU89"/>
      <c r="AV89" s="7"/>
      <c r="AW89" s="7">
        <v>5.6964284644707766</v>
      </c>
      <c r="AX89" s="7"/>
      <c r="AY89" s="7">
        <v>84.860929136357115</v>
      </c>
      <c r="AZ89" s="7"/>
      <c r="BA89" s="7"/>
      <c r="BB89" s="7"/>
      <c r="BC89" s="7">
        <v>1.6261549910364477</v>
      </c>
      <c r="BD89" s="7"/>
      <c r="BE89" s="7">
        <v>101.83897098937933</v>
      </c>
      <c r="BF89" s="7"/>
      <c r="BG89" s="7">
        <v>10.034564356972478</v>
      </c>
      <c r="BH89" s="7">
        <v>14.031518837205944</v>
      </c>
      <c r="BI89" s="7">
        <v>3.9969544802334669</v>
      </c>
      <c r="BJ89">
        <v>1.502053873038774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59</v>
      </c>
      <c r="B90">
        <v>19</v>
      </c>
      <c r="C90" t="s">
        <v>89</v>
      </c>
      <c r="D90" t="s">
        <v>25</v>
      </c>
      <c r="E90"/>
      <c r="F90"/>
      <c r="G90">
        <v>0.5</v>
      </c>
      <c r="H90">
        <v>0.5</v>
      </c>
      <c r="I90">
        <v>7396</v>
      </c>
      <c r="J90">
        <v>17777</v>
      </c>
      <c r="K90"/>
      <c r="L90">
        <v>8520</v>
      </c>
      <c r="M90">
        <v>6.0890000000000004</v>
      </c>
      <c r="N90">
        <v>15.339</v>
      </c>
      <c r="O90">
        <v>9.25</v>
      </c>
      <c r="P90"/>
      <c r="Q90">
        <v>0.77500000000000002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44789</v>
      </c>
      <c r="Z90" s="29">
        <v>8.113425925925925E-3</v>
      </c>
      <c r="AA90"/>
      <c r="AB90" s="31">
        <v>1</v>
      </c>
      <c r="AC90" s="7"/>
      <c r="AD90" s="7">
        <v>6.9588321214454698</v>
      </c>
      <c r="AE90" s="7">
        <v>16.845862151105646</v>
      </c>
      <c r="AF90" s="7">
        <v>9.8870300296601759</v>
      </c>
      <c r="AG90" s="7">
        <v>0.90143216974956664</v>
      </c>
      <c r="AH90" s="7"/>
      <c r="AI90" s="7"/>
      <c r="AJ90"/>
      <c r="AK90">
        <v>0.81144801293463287</v>
      </c>
      <c r="AL90"/>
      <c r="AM90" s="7">
        <v>110.09544161668892</v>
      </c>
      <c r="AN90" s="7"/>
      <c r="AO90"/>
      <c r="AP90"/>
      <c r="AQ90">
        <v>0.19894795500678214</v>
      </c>
      <c r="AR90"/>
      <c r="AS90">
        <v>102.94779876601459</v>
      </c>
      <c r="AT90"/>
      <c r="AU90"/>
      <c r="AV90" s="7"/>
      <c r="AW90" s="7">
        <v>0.23441420519057957</v>
      </c>
      <c r="AX90" s="7"/>
      <c r="AY90" s="7">
        <v>95.800155915340227</v>
      </c>
      <c r="AZ90" s="7"/>
      <c r="BA90" s="7"/>
      <c r="BB90" s="7"/>
      <c r="BC90" s="7">
        <v>0.21778522877735323</v>
      </c>
      <c r="BD90" s="7"/>
      <c r="BE90" s="7">
        <v>95.387890950825948</v>
      </c>
      <c r="BF90" s="7"/>
      <c r="BG90" s="7">
        <v>6.98718079129101</v>
      </c>
      <c r="BH90" s="7">
        <v>16.862636085932245</v>
      </c>
      <c r="BI90" s="7">
        <v>9.8754552946412346</v>
      </c>
      <c r="BJ90">
        <v>0.90241483285369228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101</v>
      </c>
      <c r="B91">
        <v>31</v>
      </c>
      <c r="C91" t="s">
        <v>89</v>
      </c>
      <c r="D91" t="s">
        <v>25</v>
      </c>
      <c r="E91"/>
      <c r="F91"/>
      <c r="G91">
        <v>0.5</v>
      </c>
      <c r="H91">
        <v>0.5</v>
      </c>
      <c r="I91">
        <v>11060</v>
      </c>
      <c r="J91">
        <v>16474</v>
      </c>
      <c r="K91"/>
      <c r="L91">
        <v>8508</v>
      </c>
      <c r="M91">
        <v>8.9</v>
      </c>
      <c r="N91">
        <v>14.234999999999999</v>
      </c>
      <c r="O91">
        <v>5.335</v>
      </c>
      <c r="P91"/>
      <c r="Q91">
        <v>0.77400000000000002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44789</v>
      </c>
      <c r="Z91" s="29">
        <v>0.40150462962962963</v>
      </c>
      <c r="AA91"/>
      <c r="AB91" s="31">
        <v>1</v>
      </c>
      <c r="AC91" s="7"/>
      <c r="AD91" s="7">
        <v>10.30946200254421</v>
      </c>
      <c r="AE91" s="7">
        <v>15.631615646713522</v>
      </c>
      <c r="AF91" s="7">
        <v>5.3221536441693118</v>
      </c>
      <c r="AG91" s="7">
        <v>0.90019091109172389</v>
      </c>
      <c r="AH91" s="7"/>
      <c r="AI91" s="7"/>
      <c r="AJ91"/>
      <c r="AK91">
        <v>0.81274511530477023</v>
      </c>
      <c r="AL91"/>
      <c r="AM91" s="7">
        <v>148.33904701839171</v>
      </c>
      <c r="AN91" s="7"/>
      <c r="AO91"/>
      <c r="AP91"/>
      <c r="AQ91">
        <v>0.61808426325553201</v>
      </c>
      <c r="AR91"/>
      <c r="AS91">
        <v>127.08485419322378</v>
      </c>
      <c r="AT91"/>
      <c r="AU91"/>
      <c r="AV91" s="7"/>
      <c r="AW91" s="7">
        <v>0.23992533398897853</v>
      </c>
      <c r="AX91" s="7"/>
      <c r="AY91" s="7">
        <v>105.83066136805573</v>
      </c>
      <c r="AZ91" s="7"/>
      <c r="BA91" s="7"/>
      <c r="BB91" s="7"/>
      <c r="BC91" s="7">
        <v>1.697581774903191</v>
      </c>
      <c r="BD91" s="7"/>
      <c r="BE91" s="7">
        <v>107.11009635964355</v>
      </c>
      <c r="BF91" s="7"/>
      <c r="BG91" s="7">
        <v>10.351527770702109</v>
      </c>
      <c r="BH91" s="7">
        <v>15.680073680657028</v>
      </c>
      <c r="BI91" s="7">
        <v>5.3285459099549195</v>
      </c>
      <c r="BJ91">
        <v>0.90789705859249814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59</v>
      </c>
      <c r="B92">
        <v>19</v>
      </c>
      <c r="C92" t="s">
        <v>89</v>
      </c>
      <c r="D92" t="s">
        <v>25</v>
      </c>
      <c r="E92"/>
      <c r="F92"/>
      <c r="G92">
        <v>0.5</v>
      </c>
      <c r="H92">
        <v>0.5</v>
      </c>
      <c r="I92">
        <v>7641</v>
      </c>
      <c r="J92">
        <v>15886</v>
      </c>
      <c r="K92"/>
      <c r="L92">
        <v>10361</v>
      </c>
      <c r="M92">
        <v>6.2770000000000001</v>
      </c>
      <c r="N92">
        <v>13.737</v>
      </c>
      <c r="O92">
        <v>7.46</v>
      </c>
      <c r="P92"/>
      <c r="Q92">
        <v>0.96799999999999997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44790</v>
      </c>
      <c r="Z92" s="29">
        <v>0.13966435185185186</v>
      </c>
      <c r="AA92"/>
      <c r="AB92" s="31">
        <v>1</v>
      </c>
      <c r="AC92" s="7"/>
      <c r="AD92" s="7">
        <v>7.0774207641101876</v>
      </c>
      <c r="AE92" s="7">
        <v>14.836117880137909</v>
      </c>
      <c r="AF92" s="7">
        <v>7.7586971160277214</v>
      </c>
      <c r="AG92" s="7">
        <v>0.95631642468787648</v>
      </c>
      <c r="AH92" s="7"/>
      <c r="AI92" s="7"/>
      <c r="AJ92"/>
      <c r="AK92">
        <v>2.124638316280703</v>
      </c>
      <c r="AL92"/>
      <c r="AM92" s="7">
        <v>131.48986090943112</v>
      </c>
      <c r="AN92" s="7"/>
      <c r="AO92"/>
      <c r="AP92"/>
      <c r="AQ92">
        <v>0.2900993816075686</v>
      </c>
      <c r="AR92"/>
      <c r="AS92">
        <v>104.34626133865508</v>
      </c>
      <c r="AT92"/>
      <c r="AU92"/>
      <c r="AV92" s="7"/>
      <c r="AW92" s="7">
        <v>1.3545469616015751</v>
      </c>
      <c r="AX92" s="7"/>
      <c r="AY92" s="7">
        <v>77.202661767879064</v>
      </c>
      <c r="AZ92" s="7"/>
      <c r="BA92" s="7"/>
      <c r="BB92" s="7"/>
      <c r="BC92" s="7">
        <v>0.84190813974376555</v>
      </c>
      <c r="BD92" s="7"/>
      <c r="BE92" s="7">
        <v>88.927884677077316</v>
      </c>
      <c r="BF92" s="7"/>
      <c r="BG92" s="7">
        <v>7.0030262743481844</v>
      </c>
      <c r="BH92" s="7">
        <v>14.814629306135632</v>
      </c>
      <c r="BI92" s="7">
        <v>7.8116030317874481</v>
      </c>
      <c r="BJ92">
        <v>0.96035909538528563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101</v>
      </c>
      <c r="B93">
        <v>31</v>
      </c>
      <c r="C93" t="s">
        <v>89</v>
      </c>
      <c r="D93" t="s">
        <v>25</v>
      </c>
      <c r="E93"/>
      <c r="F93"/>
      <c r="G93">
        <v>0.5</v>
      </c>
      <c r="H93">
        <v>0.5</v>
      </c>
      <c r="I93">
        <v>9897</v>
      </c>
      <c r="J93">
        <v>16506</v>
      </c>
      <c r="K93"/>
      <c r="L93">
        <v>8446</v>
      </c>
      <c r="M93">
        <v>8.0079999999999991</v>
      </c>
      <c r="N93">
        <v>14.262</v>
      </c>
      <c r="O93">
        <v>6.2549999999999999</v>
      </c>
      <c r="P93"/>
      <c r="Q93">
        <v>0.76700000000000002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44790</v>
      </c>
      <c r="Z93" s="29">
        <v>0.53511574074074075</v>
      </c>
      <c r="AA93"/>
      <c r="AB93" s="31">
        <v>1</v>
      </c>
      <c r="AC93" s="7"/>
      <c r="AD93" s="7">
        <v>9.2030334763745341</v>
      </c>
      <c r="AE93" s="7">
        <v>15.38454849730133</v>
      </c>
      <c r="AF93" s="7">
        <v>6.1815150209267955</v>
      </c>
      <c r="AG93" s="7">
        <v>0.78371508637546661</v>
      </c>
      <c r="AH93" s="7"/>
      <c r="AI93" s="7"/>
      <c r="AJ93"/>
      <c r="AK93">
        <v>0.58349297924397048</v>
      </c>
      <c r="AL93"/>
      <c r="AM93" s="7">
        <v>131.52176588337758</v>
      </c>
      <c r="AN93" s="7"/>
      <c r="AO93"/>
      <c r="AP93"/>
      <c r="AQ93">
        <v>0.3675289005360034</v>
      </c>
      <c r="AR93"/>
      <c r="AS93">
        <v>113.63347066655949</v>
      </c>
      <c r="AT93"/>
      <c r="AU93"/>
      <c r="AV93" s="7"/>
      <c r="AW93" s="7">
        <v>4.513377500920103E-2</v>
      </c>
      <c r="AX93" s="7"/>
      <c r="AY93" s="7">
        <v>95.745175449741367</v>
      </c>
      <c r="AZ93" s="7"/>
      <c r="BA93" s="7"/>
      <c r="BB93" s="7"/>
      <c r="BC93" s="7">
        <v>1.6559349990024073</v>
      </c>
      <c r="BD93" s="7"/>
      <c r="BE93" s="7">
        <v>125.12926934542062</v>
      </c>
      <c r="BF93" s="7"/>
      <c r="BG93" s="7">
        <v>9.2299615652345643</v>
      </c>
      <c r="BH93" s="7">
        <v>15.412871876575831</v>
      </c>
      <c r="BI93" s="7">
        <v>6.1829103113412662</v>
      </c>
      <c r="BJ93">
        <v>0.79025816716171948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59</v>
      </c>
      <c r="B94">
        <v>19</v>
      </c>
      <c r="C94" t="s">
        <v>89</v>
      </c>
      <c r="D94" t="s">
        <v>25</v>
      </c>
      <c r="E94"/>
      <c r="F94"/>
      <c r="G94">
        <v>0.5</v>
      </c>
      <c r="H94">
        <v>0.5</v>
      </c>
      <c r="I94">
        <v>8931</v>
      </c>
      <c r="J94">
        <v>13900</v>
      </c>
      <c r="K94"/>
      <c r="L94">
        <v>6816</v>
      </c>
      <c r="M94">
        <v>7.2670000000000003</v>
      </c>
      <c r="N94">
        <v>12.055</v>
      </c>
      <c r="O94">
        <v>4.7880000000000003</v>
      </c>
      <c r="P94"/>
      <c r="Q94">
        <v>0.59699999999999998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44792</v>
      </c>
      <c r="Z94" s="29">
        <v>4.6597222222222227E-2</v>
      </c>
      <c r="AA94"/>
      <c r="AB94" s="31">
        <v>1</v>
      </c>
      <c r="AC94" s="7"/>
      <c r="AD94" s="7">
        <v>8.5710375673854333</v>
      </c>
      <c r="AE94" s="7">
        <v>13.100310727324047</v>
      </c>
      <c r="AF94" s="7">
        <v>4.5292731599386133</v>
      </c>
      <c r="AG94" s="7">
        <v>0.63357892170406993</v>
      </c>
      <c r="AH94" s="7"/>
      <c r="AI94" s="7"/>
      <c r="AJ94"/>
      <c r="AK94">
        <v>0.71754695549704628</v>
      </c>
      <c r="AL94"/>
      <c r="AM94" s="7">
        <v>113.87420601105225</v>
      </c>
      <c r="AN94" s="7"/>
      <c r="AO94"/>
      <c r="AP94"/>
      <c r="AQ94">
        <v>0.10540183410180941</v>
      </c>
      <c r="AR94"/>
      <c r="AS94">
        <v>104.56450950206286</v>
      </c>
      <c r="AT94"/>
      <c r="AU94"/>
      <c r="AV94" s="7"/>
      <c r="AW94" s="7">
        <v>1.0428403794953709</v>
      </c>
      <c r="AX94" s="7"/>
      <c r="AY94" s="7">
        <v>95.254812993073529</v>
      </c>
      <c r="AZ94" s="7"/>
      <c r="BA94" s="7"/>
      <c r="BB94" s="7"/>
      <c r="BC94" s="7">
        <v>0.43779200545821134</v>
      </c>
      <c r="BD94" s="7"/>
      <c r="BE94" s="7">
        <v>105.03663629749386</v>
      </c>
      <c r="BF94" s="7"/>
      <c r="BG94" s="7">
        <v>8.5403968884551951</v>
      </c>
      <c r="BH94" s="7">
        <v>13.093410379980558</v>
      </c>
      <c r="BI94" s="7">
        <v>4.5530134915253626</v>
      </c>
      <c r="BJ94">
        <v>0.63219507196209457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101</v>
      </c>
      <c r="B95">
        <v>31</v>
      </c>
      <c r="C95" t="s">
        <v>89</v>
      </c>
      <c r="D95" t="s">
        <v>25</v>
      </c>
      <c r="E95"/>
      <c r="F95"/>
      <c r="G95">
        <v>0.5</v>
      </c>
      <c r="H95">
        <v>0.5</v>
      </c>
      <c r="I95">
        <v>9423</v>
      </c>
      <c r="J95">
        <v>15710</v>
      </c>
      <c r="K95"/>
      <c r="L95">
        <v>8313</v>
      </c>
      <c r="M95">
        <v>7.6440000000000001</v>
      </c>
      <c r="N95">
        <v>13.587999999999999</v>
      </c>
      <c r="O95">
        <v>5.944</v>
      </c>
      <c r="P95"/>
      <c r="Q95">
        <v>0.753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44792</v>
      </c>
      <c r="Z95" s="29">
        <v>0.43869212962962961</v>
      </c>
      <c r="AA95"/>
      <c r="AB95" s="31">
        <v>1</v>
      </c>
      <c r="AC95" s="7"/>
      <c r="AD95" s="7">
        <v>9.0348903068831898</v>
      </c>
      <c r="AE95" s="7">
        <v>14.765594552885869</v>
      </c>
      <c r="AF95" s="7">
        <v>5.7307042460026789</v>
      </c>
      <c r="AG95" s="7">
        <v>0.76305536318764755</v>
      </c>
      <c r="AH95" s="7"/>
      <c r="AI95" s="7"/>
      <c r="AJ95"/>
      <c r="AK95">
        <v>1.1103454428324706</v>
      </c>
      <c r="AL95"/>
      <c r="AM95" s="7">
        <v>137.29317546763806</v>
      </c>
      <c r="AN95" s="7"/>
      <c r="AO95"/>
      <c r="AP95"/>
      <c r="AQ95">
        <v>0.21784795414002209</v>
      </c>
      <c r="AR95"/>
      <c r="AS95">
        <v>115.18360737000903</v>
      </c>
      <c r="AT95"/>
      <c r="AU95"/>
      <c r="AV95" s="7"/>
      <c r="AW95" s="7">
        <v>1.205626966303796</v>
      </c>
      <c r="AX95" s="7"/>
      <c r="AY95" s="7">
        <v>93.074039272379906</v>
      </c>
      <c r="AZ95" s="7"/>
      <c r="BA95" s="7"/>
      <c r="BB95" s="7"/>
      <c r="BC95" s="7">
        <v>3.4010107583794191E-2</v>
      </c>
      <c r="BD95" s="7"/>
      <c r="BE95" s="7">
        <v>144.43609256536348</v>
      </c>
      <c r="BF95" s="7"/>
      <c r="BG95" s="7">
        <v>9.0853295783529653</v>
      </c>
      <c r="BH95" s="7">
        <v>14.781695363354007</v>
      </c>
      <c r="BI95" s="7">
        <v>5.6963657850010412</v>
      </c>
      <c r="BJ95">
        <v>0.76292562727433744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59</v>
      </c>
      <c r="B96">
        <v>19</v>
      </c>
      <c r="C96" t="s">
        <v>89</v>
      </c>
      <c r="D96" t="s">
        <v>25</v>
      </c>
      <c r="E96"/>
      <c r="F96"/>
      <c r="G96">
        <v>0.5</v>
      </c>
      <c r="H96">
        <v>0.5</v>
      </c>
      <c r="I96">
        <v>12270</v>
      </c>
      <c r="J96">
        <v>17005</v>
      </c>
      <c r="K96"/>
      <c r="L96">
        <v>4945</v>
      </c>
      <c r="M96">
        <v>9.8290000000000006</v>
      </c>
      <c r="N96">
        <v>14.685</v>
      </c>
      <c r="O96">
        <v>4.8570000000000002</v>
      </c>
      <c r="P96"/>
      <c r="Q96">
        <v>0.40100000000000002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44811</v>
      </c>
      <c r="Z96" s="29">
        <v>0.2016435185185185</v>
      </c>
      <c r="AA96"/>
      <c r="AB96" s="31">
        <v>1</v>
      </c>
      <c r="AC96" s="7"/>
      <c r="AD96" s="7">
        <v>12.197664038688274</v>
      </c>
      <c r="AE96" s="7">
        <v>17.583621032879009</v>
      </c>
      <c r="AF96" s="7">
        <v>5.3859569941907353</v>
      </c>
      <c r="AG96" s="7">
        <v>0.49692409434523122</v>
      </c>
      <c r="AH96" s="7"/>
      <c r="AI96" s="7"/>
      <c r="AJ96"/>
      <c r="AK96">
        <v>0.30091531997739024</v>
      </c>
      <c r="AL96"/>
      <c r="AM96" s="7">
        <v>98.39619252958876</v>
      </c>
      <c r="AN96" s="7"/>
      <c r="AO96"/>
      <c r="AP96"/>
      <c r="AQ96">
        <v>1.3000511282924503</v>
      </c>
      <c r="AR96"/>
      <c r="AS96">
        <v>95.101795412233741</v>
      </c>
      <c r="AT96"/>
      <c r="AU96"/>
      <c r="AV96" s="7"/>
      <c r="AW96" s="7">
        <v>5.0224364978277229</v>
      </c>
      <c r="AX96" s="7"/>
      <c r="AY96" s="7">
        <v>91.807398294878908</v>
      </c>
      <c r="AZ96" s="7"/>
      <c r="BA96" s="7"/>
      <c r="BB96" s="7"/>
      <c r="BC96" s="7">
        <v>0.19903323408260332</v>
      </c>
      <c r="BD96" s="7"/>
      <c r="BE96" s="7">
        <v>101.15521084854655</v>
      </c>
      <c r="BF96" s="7"/>
      <c r="BG96" s="7">
        <v>12.216044012652901</v>
      </c>
      <c r="BH96" s="7">
        <v>17.470061169207177</v>
      </c>
      <c r="BI96" s="7">
        <v>5.254017156554279</v>
      </c>
      <c r="BJ96">
        <v>0.49741910901503994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101</v>
      </c>
      <c r="B97">
        <v>31</v>
      </c>
      <c r="C97" t="s">
        <v>89</v>
      </c>
      <c r="D97" t="s">
        <v>25</v>
      </c>
      <c r="E97"/>
      <c r="F97"/>
      <c r="G97">
        <v>0.5</v>
      </c>
      <c r="H97">
        <v>0.5</v>
      </c>
      <c r="I97">
        <v>8101</v>
      </c>
      <c r="J97">
        <v>16869</v>
      </c>
      <c r="K97"/>
      <c r="L97">
        <v>6008</v>
      </c>
      <c r="M97">
        <v>6.63</v>
      </c>
      <c r="N97">
        <v>14.57</v>
      </c>
      <c r="O97">
        <v>7.94</v>
      </c>
      <c r="P97"/>
      <c r="Q97">
        <v>0.51200000000000001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44811</v>
      </c>
      <c r="Z97" s="29">
        <v>0.58784722222222219</v>
      </c>
      <c r="AA97"/>
      <c r="AB97" s="31">
        <v>1</v>
      </c>
      <c r="AC97" s="7"/>
      <c r="AD97" s="7">
        <v>8.055712067956966</v>
      </c>
      <c r="AE97" s="7">
        <v>17.442578645122218</v>
      </c>
      <c r="AF97" s="7">
        <v>9.386866577165252</v>
      </c>
      <c r="AG97" s="7">
        <v>0.60216421314657831</v>
      </c>
      <c r="AH97" s="7"/>
      <c r="AI97" s="7"/>
      <c r="AJ97"/>
      <c r="AK97">
        <v>0.57797653797525095</v>
      </c>
      <c r="AL97"/>
      <c r="AM97" s="7">
        <v>138.08779598180553</v>
      </c>
      <c r="AN97" s="7"/>
      <c r="AO97"/>
      <c r="AP97"/>
      <c r="AQ97">
        <v>0.54850085016446415</v>
      </c>
      <c r="AR97"/>
      <c r="AS97">
        <v>120.71494610971342</v>
      </c>
      <c r="AT97"/>
      <c r="AU97"/>
      <c r="AV97" s="7"/>
      <c r="AW97" s="7">
        <v>1.5254287299577911</v>
      </c>
      <c r="AX97" s="7"/>
      <c r="AY97" s="7">
        <v>103.34209623762138</v>
      </c>
      <c r="AZ97" s="7"/>
      <c r="BA97" s="7"/>
      <c r="BB97" s="7"/>
      <c r="BC97" s="7">
        <v>8.217215120135439E-2</v>
      </c>
      <c r="BD97" s="7"/>
      <c r="BE97" s="7">
        <v>105.14979772852455</v>
      </c>
      <c r="BF97" s="7"/>
      <c r="BG97" s="7">
        <v>8.0790596024525723</v>
      </c>
      <c r="BH97" s="7">
        <v>17.394873131616244</v>
      </c>
      <c r="BI97" s="7">
        <v>9.3158135291636732</v>
      </c>
      <c r="BJ97">
        <v>0.60241172048148273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59</v>
      </c>
      <c r="B98">
        <v>19</v>
      </c>
      <c r="C98" t="s">
        <v>89</v>
      </c>
      <c r="D98" t="s">
        <v>25</v>
      </c>
      <c r="E98"/>
      <c r="F98"/>
      <c r="G98">
        <v>0.5</v>
      </c>
      <c r="H98">
        <v>0.5</v>
      </c>
      <c r="I98">
        <v>8615</v>
      </c>
      <c r="J98">
        <v>13793</v>
      </c>
      <c r="K98"/>
      <c r="L98">
        <v>4154</v>
      </c>
      <c r="M98">
        <v>7.024</v>
      </c>
      <c r="N98">
        <v>11.964</v>
      </c>
      <c r="O98">
        <v>4.9400000000000004</v>
      </c>
      <c r="P98"/>
      <c r="Q98">
        <v>0.318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44813</v>
      </c>
      <c r="Z98" s="29">
        <v>0.20752314814814818</v>
      </c>
      <c r="AA98"/>
      <c r="AB98" s="31">
        <v>1</v>
      </c>
      <c r="AC98" s="7"/>
      <c r="AD98" s="7">
        <v>8.5939118076745817</v>
      </c>
      <c r="AE98" s="7">
        <v>14.069604720882721</v>
      </c>
      <c r="AF98" s="7">
        <v>5.4756929132081389</v>
      </c>
      <c r="AG98" s="7">
        <v>0.44830947339114713</v>
      </c>
      <c r="AH98" s="7"/>
      <c r="AI98" s="7"/>
      <c r="AJ98"/>
      <c r="AK98">
        <v>1.9868333105917269</v>
      </c>
      <c r="AL98"/>
      <c r="AM98" s="7">
        <v>122.88505763274389</v>
      </c>
      <c r="AN98" s="7"/>
      <c r="AO98"/>
      <c r="AP98"/>
      <c r="AQ98">
        <v>1.3863460170197149E-2</v>
      </c>
      <c r="AR98"/>
      <c r="AS98">
        <v>104.84755386245089</v>
      </c>
      <c r="AT98"/>
      <c r="AU98"/>
      <c r="AV98" s="7"/>
      <c r="AW98" s="7">
        <v>3.2367216110747603</v>
      </c>
      <c r="AX98" s="7"/>
      <c r="AY98" s="7">
        <v>86.810050092157866</v>
      </c>
      <c r="AZ98" s="7"/>
      <c r="BA98" s="7"/>
      <c r="BB98" s="7"/>
      <c r="BC98" s="7">
        <v>0.41605106057756469</v>
      </c>
      <c r="BD98" s="7"/>
      <c r="BE98" s="7">
        <v>88.669267658898846</v>
      </c>
      <c r="BF98" s="7"/>
      <c r="BG98" s="7">
        <v>8.6801417818386621</v>
      </c>
      <c r="BH98" s="7">
        <v>14.06862952145762</v>
      </c>
      <c r="BI98" s="7">
        <v>5.3884877396189585</v>
      </c>
      <c r="BJ98">
        <v>0.44737881124665163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101</v>
      </c>
      <c r="B99">
        <v>31</v>
      </c>
      <c r="C99" t="s">
        <v>89</v>
      </c>
      <c r="D99" t="s">
        <v>25</v>
      </c>
      <c r="E99"/>
      <c r="F99"/>
      <c r="G99">
        <v>0.5</v>
      </c>
      <c r="H99">
        <v>0.5</v>
      </c>
      <c r="I99">
        <v>6954</v>
      </c>
      <c r="J99">
        <v>12801</v>
      </c>
      <c r="K99"/>
      <c r="L99">
        <v>4472</v>
      </c>
      <c r="M99">
        <v>5.75</v>
      </c>
      <c r="N99">
        <v>11.122999999999999</v>
      </c>
      <c r="O99">
        <v>5.3730000000000002</v>
      </c>
      <c r="P99"/>
      <c r="Q99">
        <v>0.35199999999999998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44813</v>
      </c>
      <c r="Z99" s="29">
        <v>0.59909722222222228</v>
      </c>
      <c r="AA99"/>
      <c r="AB99" s="31">
        <v>1</v>
      </c>
      <c r="AC99" s="7"/>
      <c r="AD99" s="7">
        <v>6.9663210453275557</v>
      </c>
      <c r="AE99" s="7">
        <v>13.102206891184018</v>
      </c>
      <c r="AF99" s="7">
        <v>6.1358858458564622</v>
      </c>
      <c r="AG99" s="7">
        <v>0.4811928691633206</v>
      </c>
      <c r="AH99" s="7"/>
      <c r="AI99" s="7"/>
      <c r="AJ99"/>
      <c r="AK99">
        <v>0.30897499223724878</v>
      </c>
      <c r="AL99"/>
      <c r="AM99" s="7">
        <v>85.628417409082729</v>
      </c>
      <c r="AN99" s="7"/>
      <c r="AO99"/>
      <c r="AP99"/>
      <c r="AQ99">
        <v>0.10414796920811022</v>
      </c>
      <c r="AR99"/>
      <c r="AS99">
        <v>89.848076518290526</v>
      </c>
      <c r="AT99"/>
      <c r="AU99"/>
      <c r="AV99" s="7"/>
      <c r="AW99" s="7">
        <v>0.12891042598544378</v>
      </c>
      <c r="AX99" s="7"/>
      <c r="AY99" s="7">
        <v>94.067735627498294</v>
      </c>
      <c r="AZ99" s="7"/>
      <c r="BA99" s="7"/>
      <c r="BB99" s="7"/>
      <c r="BC99" s="7">
        <v>1.0474803500879184</v>
      </c>
      <c r="BD99" s="7"/>
      <c r="BE99" s="7">
        <v>96.120200491182075</v>
      </c>
      <c r="BF99" s="7"/>
      <c r="BG99" s="7">
        <v>6.9770997920980662</v>
      </c>
      <c r="BH99" s="7">
        <v>13.109033287159715</v>
      </c>
      <c r="BI99" s="7">
        <v>6.1319334950616486</v>
      </c>
      <c r="BJ99">
        <v>0.48372633833444717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62</v>
      </c>
      <c r="B100">
        <v>19</v>
      </c>
      <c r="C100" t="s">
        <v>89</v>
      </c>
      <c r="D100" t="s">
        <v>25</v>
      </c>
      <c r="E100"/>
      <c r="F100"/>
      <c r="G100">
        <v>0.5</v>
      </c>
      <c r="H100">
        <v>0.5</v>
      </c>
      <c r="I100">
        <v>10737</v>
      </c>
      <c r="J100">
        <v>16747</v>
      </c>
      <c r="K100"/>
      <c r="L100">
        <v>4130</v>
      </c>
      <c r="M100">
        <v>8.6519999999999992</v>
      </c>
      <c r="N100">
        <v>14.467000000000001</v>
      </c>
      <c r="O100">
        <v>5.8140000000000001</v>
      </c>
      <c r="P100"/>
      <c r="Q100">
        <v>0.316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44825</v>
      </c>
      <c r="Z100" s="29">
        <v>6.1296296296296293E-2</v>
      </c>
      <c r="AA100"/>
      <c r="AB100" s="31">
        <v>1</v>
      </c>
      <c r="AC100" s="7"/>
      <c r="AD100" s="7">
        <v>10.475937988933651</v>
      </c>
      <c r="AE100" s="7">
        <v>16.526887560116034</v>
      </c>
      <c r="AF100" s="7">
        <v>6.0509495711823824</v>
      </c>
      <c r="AG100" s="7">
        <v>0.42080809209915171</v>
      </c>
      <c r="AH100" s="7"/>
      <c r="AI100" s="7"/>
      <c r="AJ100"/>
      <c r="AK100">
        <v>5.3368961138754143</v>
      </c>
      <c r="AL100"/>
      <c r="AM100" s="7">
        <v>96.526860391633889</v>
      </c>
      <c r="AN100" s="7"/>
      <c r="AO100"/>
      <c r="AP100"/>
      <c r="AQ100">
        <v>1.2983683432520425</v>
      </c>
      <c r="AR100"/>
      <c r="AS100">
        <v>91.278270015929223</v>
      </c>
      <c r="AT100"/>
      <c r="AU100"/>
      <c r="AV100" s="7"/>
      <c r="AW100" s="7">
        <v>13.92246690655826</v>
      </c>
      <c r="AX100" s="7"/>
      <c r="AY100" s="7">
        <v>86.02967964022443</v>
      </c>
      <c r="AZ100" s="7"/>
      <c r="BA100" s="7"/>
      <c r="BB100" s="7"/>
      <c r="BC100" s="7">
        <v>1.9928896847264908</v>
      </c>
      <c r="BD100" s="7"/>
      <c r="BE100" s="7">
        <v>75.672134149397294</v>
      </c>
      <c r="BF100" s="7"/>
      <c r="BG100" s="7">
        <v>10.763146975260335</v>
      </c>
      <c r="BH100" s="7">
        <v>16.420289638845503</v>
      </c>
      <c r="BI100" s="7">
        <v>5.6571426635851658</v>
      </c>
      <c r="BJ100">
        <v>0.41665634147415309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104</v>
      </c>
      <c r="B101">
        <v>31</v>
      </c>
      <c r="C101" t="s">
        <v>89</v>
      </c>
      <c r="D101" t="s">
        <v>25</v>
      </c>
      <c r="E101"/>
      <c r="F101"/>
      <c r="G101">
        <v>0.5</v>
      </c>
      <c r="H101">
        <v>0.5</v>
      </c>
      <c r="I101">
        <v>7635</v>
      </c>
      <c r="J101">
        <v>14024</v>
      </c>
      <c r="K101"/>
      <c r="L101">
        <v>4824</v>
      </c>
      <c r="M101">
        <v>6.2720000000000002</v>
      </c>
      <c r="N101">
        <v>12.16</v>
      </c>
      <c r="O101">
        <v>5.8879999999999999</v>
      </c>
      <c r="P101"/>
      <c r="Q101">
        <v>0.38900000000000001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44825</v>
      </c>
      <c r="Z101" s="29">
        <v>0.45431712962962961</v>
      </c>
      <c r="AA101"/>
      <c r="AB101" s="31">
        <v>1</v>
      </c>
      <c r="AC101" s="7"/>
      <c r="AD101" s="7">
        <v>7.4300498672742483</v>
      </c>
      <c r="AE101" s="7">
        <v>13.851623600487843</v>
      </c>
      <c r="AF101" s="7">
        <v>6.4215737332135943</v>
      </c>
      <c r="AG101" s="7">
        <v>0.48860373759912878</v>
      </c>
      <c r="AH101" s="7"/>
      <c r="AI101" s="7"/>
      <c r="AJ101"/>
      <c r="AK101">
        <v>0.21167023934936952</v>
      </c>
      <c r="AL101"/>
      <c r="AM101" s="7">
        <v>116.53747145008884</v>
      </c>
      <c r="AN101" s="7"/>
      <c r="AO101"/>
      <c r="AP101"/>
      <c r="AQ101">
        <v>1.1484999868223082</v>
      </c>
      <c r="AR101"/>
      <c r="AS101">
        <v>114.07557000045948</v>
      </c>
      <c r="AT101"/>
      <c r="AU101"/>
      <c r="AV101" s="7"/>
      <c r="AW101" s="7">
        <v>2.2434543370709839</v>
      </c>
      <c r="AX101" s="7"/>
      <c r="AY101" s="7">
        <v>111.6136685508301</v>
      </c>
      <c r="AZ101" s="7"/>
      <c r="BA101" s="7"/>
      <c r="BB101" s="7"/>
      <c r="BC101" s="7">
        <v>0.41898075992018646</v>
      </c>
      <c r="BD101" s="7"/>
      <c r="BE101" s="7">
        <v>109.80515764263576</v>
      </c>
      <c r="BF101" s="7"/>
      <c r="BG101" s="7">
        <v>7.4221945787593304</v>
      </c>
      <c r="BH101" s="7">
        <v>13.772534820190351</v>
      </c>
      <c r="BI101" s="7">
        <v>6.3503402414310202</v>
      </c>
      <c r="BJ101">
        <v>0.48962946422412845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62</v>
      </c>
      <c r="B102">
        <v>19</v>
      </c>
      <c r="C102" t="s">
        <v>89</v>
      </c>
      <c r="D102" t="s">
        <v>25</v>
      </c>
      <c r="E102"/>
      <c r="F102"/>
      <c r="G102">
        <v>0.5</v>
      </c>
      <c r="H102">
        <v>0.5</v>
      </c>
      <c r="I102">
        <v>6558</v>
      </c>
      <c r="J102">
        <v>15761</v>
      </c>
      <c r="K102"/>
      <c r="L102">
        <v>7959</v>
      </c>
      <c r="M102">
        <v>5.4459999999999997</v>
      </c>
      <c r="N102">
        <v>13.631</v>
      </c>
      <c r="O102">
        <v>8.1850000000000005</v>
      </c>
      <c r="P102"/>
      <c r="Q102">
        <v>0.71599999999999997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44826</v>
      </c>
      <c r="Z102" s="29">
        <v>0.13415509259259259</v>
      </c>
      <c r="AA102"/>
      <c r="AB102" s="31">
        <v>1</v>
      </c>
      <c r="AC102" s="7"/>
      <c r="AD102" s="7">
        <v>6.4410380106605771</v>
      </c>
      <c r="AE102" s="7">
        <v>15.218766405899888</v>
      </c>
      <c r="AF102" s="7">
        <v>8.7777283952393113</v>
      </c>
      <c r="AG102" s="7">
        <v>0.85120772330163308</v>
      </c>
      <c r="AH102" s="7"/>
      <c r="AI102" s="7"/>
      <c r="AJ102"/>
      <c r="AK102">
        <v>4.597871428649932</v>
      </c>
      <c r="AL102"/>
      <c r="AM102" s="7">
        <v>92.111673020141723</v>
      </c>
      <c r="AN102" s="7"/>
      <c r="AO102"/>
      <c r="AP102"/>
      <c r="AQ102">
        <v>0.9977388996461265</v>
      </c>
      <c r="AR102"/>
      <c r="AS102">
        <v>95.571035641554985</v>
      </c>
      <c r="AT102"/>
      <c r="AU102"/>
      <c r="AV102" s="7"/>
      <c r="AW102" s="7">
        <v>1.5644467074370423</v>
      </c>
      <c r="AX102" s="7"/>
      <c r="AY102" s="7">
        <v>99.03039826296822</v>
      </c>
      <c r="AZ102" s="7"/>
      <c r="BA102" s="7"/>
      <c r="BB102" s="7"/>
      <c r="BC102" s="7">
        <v>0.45153946631322062</v>
      </c>
      <c r="BD102" s="7"/>
      <c r="BE102" s="7">
        <v>102.48557494228314</v>
      </c>
      <c r="BF102" s="7"/>
      <c r="BG102" s="7">
        <v>6.2962903432812896</v>
      </c>
      <c r="BH102" s="7">
        <v>15.143221500116768</v>
      </c>
      <c r="BI102" s="7">
        <v>8.8469311568354776</v>
      </c>
      <c r="BJ102">
        <v>0.84929028289621322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104</v>
      </c>
      <c r="B103">
        <v>31</v>
      </c>
      <c r="C103" t="s">
        <v>89</v>
      </c>
      <c r="D103" t="s">
        <v>25</v>
      </c>
      <c r="E103"/>
      <c r="F103"/>
      <c r="G103">
        <v>0.5</v>
      </c>
      <c r="H103">
        <v>0.5</v>
      </c>
      <c r="I103">
        <v>8671</v>
      </c>
      <c r="J103">
        <v>14505</v>
      </c>
      <c r="K103"/>
      <c r="L103">
        <v>5250</v>
      </c>
      <c r="M103">
        <v>7.0670000000000002</v>
      </c>
      <c r="N103">
        <v>12.567</v>
      </c>
      <c r="O103">
        <v>5.5</v>
      </c>
      <c r="P103"/>
      <c r="Q103">
        <v>0.433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44826</v>
      </c>
      <c r="Z103" s="29">
        <v>0.522974537037037</v>
      </c>
      <c r="AA103"/>
      <c r="AB103" s="31">
        <v>1</v>
      </c>
      <c r="AC103" s="7"/>
      <c r="AD103" s="7">
        <v>8.5076043699337873</v>
      </c>
      <c r="AE103" s="7">
        <v>14.017698030411289</v>
      </c>
      <c r="AF103" s="7">
        <v>5.5100936604775015</v>
      </c>
      <c r="AG103" s="7">
        <v>0.56263294228594896</v>
      </c>
      <c r="AH103" s="7"/>
      <c r="AI103" s="7"/>
      <c r="AJ103"/>
      <c r="AK103">
        <v>1.1543831346188538</v>
      </c>
      <c r="AL103"/>
      <c r="AM103" s="7">
        <v>119.73446698124673</v>
      </c>
      <c r="AN103" s="7"/>
      <c r="AO103"/>
      <c r="AP103"/>
      <c r="AQ103">
        <v>0.21806079918600887</v>
      </c>
      <c r="AR103"/>
      <c r="AS103">
        <v>101.30146737556909</v>
      </c>
      <c r="AT103"/>
      <c r="AU103"/>
      <c r="AV103" s="7"/>
      <c r="AW103" s="7">
        <v>1.2450691967312539</v>
      </c>
      <c r="AX103" s="7"/>
      <c r="AY103" s="7">
        <v>82.868467769891438</v>
      </c>
      <c r="AZ103" s="7"/>
      <c r="BA103" s="7"/>
      <c r="BB103" s="7"/>
      <c r="BC103" s="7">
        <v>1.7640242209976991</v>
      </c>
      <c r="BD103" s="7"/>
      <c r="BE103" s="7">
        <v>95.604236408787955</v>
      </c>
      <c r="BF103" s="7"/>
      <c r="BG103" s="7">
        <v>8.556994621303069</v>
      </c>
      <c r="BH103" s="7">
        <v>14.032998264493946</v>
      </c>
      <c r="BI103" s="7">
        <v>5.4760036431908761</v>
      </c>
      <c r="BJ103">
        <v>0.56763959223343408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170</v>
      </c>
      <c r="B104">
        <v>19</v>
      </c>
      <c r="C104" t="s">
        <v>89</v>
      </c>
      <c r="D104" t="s">
        <v>25</v>
      </c>
      <c r="E104"/>
      <c r="F104"/>
      <c r="G104">
        <v>0.5</v>
      </c>
      <c r="H104">
        <v>0.5</v>
      </c>
      <c r="I104">
        <v>5202</v>
      </c>
      <c r="J104">
        <v>12873</v>
      </c>
      <c r="K104"/>
      <c r="L104">
        <v>5835</v>
      </c>
      <c r="M104">
        <v>4.4050000000000002</v>
      </c>
      <c r="N104">
        <v>11.183999999999999</v>
      </c>
      <c r="O104">
        <v>6.7789999999999999</v>
      </c>
      <c r="P104"/>
      <c r="Q104">
        <v>0.49399999999999999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44827</v>
      </c>
      <c r="Z104" s="29">
        <v>0.14306712962962961</v>
      </c>
      <c r="AA104"/>
      <c r="AB104" s="31">
        <v>1</v>
      </c>
      <c r="AC104" s="7"/>
      <c r="AD104" s="7">
        <v>5.5095227737761023</v>
      </c>
      <c r="AE104" s="7">
        <v>13.170325412793837</v>
      </c>
      <c r="AF104" s="7">
        <v>7.6608026390177342</v>
      </c>
      <c r="AG104" s="7">
        <v>0.64147273533236437</v>
      </c>
      <c r="AH104" s="7"/>
      <c r="AI104" s="7"/>
      <c r="AJ104"/>
      <c r="AK104">
        <v>3.9741805070519112</v>
      </c>
      <c r="AL104"/>
      <c r="AM104" s="7">
        <v>56.272658476317737</v>
      </c>
      <c r="AN104" s="7"/>
      <c r="AO104"/>
      <c r="AP104"/>
      <c r="AQ104">
        <v>0.19733287533473032</v>
      </c>
      <c r="AR104"/>
      <c r="AS104">
        <v>79.81496413366871</v>
      </c>
      <c r="AT104"/>
      <c r="AU104"/>
      <c r="AV104" s="7"/>
      <c r="AW104" s="7">
        <v>2.4335838268675385</v>
      </c>
      <c r="AX104" s="7"/>
      <c r="AY104" s="7">
        <v>103.35726979101973</v>
      </c>
      <c r="AZ104" s="7"/>
      <c r="BA104" s="7"/>
      <c r="BB104" s="7"/>
      <c r="BC104" s="7">
        <v>0.37998548591093245</v>
      </c>
      <c r="BD104" s="7"/>
      <c r="BE104" s="7">
        <v>102.40988580741823</v>
      </c>
      <c r="BF104" s="7"/>
      <c r="BG104" s="7">
        <v>5.4021766481229951</v>
      </c>
      <c r="BH104" s="7">
        <v>13.157343530640496</v>
      </c>
      <c r="BI104" s="7">
        <v>7.7551668825175009</v>
      </c>
      <c r="BJ104">
        <v>0.64269380692494593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212</v>
      </c>
      <c r="B105">
        <v>31</v>
      </c>
      <c r="C105" t="s">
        <v>89</v>
      </c>
      <c r="D105" t="s">
        <v>25</v>
      </c>
      <c r="E105"/>
      <c r="F105"/>
      <c r="G105">
        <v>0.5</v>
      </c>
      <c r="H105">
        <v>0.5</v>
      </c>
      <c r="I105">
        <v>10864</v>
      </c>
      <c r="J105">
        <v>15513</v>
      </c>
      <c r="K105"/>
      <c r="L105">
        <v>7374</v>
      </c>
      <c r="M105">
        <v>8.7490000000000006</v>
      </c>
      <c r="N105">
        <v>13.420999999999999</v>
      </c>
      <c r="O105">
        <v>4.6719999999999997</v>
      </c>
      <c r="P105"/>
      <c r="Q105">
        <v>0.65500000000000003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44827</v>
      </c>
      <c r="Z105" s="29">
        <v>0.53460648148148149</v>
      </c>
      <c r="AA105"/>
      <c r="AB105" s="31">
        <v>1</v>
      </c>
      <c r="AC105" s="7"/>
      <c r="AD105" s="7">
        <v>11.243426202529825</v>
      </c>
      <c r="AE105" s="7">
        <v>15.806646096241584</v>
      </c>
      <c r="AF105" s="7">
        <v>4.563219893711759</v>
      </c>
      <c r="AG105" s="7">
        <v>0.8048839684613297</v>
      </c>
      <c r="AH105" s="7"/>
      <c r="AI105" s="7"/>
      <c r="AJ105"/>
      <c r="AK105">
        <v>0.55688123781983201</v>
      </c>
      <c r="AL105"/>
      <c r="AM105" s="7">
        <v>162.19057430858953</v>
      </c>
      <c r="AN105" s="7"/>
      <c r="AO105"/>
      <c r="AP105"/>
      <c r="AQ105">
        <v>0.41149120838183606</v>
      </c>
      <c r="AR105"/>
      <c r="AS105">
        <v>125.16141912830976</v>
      </c>
      <c r="AT105"/>
      <c r="AU105"/>
      <c r="AV105" s="7"/>
      <c r="AW105" s="7">
        <v>2.8381023215120793</v>
      </c>
      <c r="AX105" s="7"/>
      <c r="AY105" s="7">
        <v>88.132263948029873</v>
      </c>
      <c r="AZ105" s="7"/>
      <c r="BA105" s="7"/>
      <c r="BB105" s="7"/>
      <c r="BC105" s="7">
        <v>0.93226469756739405</v>
      </c>
      <c r="BD105" s="7"/>
      <c r="BE105" s="7">
        <v>100.11168749666167</v>
      </c>
      <c r="BF105" s="7"/>
      <c r="BG105" s="7">
        <v>11.274819880786866</v>
      </c>
      <c r="BH105" s="7">
        <v>15.774191390858231</v>
      </c>
      <c r="BI105" s="7">
        <v>4.4993715100713647</v>
      </c>
      <c r="BJ105">
        <v>0.80865336337755989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63</v>
      </c>
      <c r="B106">
        <v>19</v>
      </c>
      <c r="C106" t="s">
        <v>89</v>
      </c>
      <c r="D106" t="s">
        <v>25</v>
      </c>
      <c r="E106"/>
      <c r="F106"/>
      <c r="G106">
        <v>0.5</v>
      </c>
      <c r="H106">
        <v>0.5</v>
      </c>
      <c r="I106">
        <v>15545</v>
      </c>
      <c r="J106">
        <v>20359</v>
      </c>
      <c r="K106"/>
      <c r="L106">
        <v>5347</v>
      </c>
      <c r="M106">
        <v>12.340999999999999</v>
      </c>
      <c r="N106">
        <v>17.527000000000001</v>
      </c>
      <c r="O106">
        <v>5.1859999999999999</v>
      </c>
      <c r="P106"/>
      <c r="Q106">
        <v>0.443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44828</v>
      </c>
      <c r="Z106" s="29">
        <v>0.17118055555555556</v>
      </c>
      <c r="AA106"/>
      <c r="AB106" s="31">
        <v>1</v>
      </c>
      <c r="AC106" s="7"/>
      <c r="AD106" s="7">
        <v>14.782209412697489</v>
      </c>
      <c r="AE106" s="7">
        <v>19.579392844174251</v>
      </c>
      <c r="AF106" s="7">
        <v>4.7971834314767623</v>
      </c>
      <c r="AG106" s="7">
        <v>0.52280651678785972</v>
      </c>
      <c r="AH106" s="7"/>
      <c r="AI106" s="7"/>
      <c r="AJ106"/>
      <c r="AK106">
        <v>0.10278943761492974</v>
      </c>
      <c r="AL106"/>
      <c r="AM106" s="7">
        <v>133.61463223648806</v>
      </c>
      <c r="AN106" s="7"/>
      <c r="AO106"/>
      <c r="AP106"/>
      <c r="AQ106">
        <v>0.2316228008982878</v>
      </c>
      <c r="AR106"/>
      <c r="AS106">
        <v>108.78115948140707</v>
      </c>
      <c r="AT106"/>
      <c r="AU106"/>
      <c r="AV106" s="7"/>
      <c r="AW106" s="7">
        <v>0.62965972703070916</v>
      </c>
      <c r="AX106" s="7"/>
      <c r="AY106" s="7">
        <v>83.947686726326054</v>
      </c>
      <c r="AZ106" s="7"/>
      <c r="BA106" s="7"/>
      <c r="BB106" s="7"/>
      <c r="BC106" s="7">
        <v>0.28156644968301686</v>
      </c>
      <c r="BD106" s="7"/>
      <c r="BE106" s="7">
        <v>79.40973027253311</v>
      </c>
      <c r="BF106" s="7"/>
      <c r="BG106" s="7">
        <v>14.774616040328679</v>
      </c>
      <c r="BH106" s="7">
        <v>19.556743905175416</v>
      </c>
      <c r="BI106" s="7">
        <v>4.7821278648467356</v>
      </c>
      <c r="BJ106">
        <v>0.52207152765524734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105</v>
      </c>
      <c r="B107">
        <v>31</v>
      </c>
      <c r="C107" t="s">
        <v>89</v>
      </c>
      <c r="D107" t="s">
        <v>25</v>
      </c>
      <c r="E107"/>
      <c r="F107"/>
      <c r="G107">
        <v>0.5</v>
      </c>
      <c r="H107">
        <v>0.5</v>
      </c>
      <c r="I107">
        <v>6745</v>
      </c>
      <c r="J107">
        <v>14289</v>
      </c>
      <c r="K107"/>
      <c r="L107">
        <v>6174</v>
      </c>
      <c r="M107">
        <v>5.5890000000000004</v>
      </c>
      <c r="N107">
        <v>12.384</v>
      </c>
      <c r="O107">
        <v>6.7939999999999996</v>
      </c>
      <c r="P107"/>
      <c r="Q107">
        <v>0.53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44828</v>
      </c>
      <c r="Z107" s="29">
        <v>0.55913194444444447</v>
      </c>
      <c r="AA107"/>
      <c r="AB107" s="31">
        <v>1</v>
      </c>
      <c r="AC107" s="7"/>
      <c r="AD107" s="7">
        <v>6.4294998070058904</v>
      </c>
      <c r="AE107" s="7">
        <v>13.729220090006454</v>
      </c>
      <c r="AF107" s="7">
        <v>7.2997202830005632</v>
      </c>
      <c r="AG107" s="7">
        <v>0.60385131847724982</v>
      </c>
      <c r="AH107" s="7"/>
      <c r="AI107" s="7"/>
      <c r="AJ107"/>
      <c r="AK107">
        <v>2.9511774845311898</v>
      </c>
      <c r="AL107"/>
      <c r="AM107" s="7">
        <v>124.26483374114274</v>
      </c>
      <c r="AN107" s="7"/>
      <c r="AO107"/>
      <c r="AP107"/>
      <c r="AQ107">
        <v>0.54606124724962402</v>
      </c>
      <c r="AR107"/>
      <c r="AS107">
        <v>104.45910742887533</v>
      </c>
      <c r="AT107"/>
      <c r="AU107"/>
      <c r="AV107" s="7"/>
      <c r="AW107" s="7">
        <v>3.5280447753218627</v>
      </c>
      <c r="AX107" s="7"/>
      <c r="AY107" s="7">
        <v>84.653381116607932</v>
      </c>
      <c r="AZ107" s="7"/>
      <c r="BA107" s="7"/>
      <c r="BB107" s="7"/>
      <c r="BC107" s="7">
        <v>1.4819971367818718</v>
      </c>
      <c r="BD107" s="7"/>
      <c r="BE107" s="7">
        <v>93.878383342211634</v>
      </c>
      <c r="BF107" s="7"/>
      <c r="BG107" s="7">
        <v>6.3360064097149102</v>
      </c>
      <c r="BH107" s="7">
        <v>13.76680769089814</v>
      </c>
      <c r="BI107" s="7">
        <v>7.4308012811832302</v>
      </c>
      <c r="BJ107">
        <v>0.60835925182393902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63</v>
      </c>
      <c r="B108">
        <v>19</v>
      </c>
      <c r="C108" t="s">
        <v>89</v>
      </c>
      <c r="D108" t="s">
        <v>25</v>
      </c>
      <c r="E108"/>
      <c r="F108"/>
      <c r="G108">
        <v>0.5</v>
      </c>
      <c r="H108">
        <v>0.5</v>
      </c>
      <c r="I108">
        <v>9165</v>
      </c>
      <c r="J108">
        <v>14689</v>
      </c>
      <c r="K108"/>
      <c r="L108">
        <v>10809</v>
      </c>
      <c r="M108">
        <v>7.4459999999999997</v>
      </c>
      <c r="N108">
        <v>12.723000000000001</v>
      </c>
      <c r="O108">
        <v>5.2770000000000001</v>
      </c>
      <c r="P108"/>
      <c r="Q108">
        <v>1.0149999999999999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44831</v>
      </c>
      <c r="Z108" s="29">
        <v>0.14370370370370369</v>
      </c>
      <c r="AA108"/>
      <c r="AB108" s="31">
        <v>1</v>
      </c>
      <c r="AC108" s="7"/>
      <c r="AD108" s="7">
        <v>8.9429147166863832</v>
      </c>
      <c r="AE108" s="7">
        <v>14.629786999835405</v>
      </c>
      <c r="AF108" s="7">
        <v>5.6868722831490217</v>
      </c>
      <c r="AG108" s="7">
        <v>1.1549161737842473</v>
      </c>
      <c r="AH108" s="7"/>
      <c r="AI108" s="7"/>
      <c r="AJ108"/>
      <c r="AK108">
        <v>2.4810650476153899</v>
      </c>
      <c r="AL108"/>
      <c r="AM108" s="7">
        <v>158.60702691457806</v>
      </c>
      <c r="AN108" s="7"/>
      <c r="AO108"/>
      <c r="AP108"/>
      <c r="AQ108">
        <v>0.68594231756118951</v>
      </c>
      <c r="AR108"/>
      <c r="AS108">
        <v>132.00605701274969</v>
      </c>
      <c r="AT108"/>
      <c r="AU108"/>
      <c r="AV108" s="7"/>
      <c r="AW108" s="7">
        <v>2.2039432481420103</v>
      </c>
      <c r="AX108" s="7"/>
      <c r="AY108" s="7">
        <v>105.4050871109213</v>
      </c>
      <c r="AZ108" s="7"/>
      <c r="BA108" s="7"/>
      <c r="BB108" s="7"/>
      <c r="BC108" s="7">
        <v>1.8124049700583713</v>
      </c>
      <c r="BD108" s="7"/>
      <c r="BE108" s="7">
        <v>103.15041604007197</v>
      </c>
      <c r="BF108" s="7"/>
      <c r="BG108" s="7">
        <v>9.0552480134041105</v>
      </c>
      <c r="BH108" s="7">
        <v>14.68013563112002</v>
      </c>
      <c r="BI108" s="7">
        <v>5.6248876177159088</v>
      </c>
      <c r="BJ108">
        <v>1.1654777622280201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>
        <v>105</v>
      </c>
      <c r="B109">
        <v>31</v>
      </c>
      <c r="C109" t="s">
        <v>89</v>
      </c>
      <c r="D109" t="s">
        <v>25</v>
      </c>
      <c r="E109"/>
      <c r="F109"/>
      <c r="G109">
        <v>0.5</v>
      </c>
      <c r="H109">
        <v>0.5</v>
      </c>
      <c r="I109">
        <v>9607</v>
      </c>
      <c r="J109">
        <v>14827</v>
      </c>
      <c r="K109"/>
      <c r="L109">
        <v>14967</v>
      </c>
      <c r="M109">
        <v>7.7850000000000001</v>
      </c>
      <c r="N109">
        <v>12.84</v>
      </c>
      <c r="O109">
        <v>5.0549999999999997</v>
      </c>
      <c r="P109"/>
      <c r="Q109">
        <v>1.4490000000000001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35">
        <v>44831</v>
      </c>
      <c r="Z109" s="29">
        <v>0.53276620370370364</v>
      </c>
      <c r="AA109"/>
      <c r="AB109" s="31">
        <v>1</v>
      </c>
      <c r="AC109" s="7"/>
      <c r="AD109" s="7">
        <v>9.3672849487311325</v>
      </c>
      <c r="AE109" s="7">
        <v>14.766024472723187</v>
      </c>
      <c r="AF109" s="7">
        <v>5.3987395239920541</v>
      </c>
      <c r="AG109" s="7">
        <v>1.5962738094546756</v>
      </c>
      <c r="AH109" s="7"/>
      <c r="AI109" s="7"/>
      <c r="AJ109"/>
      <c r="AK109">
        <v>3.7119250429163624</v>
      </c>
      <c r="AL109"/>
      <c r="AM109" s="7">
        <v>163.34632389779554</v>
      </c>
      <c r="AN109" s="7"/>
      <c r="AO109"/>
      <c r="AP109"/>
      <c r="AQ109">
        <v>1.268887572879285</v>
      </c>
      <c r="AR109"/>
      <c r="AS109">
        <v>127.59878299173046</v>
      </c>
      <c r="AT109"/>
      <c r="AU109"/>
      <c r="AV109" s="7"/>
      <c r="AW109" s="7">
        <v>3.1174784190158547</v>
      </c>
      <c r="AX109" s="7"/>
      <c r="AY109" s="7">
        <v>91.851242085665405</v>
      </c>
      <c r="AZ109" s="7"/>
      <c r="BA109" s="7"/>
      <c r="BB109" s="7"/>
      <c r="BC109" s="7">
        <v>2.2746119220252026</v>
      </c>
      <c r="BD109" s="7"/>
      <c r="BE109" s="7">
        <v>85.550723047971744</v>
      </c>
      <c r="BF109" s="7"/>
      <c r="BG109" s="7">
        <v>9.5444259166321679</v>
      </c>
      <c r="BH109" s="7">
        <v>14.860304752873789</v>
      </c>
      <c r="BI109" s="7">
        <v>5.3158788362416223</v>
      </c>
      <c r="BJ109">
        <v>1.6146371742865622</v>
      </c>
      <c r="BK109"/>
      <c r="BL109" s="1">
        <v>78</v>
      </c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>
        <v>63</v>
      </c>
      <c r="B110">
        <v>19</v>
      </c>
      <c r="C110" t="s">
        <v>89</v>
      </c>
      <c r="D110" t="s">
        <v>25</v>
      </c>
      <c r="E110"/>
      <c r="F110"/>
      <c r="G110">
        <v>0.5</v>
      </c>
      <c r="H110">
        <v>0.5</v>
      </c>
      <c r="I110">
        <v>7507</v>
      </c>
      <c r="J110">
        <v>21306</v>
      </c>
      <c r="K110"/>
      <c r="L110">
        <v>5828</v>
      </c>
      <c r="M110">
        <v>6.1740000000000004</v>
      </c>
      <c r="N110">
        <v>18.329000000000001</v>
      </c>
      <c r="O110">
        <v>12.154999999999999</v>
      </c>
      <c r="P110"/>
      <c r="Q110">
        <v>0.49399999999999999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35">
        <v>44840</v>
      </c>
      <c r="Z110" s="29">
        <v>0.96944444444444444</v>
      </c>
      <c r="AA110"/>
      <c r="AB110" s="31">
        <v>1</v>
      </c>
      <c r="AC110" s="7"/>
      <c r="AD110" s="7">
        <v>7.2298690219775743</v>
      </c>
      <c r="AE110" s="7">
        <v>21.599724336867343</v>
      </c>
      <c r="AF110" s="7">
        <v>14.369855314889769</v>
      </c>
      <c r="AG110" s="7">
        <v>0.63724495209127419</v>
      </c>
      <c r="AH110" s="7"/>
      <c r="AI110" s="7"/>
      <c r="AJ110"/>
      <c r="AK110">
        <v>4.4830956544201346</v>
      </c>
      <c r="AL110"/>
      <c r="AM110" s="7">
        <v>115.47543801094908</v>
      </c>
      <c r="AN110" s="7"/>
      <c r="AO110"/>
      <c r="AP110"/>
      <c r="AQ110">
        <v>1.8369232364835051</v>
      </c>
      <c r="AR110"/>
      <c r="AS110">
        <v>94.321169219734429</v>
      </c>
      <c r="AT110"/>
      <c r="AU110"/>
      <c r="AV110" s="7"/>
      <c r="AW110" s="7">
        <v>5.1737518298408656</v>
      </c>
      <c r="AX110" s="7"/>
      <c r="AY110" s="7">
        <v>73.166900428519881</v>
      </c>
      <c r="AZ110" s="7"/>
      <c r="BA110" s="7"/>
      <c r="BB110" s="7"/>
      <c r="BC110" s="7">
        <v>1.1558644435870962</v>
      </c>
      <c r="BD110" s="7"/>
      <c r="BE110" s="7">
        <v>107.98182752953466</v>
      </c>
      <c r="BF110" s="7"/>
      <c r="BG110" s="7">
        <v>7.3956459633778184</v>
      </c>
      <c r="BH110" s="7">
        <v>21.403144667995051</v>
      </c>
      <c r="BI110" s="7">
        <v>14.007498704617234</v>
      </c>
      <c r="BJ110">
        <v>0.6335832702207751</v>
      </c>
      <c r="BK110"/>
      <c r="BL110" s="1">
        <v>79</v>
      </c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>
        <v>105</v>
      </c>
      <c r="B111">
        <v>31</v>
      </c>
      <c r="C111" t="s">
        <v>89</v>
      </c>
      <c r="D111" t="s">
        <v>25</v>
      </c>
      <c r="E111"/>
      <c r="F111"/>
      <c r="G111">
        <v>0.5</v>
      </c>
      <c r="H111">
        <v>0.5</v>
      </c>
      <c r="I111">
        <v>11466</v>
      </c>
      <c r="J111">
        <v>15473</v>
      </c>
      <c r="K111"/>
      <c r="L111">
        <v>3613</v>
      </c>
      <c r="M111">
        <v>9.2119999999999997</v>
      </c>
      <c r="N111">
        <v>13.387</v>
      </c>
      <c r="O111">
        <v>4.1760000000000002</v>
      </c>
      <c r="P111"/>
      <c r="Q111">
        <v>0.26200000000000001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35">
        <v>44841</v>
      </c>
      <c r="Z111" s="29">
        <v>0.35616898148148146</v>
      </c>
      <c r="AA111"/>
      <c r="AB111" s="31">
        <v>1</v>
      </c>
      <c r="AC111" s="7"/>
      <c r="AD111" s="7">
        <v>11.056754800424034</v>
      </c>
      <c r="AE111" s="7">
        <v>15.67388863385918</v>
      </c>
      <c r="AF111" s="7">
        <v>4.6171338334351457</v>
      </c>
      <c r="AG111" s="7">
        <v>0.39869714788081512</v>
      </c>
      <c r="AH111" s="7"/>
      <c r="AI111" s="7"/>
      <c r="AJ111"/>
      <c r="AK111">
        <v>0.55229423239338093</v>
      </c>
      <c r="AL111"/>
      <c r="AM111" s="7">
        <v>116.46797307467952</v>
      </c>
      <c r="AN111" s="7"/>
      <c r="AO111"/>
      <c r="AP111"/>
      <c r="AQ111">
        <v>0.12322589277669915</v>
      </c>
      <c r="AR111"/>
      <c r="AS111">
        <v>104.68620053043159</v>
      </c>
      <c r="AT111"/>
      <c r="AU111"/>
      <c r="AV111" s="7"/>
      <c r="AW111" s="7">
        <v>0.89684929292832039</v>
      </c>
      <c r="AX111" s="7"/>
      <c r="AY111" s="7">
        <v>92.904427986183649</v>
      </c>
      <c r="AZ111" s="7"/>
      <c r="BA111" s="7"/>
      <c r="BB111" s="7"/>
      <c r="BC111" s="7">
        <v>1.84662677708692</v>
      </c>
      <c r="BD111" s="7"/>
      <c r="BE111" s="7">
        <v>100.12649680032077</v>
      </c>
      <c r="BF111" s="7"/>
      <c r="BG111" s="7">
        <v>11.02630597445256</v>
      </c>
      <c r="BH111" s="7">
        <v>15.664237435645813</v>
      </c>
      <c r="BI111" s="7">
        <v>4.6379314611932516</v>
      </c>
      <c r="BJ111">
        <v>0.40241267801411573</v>
      </c>
      <c r="BK111"/>
      <c r="BL111" s="1">
        <v>80</v>
      </c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>
        <v>64</v>
      </c>
      <c r="B112">
        <v>19</v>
      </c>
      <c r="C112" t="s">
        <v>89</v>
      </c>
      <c r="D112" t="s">
        <v>25</v>
      </c>
      <c r="E112"/>
      <c r="F112"/>
      <c r="G112">
        <v>0.5</v>
      </c>
      <c r="H112">
        <v>0.5</v>
      </c>
      <c r="I112">
        <v>8205</v>
      </c>
      <c r="J112">
        <v>14921</v>
      </c>
      <c r="K112"/>
      <c r="L112">
        <v>7209</v>
      </c>
      <c r="M112">
        <v>6.7089999999999996</v>
      </c>
      <c r="N112">
        <v>12.919</v>
      </c>
      <c r="O112">
        <v>6.21</v>
      </c>
      <c r="P112"/>
      <c r="Q112">
        <v>0.63800000000000001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35">
        <v>44882</v>
      </c>
      <c r="Z112" s="29">
        <v>0.12083333333333333</v>
      </c>
      <c r="AA112"/>
      <c r="AB112" s="31">
        <v>1</v>
      </c>
      <c r="AC112" s="7"/>
      <c r="AD112" s="7">
        <v>7.2081467837757094</v>
      </c>
      <c r="AE112" s="7">
        <v>14.114317745034466</v>
      </c>
      <c r="AF112" s="7">
        <v>6.9061709612587565</v>
      </c>
      <c r="AG112" s="7">
        <v>0.70603671604285079</v>
      </c>
      <c r="AH112" s="7"/>
      <c r="AI112" s="7"/>
      <c r="AJ112"/>
      <c r="AK112">
        <v>0.30747142309055364</v>
      </c>
      <c r="AL112"/>
      <c r="AM112" s="7">
        <v>100.29373636032196</v>
      </c>
      <c r="AN112" s="7"/>
      <c r="AO112"/>
      <c r="AP112"/>
      <c r="AQ112">
        <v>2.6930958987859128</v>
      </c>
      <c r="AR112"/>
      <c r="AS112">
        <v>90.728606025865574</v>
      </c>
      <c r="AT112"/>
      <c r="AU112"/>
      <c r="AV112" s="7"/>
      <c r="AW112" s="7">
        <v>5.2444018989548917</v>
      </c>
      <c r="AX112" s="7"/>
      <c r="AY112" s="7">
        <v>81.163475691409204</v>
      </c>
      <c r="AZ112" s="7"/>
      <c r="BA112" s="7"/>
      <c r="BB112" s="7"/>
      <c r="BC112" s="7">
        <v>1.1368779972670064</v>
      </c>
      <c r="BD112" s="7"/>
      <c r="BE112" s="7">
        <v>110.99491356601153</v>
      </c>
      <c r="BF112" s="7"/>
      <c r="BG112" s="7">
        <v>7.1970822980942355</v>
      </c>
      <c r="BH112" s="7">
        <v>13.926786881860448</v>
      </c>
      <c r="BI112" s="7">
        <v>6.7297045837662122</v>
      </c>
      <c r="BJ112">
        <v>0.71007304816742001</v>
      </c>
      <c r="BK112"/>
      <c r="BL112" s="1">
        <v>81</v>
      </c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>
        <v>107</v>
      </c>
      <c r="B113">
        <v>31</v>
      </c>
      <c r="C113" t="s">
        <v>89</v>
      </c>
      <c r="D113" t="s">
        <v>25</v>
      </c>
      <c r="E113"/>
      <c r="F113"/>
      <c r="G113">
        <v>0.5</v>
      </c>
      <c r="H113">
        <v>0.5</v>
      </c>
      <c r="I113">
        <v>8930</v>
      </c>
      <c r="J113">
        <v>15177</v>
      </c>
      <c r="K113"/>
      <c r="L113">
        <v>9275</v>
      </c>
      <c r="M113">
        <v>7.266</v>
      </c>
      <c r="N113">
        <v>13.135999999999999</v>
      </c>
      <c r="O113">
        <v>5.8710000000000004</v>
      </c>
      <c r="P113"/>
      <c r="Q113">
        <v>0.85399999999999998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35">
        <v>44882</v>
      </c>
      <c r="Z113" s="29">
        <v>0.52954861111111107</v>
      </c>
      <c r="AA113"/>
      <c r="AB113" s="31">
        <v>1</v>
      </c>
      <c r="AC113" s="7"/>
      <c r="AD113" s="7">
        <v>7.8498869533012474</v>
      </c>
      <c r="AE113" s="7">
        <v>14.354357249897211</v>
      </c>
      <c r="AF113" s="7">
        <v>6.5044702965959633</v>
      </c>
      <c r="AG113" s="7">
        <v>0.91193948565667882</v>
      </c>
      <c r="AH113" s="7"/>
      <c r="AI113" s="7"/>
      <c r="AJ113"/>
      <c r="AK113">
        <v>2.8565595015823089</v>
      </c>
      <c r="AL113"/>
      <c r="AM113" s="7">
        <v>122.41662963247046</v>
      </c>
      <c r="AN113" s="7"/>
      <c r="AO113"/>
      <c r="AP113"/>
      <c r="AQ113">
        <v>0.92328931859553309</v>
      </c>
      <c r="AR113"/>
      <c r="AS113">
        <v>118.6745021387737</v>
      </c>
      <c r="AT113"/>
      <c r="AU113"/>
      <c r="AV113" s="7"/>
      <c r="AW113" s="7">
        <v>1.460965116725069</v>
      </c>
      <c r="AX113" s="7"/>
      <c r="AY113" s="7">
        <v>114.93237464507698</v>
      </c>
      <c r="AZ113" s="7"/>
      <c r="BA113" s="7"/>
      <c r="BB113" s="7"/>
      <c r="BC113" s="7">
        <v>2.7485037994527981</v>
      </c>
      <c r="BD113" s="7"/>
      <c r="BE113" s="7">
        <v>205.62039165641599</v>
      </c>
      <c r="BF113" s="7"/>
      <c r="BG113" s="7">
        <v>7.9636298661068077</v>
      </c>
      <c r="BH113" s="7">
        <v>14.420930706323986</v>
      </c>
      <c r="BI113" s="7">
        <v>6.4573008402171794</v>
      </c>
      <c r="BJ113">
        <v>0.92464645715995231</v>
      </c>
      <c r="BK113"/>
      <c r="BL113" s="1">
        <v>82</v>
      </c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>
        <v>64</v>
      </c>
      <c r="B114">
        <v>19</v>
      </c>
      <c r="C114" t="s">
        <v>89</v>
      </c>
      <c r="D114" t="s">
        <v>25</v>
      </c>
      <c r="E114"/>
      <c r="F114"/>
      <c r="G114">
        <v>0.5</v>
      </c>
      <c r="H114">
        <v>0.5</v>
      </c>
      <c r="I114">
        <v>12856</v>
      </c>
      <c r="J114">
        <v>18198</v>
      </c>
      <c r="K114"/>
      <c r="L114">
        <v>4702</v>
      </c>
      <c r="M114">
        <v>10.278</v>
      </c>
      <c r="N114">
        <v>15.696</v>
      </c>
      <c r="O114">
        <v>5.4180000000000001</v>
      </c>
      <c r="P114"/>
      <c r="Q114">
        <v>0.376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35">
        <v>44883</v>
      </c>
      <c r="Z114" s="29">
        <v>0.20656249999999998</v>
      </c>
      <c r="AA114"/>
      <c r="AB114" s="31">
        <v>1</v>
      </c>
      <c r="AC114" s="7"/>
      <c r="AD114" s="7">
        <v>11.096954285842157</v>
      </c>
      <c r="AE114" s="7">
        <v>17.20340169185306</v>
      </c>
      <c r="AF114" s="7">
        <v>6.1064474060109024</v>
      </c>
      <c r="AG114" s="7">
        <v>0.45796747031970408</v>
      </c>
      <c r="AH114" s="7"/>
      <c r="AI114" s="7"/>
      <c r="AJ114"/>
      <c r="AK114">
        <v>3.2102358535692233</v>
      </c>
      <c r="AL114"/>
      <c r="AM114" s="7">
        <v>92.082744719644936</v>
      </c>
      <c r="AN114" s="7"/>
      <c r="AO114"/>
      <c r="AP114"/>
      <c r="AQ114">
        <v>0.19023953061953908</v>
      </c>
      <c r="AR114"/>
      <c r="AS114">
        <v>101.64723130476909</v>
      </c>
      <c r="AT114"/>
      <c r="AU114"/>
      <c r="AV114" s="7"/>
      <c r="AW114" s="7">
        <v>5.5419366369796821</v>
      </c>
      <c r="AX114" s="7"/>
      <c r="AY114" s="7">
        <v>111.21171788989334</v>
      </c>
      <c r="AZ114" s="7"/>
      <c r="BA114" s="7"/>
      <c r="BB114" s="7"/>
      <c r="BC114" s="7">
        <v>0.19142886283699642</v>
      </c>
      <c r="BD114" s="7"/>
      <c r="BE114" s="7">
        <v>108.27416727128806</v>
      </c>
      <c r="BF114" s="7"/>
      <c r="BG114" s="7">
        <v>11.277979150973463</v>
      </c>
      <c r="BH114" s="7">
        <v>17.21978110722911</v>
      </c>
      <c r="BI114" s="7">
        <v>5.9418019562556488</v>
      </c>
      <c r="BJ114">
        <v>0.45752954851377248</v>
      </c>
      <c r="BK114"/>
      <c r="BL114" s="1">
        <v>83</v>
      </c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>
        <v>107</v>
      </c>
      <c r="B115">
        <v>31</v>
      </c>
      <c r="C115" t="s">
        <v>89</v>
      </c>
      <c r="D115" t="s">
        <v>25</v>
      </c>
      <c r="E115"/>
      <c r="F115"/>
      <c r="G115">
        <v>0.5</v>
      </c>
      <c r="H115">
        <v>0.5</v>
      </c>
      <c r="I115">
        <v>9098</v>
      </c>
      <c r="J115">
        <v>14559</v>
      </c>
      <c r="K115"/>
      <c r="L115">
        <v>6586</v>
      </c>
      <c r="M115">
        <v>7.3940000000000001</v>
      </c>
      <c r="N115">
        <v>12.613</v>
      </c>
      <c r="O115">
        <v>5.218</v>
      </c>
      <c r="P115"/>
      <c r="Q115">
        <v>0.57299999999999995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35">
        <v>44883</v>
      </c>
      <c r="Z115" s="29">
        <v>0.62054398148148149</v>
      </c>
      <c r="AA115"/>
      <c r="AB115" s="31">
        <v>1</v>
      </c>
      <c r="AC115" s="7"/>
      <c r="AD115" s="7">
        <v>7.9030977451687194</v>
      </c>
      <c r="AE115" s="7">
        <v>13.797419260227137</v>
      </c>
      <c r="AF115" s="7">
        <v>5.8943215150584178</v>
      </c>
      <c r="AG115" s="7">
        <v>0.64131073306973319</v>
      </c>
      <c r="AH115" s="7"/>
      <c r="AI115" s="7"/>
      <c r="AJ115"/>
      <c r="AK115">
        <v>0.32313473349225685</v>
      </c>
      <c r="AL115"/>
      <c r="AM115" s="7">
        <v>108.89981304334371</v>
      </c>
      <c r="AN115" s="7"/>
      <c r="AO115"/>
      <c r="AP115"/>
      <c r="AQ115">
        <v>0.25811081513308226</v>
      </c>
      <c r="AR115"/>
      <c r="AS115">
        <v>99.391871604424423</v>
      </c>
      <c r="AT115"/>
      <c r="AU115"/>
      <c r="AV115" s="7"/>
      <c r="AW115" s="7">
        <v>0.17099305423264774</v>
      </c>
      <c r="AX115" s="7"/>
      <c r="AY115" s="7">
        <v>89.883930165505163</v>
      </c>
      <c r="AZ115" s="7"/>
      <c r="BA115" s="7"/>
      <c r="BB115" s="7"/>
      <c r="BC115" s="7">
        <v>1.467444428854165</v>
      </c>
      <c r="BD115" s="7"/>
      <c r="BE115" s="7">
        <v>89.672692475340767</v>
      </c>
      <c r="BF115" s="7"/>
      <c r="BG115" s="7">
        <v>7.8903495152298966</v>
      </c>
      <c r="BH115" s="7">
        <v>13.779635894961709</v>
      </c>
      <c r="BI115" s="7">
        <v>5.8892863797318125</v>
      </c>
      <c r="BJ115">
        <v>0.63663956713979608</v>
      </c>
      <c r="BK115"/>
      <c r="BL115" s="1">
        <v>84</v>
      </c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15">
      <c r="A116">
        <v>64</v>
      </c>
      <c r="B116">
        <v>19</v>
      </c>
      <c r="C116" t="s">
        <v>89</v>
      </c>
      <c r="D116" t="s">
        <v>25</v>
      </c>
      <c r="E116"/>
      <c r="F116"/>
      <c r="G116">
        <v>0.5</v>
      </c>
      <c r="H116">
        <v>0.5</v>
      </c>
      <c r="I116">
        <v>12643</v>
      </c>
      <c r="J116">
        <v>18477</v>
      </c>
      <c r="K116"/>
      <c r="L116">
        <v>4180</v>
      </c>
      <c r="M116">
        <v>10.114000000000001</v>
      </c>
      <c r="N116">
        <v>15.932</v>
      </c>
      <c r="O116">
        <v>5.8179999999999996</v>
      </c>
      <c r="P116"/>
      <c r="Q116">
        <v>0.32100000000000001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35">
        <v>44887</v>
      </c>
      <c r="Z116" s="29">
        <v>6.4976851851851855E-2</v>
      </c>
      <c r="AA116"/>
      <c r="AB116" s="31">
        <v>1</v>
      </c>
      <c r="AC116" s="7"/>
      <c r="AD116" s="7">
        <v>12.118052036066</v>
      </c>
      <c r="AE116" s="7">
        <v>17.789374428678798</v>
      </c>
      <c r="AF116" s="7">
        <v>5.6713223926127974</v>
      </c>
      <c r="AG116" s="7">
        <v>0.43047587922564251</v>
      </c>
      <c r="AH116" s="7"/>
      <c r="AI116" s="7"/>
      <c r="AJ116"/>
      <c r="AK116">
        <v>1.4833521550392599</v>
      </c>
      <c r="AL116"/>
      <c r="AM116" s="7">
        <v>117.01559688639024</v>
      </c>
      <c r="AN116" s="7"/>
      <c r="AO116"/>
      <c r="AP116"/>
      <c r="AQ116">
        <v>0.25325443428232058</v>
      </c>
      <c r="AR116"/>
      <c r="AS116">
        <v>109.36955581094691</v>
      </c>
      <c r="AT116"/>
      <c r="AU116"/>
      <c r="AV116" s="7"/>
      <c r="AW116" s="7">
        <v>4.0676627364206572</v>
      </c>
      <c r="AX116" s="7"/>
      <c r="AY116" s="7">
        <v>101.72351473550353</v>
      </c>
      <c r="AZ116" s="7"/>
      <c r="BA116" s="7"/>
      <c r="BB116" s="7"/>
      <c r="BC116" s="7">
        <v>2.6288490935914446</v>
      </c>
      <c r="BD116" s="7"/>
      <c r="BE116" s="7">
        <v>85.594280310398929</v>
      </c>
      <c r="BF116" s="7"/>
      <c r="BG116" s="7">
        <v>12.208600303920164</v>
      </c>
      <c r="BH116" s="7">
        <v>17.766876727106364</v>
      </c>
      <c r="BI116" s="7">
        <v>5.5582764231861974</v>
      </c>
      <c r="BJ116">
        <v>0.42489100752559839</v>
      </c>
      <c r="BK116"/>
      <c r="BL116" s="1">
        <v>85</v>
      </c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15">
      <c r="A117">
        <v>107</v>
      </c>
      <c r="B117">
        <v>31</v>
      </c>
      <c r="C117" t="s">
        <v>89</v>
      </c>
      <c r="D117" t="s">
        <v>25</v>
      </c>
      <c r="E117"/>
      <c r="F117"/>
      <c r="G117">
        <v>0.5</v>
      </c>
      <c r="H117">
        <v>0.5</v>
      </c>
      <c r="I117">
        <v>9092</v>
      </c>
      <c r="J117">
        <v>14836</v>
      </c>
      <c r="K117"/>
      <c r="L117">
        <v>6156</v>
      </c>
      <c r="M117">
        <v>7.39</v>
      </c>
      <c r="N117">
        <v>12.848000000000001</v>
      </c>
      <c r="O117">
        <v>5.4569999999999999</v>
      </c>
      <c r="P117"/>
      <c r="Q117">
        <v>0.52800000000000002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35">
        <v>44887</v>
      </c>
      <c r="Z117" s="29">
        <v>0.46585648148148145</v>
      </c>
      <c r="AA117"/>
      <c r="AB117" s="31">
        <v>1</v>
      </c>
      <c r="AC117" s="7"/>
      <c r="AD117" s="7">
        <v>8.7155451667523423</v>
      </c>
      <c r="AE117" s="7">
        <v>14.303666708456156</v>
      </c>
      <c r="AF117" s="7">
        <v>5.5881215417038135</v>
      </c>
      <c r="AG117" s="7">
        <v>0.63296590636852668</v>
      </c>
      <c r="AH117" s="7"/>
      <c r="AI117" s="7"/>
      <c r="AJ117"/>
      <c r="AK117">
        <v>0.60650093839932284</v>
      </c>
      <c r="AL117"/>
      <c r="AM117" s="7">
        <v>136.24130976009039</v>
      </c>
      <c r="AN117" s="7"/>
      <c r="AO117"/>
      <c r="AP117"/>
      <c r="AQ117">
        <v>0.33409258149106935</v>
      </c>
      <c r="AR117"/>
      <c r="AS117">
        <v>114.78125027766218</v>
      </c>
      <c r="AT117"/>
      <c r="AU117"/>
      <c r="AV117" s="7"/>
      <c r="AW117" s="7">
        <v>1.783616023025308</v>
      </c>
      <c r="AX117" s="7"/>
      <c r="AY117" s="7">
        <v>93.321190795234003</v>
      </c>
      <c r="AZ117" s="7"/>
      <c r="BA117" s="7"/>
      <c r="BB117" s="7"/>
      <c r="BC117" s="7">
        <v>0.29098898567190262</v>
      </c>
      <c r="BD117" s="7"/>
      <c r="BE117" s="7">
        <v>101.91698158660954</v>
      </c>
      <c r="BF117" s="7"/>
      <c r="BG117" s="7">
        <v>8.6891951417154161</v>
      </c>
      <c r="BH117" s="7">
        <v>14.327600433533213</v>
      </c>
      <c r="BI117" s="7">
        <v>5.638405291817798</v>
      </c>
      <c r="BJ117">
        <v>0.63388817875935966</v>
      </c>
      <c r="BK117"/>
      <c r="BL117" s="1">
        <v>86</v>
      </c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15">
      <c r="A118">
        <v>64</v>
      </c>
      <c r="B118">
        <v>19</v>
      </c>
      <c r="C118" t="s">
        <v>89</v>
      </c>
      <c r="D118" t="s">
        <v>25</v>
      </c>
      <c r="E118"/>
      <c r="F118"/>
      <c r="G118">
        <v>0.5</v>
      </c>
      <c r="H118">
        <v>0.5</v>
      </c>
      <c r="I118">
        <v>8419</v>
      </c>
      <c r="J118">
        <v>14430</v>
      </c>
      <c r="K118"/>
      <c r="L118">
        <v>5117</v>
      </c>
      <c r="M118">
        <v>6.8739999999999997</v>
      </c>
      <c r="N118">
        <v>12.503</v>
      </c>
      <c r="O118">
        <v>5.6289999999999996</v>
      </c>
      <c r="P118"/>
      <c r="Q118">
        <v>0.41899999999999998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35">
        <v>44888</v>
      </c>
      <c r="Z118" s="29">
        <v>0.25909722222222226</v>
      </c>
      <c r="AA118"/>
      <c r="AB118" s="31">
        <v>1</v>
      </c>
      <c r="AC118" s="7"/>
      <c r="AD118" s="7">
        <v>7.8572805124533174</v>
      </c>
      <c r="AE118" s="7">
        <v>13.715876270288058</v>
      </c>
      <c r="AF118" s="7">
        <v>5.858595757834741</v>
      </c>
      <c r="AG118" s="7">
        <v>0.52288130004984257</v>
      </c>
      <c r="AH118" s="7"/>
      <c r="AI118" s="7"/>
      <c r="AJ118"/>
      <c r="AK118">
        <v>5.9010551339358008E-2</v>
      </c>
      <c r="AL118"/>
      <c r="AM118" s="7">
        <v>129.13076522657246</v>
      </c>
      <c r="AN118" s="7"/>
      <c r="AO118"/>
      <c r="AP118"/>
      <c r="AQ118">
        <v>0.60429001741053667</v>
      </c>
      <c r="AR118"/>
      <c r="AS118">
        <v>106.67498070663173</v>
      </c>
      <c r="AT118"/>
      <c r="AU118"/>
      <c r="AV118" s="7"/>
      <c r="AW118" s="7">
        <v>1.4870038306537301</v>
      </c>
      <c r="AX118" s="7"/>
      <c r="AY118" s="7">
        <v>84.219196186691008</v>
      </c>
      <c r="AZ118" s="7"/>
      <c r="BA118" s="7"/>
      <c r="BB118" s="7"/>
      <c r="BC118" s="7">
        <v>3.0576770647549441</v>
      </c>
      <c r="BD118" s="7"/>
      <c r="BE118" s="7">
        <v>86.992241604441759</v>
      </c>
      <c r="BF118" s="7"/>
      <c r="BG118" s="7">
        <v>7.854962884000642</v>
      </c>
      <c r="BH118" s="7">
        <v>13.757443699752297</v>
      </c>
      <c r="BI118" s="7">
        <v>5.9024808157516553</v>
      </c>
      <c r="BJ118">
        <v>0.51500766443131929</v>
      </c>
      <c r="BK118"/>
      <c r="BL118" s="1">
        <v>87</v>
      </c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 s="35"/>
      <c r="Z119" s="29"/>
      <c r="AA119"/>
      <c r="AB119" s="31"/>
      <c r="AC119" s="7"/>
      <c r="AD119" s="7"/>
      <c r="AE119" s="7"/>
      <c r="AF119" s="7"/>
      <c r="AG119" s="7"/>
      <c r="AH119" s="7"/>
      <c r="AI119" s="7"/>
      <c r="AJ119"/>
      <c r="AK119"/>
      <c r="AL119"/>
      <c r="AM119" s="7"/>
      <c r="AN119" s="7"/>
      <c r="AO119"/>
      <c r="AP119"/>
      <c r="AQ119"/>
      <c r="AR119"/>
      <c r="AS119"/>
      <c r="AT119"/>
      <c r="AU119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/>
      <c r="BK119"/>
      <c r="BL119" s="1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 s="35"/>
      <c r="Z120" s="29"/>
      <c r="AA120"/>
      <c r="AB120" s="31"/>
      <c r="AC120" s="7"/>
      <c r="AD120" s="7"/>
      <c r="AE120" s="7"/>
      <c r="AF120" s="7"/>
      <c r="AG120" s="7"/>
      <c r="AH120" s="7"/>
      <c r="AI120" s="7"/>
      <c r="AJ120"/>
      <c r="AK120"/>
      <c r="AL120"/>
      <c r="AM120" s="7"/>
      <c r="AN120" s="7"/>
      <c r="AO120"/>
      <c r="AP120"/>
      <c r="AQ120"/>
      <c r="AR120"/>
      <c r="AS120"/>
      <c r="AT120"/>
      <c r="AU120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/>
      <c r="BK120"/>
      <c r="BL120" s="1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</row>
    <row r="121" spans="1:79" ht="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 s="35"/>
      <c r="Z121" s="29"/>
      <c r="AA121"/>
      <c r="AB121" s="31"/>
      <c r="AC121" s="7"/>
      <c r="AD121" s="7"/>
      <c r="AE121" s="7"/>
      <c r="AF121" s="7"/>
      <c r="AG121" s="7"/>
      <c r="AH121" s="7"/>
      <c r="AI121" s="7"/>
      <c r="AJ121"/>
      <c r="AK121"/>
      <c r="AL121"/>
      <c r="AM121" s="7"/>
      <c r="AN121" s="7"/>
      <c r="AO121"/>
      <c r="AP121"/>
      <c r="AQ121"/>
      <c r="AR121"/>
      <c r="AS121"/>
      <c r="AT121"/>
      <c r="AU121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/>
      <c r="BK121"/>
      <c r="BL121" s="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</row>
    <row r="122" spans="1:79" ht="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 s="35"/>
      <c r="Z122" s="29"/>
      <c r="AA122"/>
      <c r="AB122" s="31"/>
      <c r="AC122" s="7"/>
      <c r="AD122" s="7"/>
      <c r="AE122" s="7"/>
      <c r="AF122" s="7"/>
      <c r="AG122" s="7"/>
      <c r="AH122" s="7"/>
      <c r="AI122" s="7"/>
      <c r="AJ122"/>
      <c r="AK122"/>
      <c r="AL122"/>
      <c r="AM122" s="7"/>
      <c r="AN122" s="7"/>
      <c r="AO122"/>
      <c r="AP122"/>
      <c r="AQ122"/>
      <c r="AR122"/>
      <c r="AS122"/>
      <c r="AT122"/>
      <c r="AU122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/>
      <c r="BK122"/>
      <c r="BL122" s="1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</row>
    <row r="123" spans="1:79" ht="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 s="35"/>
      <c r="Z123" s="29"/>
      <c r="AA123"/>
      <c r="AB123" s="31"/>
      <c r="AC123" s="7"/>
      <c r="AD123" s="7"/>
      <c r="AE123" s="7"/>
      <c r="AF123" s="7"/>
      <c r="AG123" s="7"/>
      <c r="AH123" s="7"/>
      <c r="AI123" s="7"/>
      <c r="AJ123"/>
      <c r="AK123"/>
      <c r="AL123"/>
      <c r="AM123" s="7"/>
      <c r="AN123" s="7"/>
      <c r="AO123"/>
      <c r="AP123"/>
      <c r="AQ123"/>
      <c r="AR123"/>
      <c r="AS123"/>
      <c r="AT123"/>
      <c r="AU123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/>
      <c r="BK123"/>
      <c r="BL123" s="1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</row>
    <row r="124" spans="1:79" ht="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 s="35"/>
      <c r="Z124" s="29"/>
      <c r="AA124"/>
      <c r="AB124" s="31"/>
      <c r="AC124" s="7"/>
      <c r="AD124" s="7"/>
      <c r="AE124" s="7"/>
      <c r="AF124" s="7"/>
      <c r="AG124" s="7"/>
      <c r="AH124" s="7"/>
      <c r="AI124" s="7"/>
      <c r="AJ124"/>
      <c r="AK124"/>
      <c r="AL124"/>
      <c r="AM124" s="7"/>
      <c r="AN124" s="7"/>
      <c r="AO124"/>
      <c r="AP124"/>
      <c r="AQ124"/>
      <c r="AR124"/>
      <c r="AS124"/>
      <c r="AT124"/>
      <c r="AU124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/>
      <c r="BK124"/>
      <c r="BL124" s="1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</row>
    <row r="125" spans="1:79" ht="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 s="35"/>
      <c r="Z125" s="29"/>
      <c r="AA125"/>
      <c r="AB125" s="31"/>
      <c r="AC125" s="7"/>
      <c r="AD125" s="7"/>
      <c r="AE125" s="7"/>
      <c r="AF125" s="7"/>
      <c r="AG125" s="7"/>
      <c r="AH125" s="7"/>
      <c r="AI125" s="7"/>
      <c r="AJ125"/>
      <c r="AK125"/>
      <c r="AL125"/>
      <c r="AM125" s="7"/>
      <c r="AN125" s="7"/>
      <c r="AO125"/>
      <c r="AP125"/>
      <c r="AQ125"/>
      <c r="AR125"/>
      <c r="AS125"/>
      <c r="AT125"/>
      <c r="AU125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/>
      <c r="BK125"/>
      <c r="BL125" s="1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</row>
    <row r="126" spans="1:79">
      <c r="A126" s="2"/>
      <c r="B126" s="3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4"/>
      <c r="N126" s="4"/>
      <c r="O126" s="5"/>
      <c r="P126" s="6"/>
      <c r="Q126" s="6"/>
      <c r="V126" s="8"/>
      <c r="W126" s="8"/>
      <c r="Y126" s="36"/>
      <c r="AA126" s="33"/>
      <c r="AB126" s="10"/>
      <c r="AC126" s="7"/>
      <c r="AD126" s="7"/>
      <c r="AE126" s="7"/>
      <c r="AF126" s="7"/>
      <c r="AG126" s="7"/>
      <c r="AH126" s="7"/>
      <c r="AI126" s="7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10"/>
      <c r="BN126" s="11"/>
      <c r="BT126" s="5"/>
    </row>
    <row r="127" spans="1:79" s="1" customFormat="1" ht="128">
      <c r="A127" s="1" t="s">
        <v>0</v>
      </c>
      <c r="B127" s="1" t="s">
        <v>1</v>
      </c>
      <c r="C127" s="1" t="s">
        <v>2</v>
      </c>
      <c r="D127" s="1" t="s">
        <v>3</v>
      </c>
      <c r="E127" s="1" t="s">
        <v>4</v>
      </c>
      <c r="F127" s="1" t="s">
        <v>5</v>
      </c>
      <c r="G127" s="1" t="s">
        <v>11</v>
      </c>
      <c r="H127" s="1" t="s">
        <v>12</v>
      </c>
      <c r="I127" s="1" t="s">
        <v>13</v>
      </c>
      <c r="J127" s="1" t="s">
        <v>14</v>
      </c>
      <c r="K127" s="1" t="s">
        <v>6</v>
      </c>
      <c r="L127" s="1" t="s">
        <v>15</v>
      </c>
      <c r="M127" s="1" t="s">
        <v>79</v>
      </c>
      <c r="N127" s="1" t="s">
        <v>80</v>
      </c>
      <c r="O127" s="1" t="s">
        <v>81</v>
      </c>
      <c r="P127" s="1" t="s">
        <v>82</v>
      </c>
      <c r="Q127" s="1" t="s">
        <v>83</v>
      </c>
      <c r="R127" s="1" t="s">
        <v>8</v>
      </c>
      <c r="S127" s="1" t="s">
        <v>20</v>
      </c>
      <c r="T127" s="1" t="s">
        <v>21</v>
      </c>
      <c r="U127" s="1" t="s">
        <v>9</v>
      </c>
      <c r="V127" s="1" t="s">
        <v>22</v>
      </c>
      <c r="W127" s="1" t="s">
        <v>23</v>
      </c>
      <c r="X127" s="1" t="s">
        <v>24</v>
      </c>
      <c r="Y127" s="1" t="s">
        <v>37</v>
      </c>
      <c r="Z127" s="1" t="s">
        <v>38</v>
      </c>
      <c r="AA127" s="1" t="s">
        <v>46</v>
      </c>
      <c r="AB127" s="1" t="s">
        <v>47</v>
      </c>
      <c r="AC127" s="1" t="s">
        <v>48</v>
      </c>
      <c r="AD127" s="1" t="s">
        <v>72</v>
      </c>
      <c r="AE127" s="1" t="s">
        <v>73</v>
      </c>
      <c r="AF127" s="1" t="s">
        <v>74</v>
      </c>
      <c r="AG127" s="1" t="s">
        <v>75</v>
      </c>
      <c r="AJ127" s="1" t="s">
        <v>49</v>
      </c>
      <c r="AK127" s="1" t="s">
        <v>50</v>
      </c>
      <c r="AL127" s="1" t="s">
        <v>51</v>
      </c>
      <c r="AM127" s="1" t="s">
        <v>52</v>
      </c>
      <c r="AP127" s="1" t="s">
        <v>68</v>
      </c>
      <c r="AQ127" s="1" t="s">
        <v>69</v>
      </c>
      <c r="AR127" s="1" t="s">
        <v>70</v>
      </c>
      <c r="AS127" s="1" t="s">
        <v>71</v>
      </c>
      <c r="AV127" s="1" t="s">
        <v>53</v>
      </c>
      <c r="AW127" s="1" t="s">
        <v>54</v>
      </c>
      <c r="AX127" s="1" t="s">
        <v>55</v>
      </c>
      <c r="AY127" s="1" t="s">
        <v>56</v>
      </c>
      <c r="BB127" s="1" t="s">
        <v>57</v>
      </c>
      <c r="BC127" s="1" t="s">
        <v>58</v>
      </c>
      <c r="BD127" s="1" t="s">
        <v>59</v>
      </c>
      <c r="BE127" s="1" t="s">
        <v>60</v>
      </c>
      <c r="BG127" s="1" t="s">
        <v>61</v>
      </c>
      <c r="BH127" s="1" t="s">
        <v>62</v>
      </c>
      <c r="BI127" s="1" t="s">
        <v>63</v>
      </c>
      <c r="BJ127" s="1" t="s">
        <v>64</v>
      </c>
      <c r="BL127" s="1" t="s">
        <v>78</v>
      </c>
      <c r="BM127" s="1" t="s">
        <v>42</v>
      </c>
      <c r="BN127" s="1" t="s">
        <v>43</v>
      </c>
      <c r="BO127" s="1" t="s">
        <v>44</v>
      </c>
      <c r="BP127" s="1" t="s">
        <v>39</v>
      </c>
      <c r="BQ127" s="1" t="s">
        <v>40</v>
      </c>
      <c r="BR127" s="1" t="s">
        <v>41</v>
      </c>
      <c r="BT127" s="1" t="s">
        <v>77</v>
      </c>
    </row>
    <row r="128" spans="1:79">
      <c r="A128" s="6"/>
      <c r="B128" s="12" t="s">
        <v>10</v>
      </c>
      <c r="C128" s="2"/>
      <c r="D128" s="4"/>
      <c r="E128" s="6"/>
      <c r="F128" s="12"/>
      <c r="G128" s="7"/>
      <c r="H128" s="7"/>
      <c r="I128" s="7"/>
      <c r="J128" s="7"/>
      <c r="K128" s="7"/>
      <c r="L128" s="8"/>
      <c r="M128" s="7"/>
      <c r="N128" s="7"/>
      <c r="V128" s="8"/>
      <c r="W128" s="8"/>
      <c r="X128" s="34"/>
      <c r="AC128" s="6"/>
      <c r="AD128" s="6"/>
      <c r="AE128" s="6"/>
      <c r="AF128" s="6"/>
      <c r="AG128" s="6"/>
      <c r="AH128" s="6"/>
      <c r="AI128" s="6"/>
      <c r="AJ128" s="12" t="s">
        <v>10</v>
      </c>
      <c r="AK128" s="33"/>
      <c r="AL128" s="33"/>
      <c r="AM128" s="33">
        <f>AVERAGE(AM32:AM126)</f>
        <v>109.56838340203724</v>
      </c>
      <c r="AN128" s="33"/>
      <c r="AO128" s="7"/>
      <c r="AP128" s="7"/>
      <c r="AQ128" s="7"/>
      <c r="AR128" s="7"/>
      <c r="AS128" s="33">
        <f>AVERAGE(AS32:AS126)</f>
        <v>100.03265740108172</v>
      </c>
      <c r="AT128" s="33"/>
      <c r="AU128" s="7"/>
      <c r="AV128" s="7"/>
      <c r="AW128" s="7"/>
      <c r="AX128" s="7"/>
      <c r="AY128" s="33">
        <f>AVERAGE(AY32:AY126)</f>
        <v>90.496931400126243</v>
      </c>
      <c r="AZ128" s="33"/>
      <c r="BA128" s="7"/>
      <c r="BB128" s="7"/>
      <c r="BC128" s="7"/>
      <c r="BD128" s="7"/>
      <c r="BE128" s="33">
        <f>AVERAGE(BE32:BE126)</f>
        <v>100.7142093380714</v>
      </c>
      <c r="BF128" s="7"/>
      <c r="BG128" s="7"/>
      <c r="BH128" s="7"/>
      <c r="BI128" s="7"/>
      <c r="BJ128" s="7"/>
      <c r="BK128" s="34" t="s">
        <v>26</v>
      </c>
      <c r="BL128" s="5">
        <f>MIN(BL32:BL126)</f>
        <v>1</v>
      </c>
      <c r="BM128" s="9"/>
      <c r="BN128" s="9"/>
      <c r="BO128" s="9"/>
      <c r="BP128" s="9"/>
      <c r="BQ128" s="9"/>
      <c r="BT128" s="5"/>
    </row>
    <row r="129" spans="1:72">
      <c r="A129" s="6"/>
      <c r="B129" s="12" t="s">
        <v>27</v>
      </c>
      <c r="C129" s="2"/>
      <c r="D129" s="4"/>
      <c r="E129" s="6"/>
      <c r="F129" s="12"/>
      <c r="G129" s="7"/>
      <c r="H129" s="7"/>
      <c r="I129" s="7"/>
      <c r="J129" s="7"/>
      <c r="K129" s="7"/>
      <c r="L129" s="8"/>
      <c r="M129" s="7"/>
      <c r="N129" s="7"/>
      <c r="V129" s="8"/>
      <c r="W129" s="8"/>
      <c r="X129" s="34"/>
      <c r="AC129" s="6"/>
      <c r="AD129" s="6"/>
      <c r="AE129" s="6"/>
      <c r="AF129" s="6"/>
      <c r="AG129" s="6"/>
      <c r="AH129" s="6"/>
      <c r="AI129" s="6"/>
      <c r="AJ129" s="12" t="s">
        <v>27</v>
      </c>
      <c r="AK129" s="33"/>
      <c r="AL129" s="33"/>
      <c r="AM129" s="33">
        <f>STDEV(AM32:AM126)</f>
        <v>19.668338290154807</v>
      </c>
      <c r="AN129" s="33"/>
      <c r="AO129" s="7"/>
      <c r="AP129" s="7"/>
      <c r="AQ129" s="7"/>
      <c r="AR129" s="7"/>
      <c r="AS129" s="33">
        <f>STDEV(AS32:AS126)</f>
        <v>14.448502177693138</v>
      </c>
      <c r="AT129" s="33"/>
      <c r="AU129" s="7"/>
      <c r="AV129" s="7"/>
      <c r="AW129" s="7"/>
      <c r="AX129" s="7"/>
      <c r="AY129" s="33">
        <f>STDEV(AY32:AY126)</f>
        <v>22.842570241066682</v>
      </c>
      <c r="AZ129" s="33"/>
      <c r="BA129" s="7"/>
      <c r="BB129" s="7"/>
      <c r="BC129" s="7"/>
      <c r="BD129" s="7"/>
      <c r="BE129" s="33">
        <f>STDEV(BE32:BE126)</f>
        <v>21.642549628354285</v>
      </c>
      <c r="BF129" s="7"/>
      <c r="BG129" s="7"/>
      <c r="BH129" s="7"/>
      <c r="BI129" s="7"/>
      <c r="BJ129" s="7"/>
      <c r="BK129" s="34" t="s">
        <v>28</v>
      </c>
      <c r="BL129" s="5">
        <f>MAX(BL32:BL126)</f>
        <v>87</v>
      </c>
      <c r="BM129" s="9"/>
      <c r="BN129" s="9"/>
      <c r="BO129" s="9"/>
      <c r="BP129" s="9"/>
      <c r="BQ129" s="9"/>
      <c r="BT129" s="5"/>
    </row>
    <row r="130" spans="1:72">
      <c r="A130" s="6"/>
      <c r="B130" s="12"/>
      <c r="C130" s="2"/>
      <c r="D130" s="4"/>
      <c r="E130" s="6"/>
      <c r="F130" s="12"/>
      <c r="G130" s="7"/>
      <c r="H130" s="7"/>
      <c r="I130" s="7"/>
      <c r="J130" s="7"/>
      <c r="K130" s="7"/>
      <c r="L130" s="8"/>
      <c r="M130" s="7"/>
      <c r="N130" s="7"/>
      <c r="V130" s="8"/>
      <c r="W130" s="8"/>
      <c r="X130" s="34"/>
      <c r="AC130" s="6"/>
      <c r="AD130" s="6"/>
      <c r="AE130" s="6"/>
      <c r="AF130" s="6"/>
      <c r="AG130" s="6"/>
      <c r="AH130" s="6"/>
      <c r="AI130" s="6"/>
      <c r="AJ130" s="12"/>
      <c r="AK130" s="33"/>
      <c r="AL130" s="33"/>
      <c r="AM130" s="33"/>
      <c r="AN130" s="33"/>
      <c r="AO130" s="7"/>
      <c r="AP130" s="7"/>
      <c r="AQ130" s="7"/>
      <c r="AR130" s="7"/>
      <c r="AS130" s="33"/>
      <c r="AT130" s="33"/>
      <c r="AU130" s="7"/>
      <c r="AV130" s="7"/>
      <c r="AW130" s="7"/>
      <c r="AX130" s="7"/>
      <c r="AY130" s="33"/>
      <c r="AZ130" s="33"/>
      <c r="BA130" s="7"/>
      <c r="BB130" s="7"/>
      <c r="BC130" s="7"/>
      <c r="BD130" s="7"/>
      <c r="BE130" s="33"/>
      <c r="BF130" s="7"/>
      <c r="BG130" s="7"/>
      <c r="BH130" s="7"/>
      <c r="BI130" s="7"/>
      <c r="BJ130" s="7"/>
      <c r="BK130" s="34"/>
      <c r="BM130" s="9"/>
      <c r="BN130" s="9"/>
      <c r="BO130" s="9"/>
      <c r="BP130" s="9"/>
      <c r="BQ130" s="9"/>
      <c r="BT130" s="5"/>
    </row>
    <row r="131" spans="1:72">
      <c r="A131" s="6" t="s">
        <v>65</v>
      </c>
      <c r="B131" s="12" t="s">
        <v>29</v>
      </c>
      <c r="C131" s="2"/>
      <c r="D131" s="4"/>
      <c r="E131" s="6"/>
      <c r="F131" s="12"/>
      <c r="G131" s="7"/>
      <c r="H131" s="7"/>
      <c r="I131" s="7"/>
      <c r="J131" s="7"/>
      <c r="K131" s="7"/>
      <c r="L131" s="7"/>
      <c r="M131" s="7"/>
      <c r="N131" s="7"/>
      <c r="X131" s="34"/>
      <c r="AC131" s="7"/>
      <c r="AD131" s="6"/>
      <c r="AE131" s="6"/>
      <c r="AF131" s="6"/>
      <c r="AG131" s="6" t="s">
        <v>65</v>
      </c>
      <c r="AH131" s="6"/>
      <c r="AI131" s="6"/>
      <c r="AJ131" s="12" t="s">
        <v>29</v>
      </c>
      <c r="AK131" s="33"/>
      <c r="AL131" s="33"/>
      <c r="AM131" s="33">
        <f t="shared" ref="AM131" si="0">AM128+(2*AM129)</f>
        <v>148.90505998234687</v>
      </c>
      <c r="AN131" s="33"/>
      <c r="AO131" s="7"/>
      <c r="AP131" s="7"/>
      <c r="AQ131" s="7"/>
      <c r="AR131" s="7"/>
      <c r="AS131" s="33">
        <f t="shared" ref="AS131" si="1">AS128+(2*AS129)</f>
        <v>128.92966175646799</v>
      </c>
      <c r="AT131" s="33"/>
      <c r="AU131" s="7"/>
      <c r="AV131" s="7"/>
      <c r="AW131" s="7"/>
      <c r="AX131" s="7"/>
      <c r="AY131" s="33">
        <f t="shared" ref="AY131" si="2">AY128+(2*AY129)</f>
        <v>136.18207188225961</v>
      </c>
      <c r="AZ131" s="33"/>
      <c r="BA131" s="7"/>
      <c r="BB131" s="7"/>
      <c r="BC131" s="7"/>
      <c r="BD131" s="7"/>
      <c r="BE131" s="33">
        <f t="shared" ref="BE131" si="3">BE128+(2*BE129)</f>
        <v>143.99930859477996</v>
      </c>
      <c r="BF131" s="7"/>
      <c r="BG131" s="7"/>
      <c r="BH131" s="7"/>
      <c r="BI131" s="7"/>
      <c r="BJ131" s="7"/>
      <c r="BK131" s="34"/>
      <c r="BM131" s="9"/>
      <c r="BN131" s="9"/>
      <c r="BO131" s="9"/>
      <c r="BP131" s="9"/>
      <c r="BQ131" s="9"/>
      <c r="BT131" s="5"/>
    </row>
    <row r="132" spans="1:72">
      <c r="A132" s="6"/>
      <c r="B132" s="12" t="s">
        <v>31</v>
      </c>
      <c r="C132" s="2"/>
      <c r="D132" s="4"/>
      <c r="E132" s="6"/>
      <c r="F132" s="12"/>
      <c r="G132" s="7"/>
      <c r="H132" s="7"/>
      <c r="I132" s="7"/>
      <c r="J132" s="7"/>
      <c r="K132" s="7"/>
      <c r="L132" s="7"/>
      <c r="M132" s="7"/>
      <c r="N132" s="7"/>
      <c r="X132" s="34"/>
      <c r="AC132" s="7"/>
      <c r="AD132" s="6"/>
      <c r="AE132" s="6"/>
      <c r="AF132" s="6"/>
      <c r="AG132" s="6"/>
      <c r="AH132" s="6"/>
      <c r="AI132" s="6"/>
      <c r="AJ132" s="12" t="s">
        <v>31</v>
      </c>
      <c r="AK132" s="33"/>
      <c r="AL132" s="33"/>
      <c r="AM132" s="33">
        <f t="shared" ref="AM132" si="4">AM128-(2*AM129)</f>
        <v>70.231706821727627</v>
      </c>
      <c r="AN132" s="33"/>
      <c r="AO132" s="7"/>
      <c r="AP132" s="7"/>
      <c r="AQ132" s="7"/>
      <c r="AR132" s="7"/>
      <c r="AS132" s="33">
        <f t="shared" ref="AS132" si="5">AS128-(2*AS129)</f>
        <v>71.135653045695449</v>
      </c>
      <c r="AT132" s="33"/>
      <c r="AU132" s="7"/>
      <c r="AV132" s="7"/>
      <c r="AW132" s="7"/>
      <c r="AX132" s="7"/>
      <c r="AY132" s="33">
        <f t="shared" ref="AY132" si="6">AY128-(2*AY129)</f>
        <v>44.81179091799288</v>
      </c>
      <c r="AZ132" s="33"/>
      <c r="BA132" s="7"/>
      <c r="BB132" s="7"/>
      <c r="BC132" s="7"/>
      <c r="BD132" s="7"/>
      <c r="BE132" s="33">
        <f t="shared" ref="BE132" si="7">BE128-(2*BE129)</f>
        <v>57.429110081362829</v>
      </c>
      <c r="BF132" s="7"/>
      <c r="BG132" s="7"/>
      <c r="BH132" s="7"/>
      <c r="BI132" s="7"/>
      <c r="BJ132" s="7"/>
      <c r="BK132" s="34"/>
      <c r="BM132" s="9"/>
      <c r="BN132" s="9"/>
      <c r="BO132" s="9"/>
      <c r="BP132" s="9"/>
      <c r="BQ132" s="9"/>
      <c r="BT132" s="5"/>
    </row>
    <row r="133" spans="1:72">
      <c r="A133" s="6" t="s">
        <v>66</v>
      </c>
      <c r="B133" s="12" t="s">
        <v>30</v>
      </c>
      <c r="C133" s="2"/>
      <c r="D133" s="4"/>
      <c r="E133" s="6"/>
      <c r="F133" s="12"/>
      <c r="G133" s="7"/>
      <c r="H133" s="7"/>
      <c r="I133" s="7"/>
      <c r="J133" s="7"/>
      <c r="K133" s="7"/>
      <c r="L133" s="7"/>
      <c r="M133" s="7"/>
      <c r="N133" s="7"/>
      <c r="X133" s="34"/>
      <c r="AC133" s="7"/>
      <c r="AD133" s="6"/>
      <c r="AE133" s="6"/>
      <c r="AF133" s="6"/>
      <c r="AG133" s="6" t="s">
        <v>66</v>
      </c>
      <c r="AH133" s="6"/>
      <c r="AI133" s="6"/>
      <c r="AJ133" s="12" t="s">
        <v>30</v>
      </c>
      <c r="AK133" s="33"/>
      <c r="AL133" s="33"/>
      <c r="AM133" s="33">
        <f t="shared" ref="AM133" si="8">AM128+(3*AM129)</f>
        <v>168.57339827250166</v>
      </c>
      <c r="AN133" s="33"/>
      <c r="AO133" s="7"/>
      <c r="AP133" s="7"/>
      <c r="AQ133" s="7"/>
      <c r="AR133" s="7"/>
      <c r="AS133" s="33">
        <f t="shared" ref="AS133" si="9">AS128+(3*AS129)</f>
        <v>143.37816393416114</v>
      </c>
      <c r="AT133" s="33"/>
      <c r="AU133" s="7"/>
      <c r="AV133" s="7"/>
      <c r="AW133" s="7"/>
      <c r="AX133" s="7"/>
      <c r="AY133" s="33">
        <f t="shared" ref="AY133" si="10">AY128+(3*AY129)</f>
        <v>159.02464212332629</v>
      </c>
      <c r="AZ133" s="33"/>
      <c r="BA133" s="7"/>
      <c r="BB133" s="7"/>
      <c r="BC133" s="7"/>
      <c r="BD133" s="7"/>
      <c r="BE133" s="33">
        <f t="shared" ref="BE133" si="11">BE128+(3*BE129)</f>
        <v>165.64185822313425</v>
      </c>
      <c r="BF133" s="7"/>
      <c r="BG133" s="7"/>
      <c r="BH133" s="7"/>
      <c r="BI133" s="7"/>
      <c r="BJ133" s="7"/>
      <c r="BK133" s="34"/>
      <c r="BM133" s="9"/>
      <c r="BN133" s="9"/>
      <c r="BO133" s="9"/>
      <c r="BP133" s="9"/>
      <c r="BQ133" s="9"/>
      <c r="BT133" s="5"/>
    </row>
    <row r="134" spans="1:72">
      <c r="A134" s="4"/>
      <c r="B134" s="12" t="s">
        <v>32</v>
      </c>
      <c r="C134" s="2"/>
      <c r="D134" s="4"/>
      <c r="E134" s="4"/>
      <c r="F134" s="12"/>
      <c r="G134" s="2"/>
      <c r="H134" s="7"/>
      <c r="I134" s="2"/>
      <c r="J134" s="2"/>
      <c r="K134" s="7"/>
      <c r="L134" s="4"/>
      <c r="M134" s="7"/>
      <c r="N134" s="7"/>
      <c r="U134" s="8"/>
      <c r="V134" s="8"/>
      <c r="Y134" s="7"/>
      <c r="AA134" s="7"/>
      <c r="AB134" s="7"/>
      <c r="AC134" s="7"/>
      <c r="AD134" s="4"/>
      <c r="AE134" s="4"/>
      <c r="AF134" s="4"/>
      <c r="AG134" s="4"/>
      <c r="AH134" s="4"/>
      <c r="AI134" s="4"/>
      <c r="AJ134" s="12" t="s">
        <v>32</v>
      </c>
      <c r="AK134" s="33"/>
      <c r="AL134" s="33"/>
      <c r="AM134" s="33">
        <f t="shared" ref="AM134" si="12">AM128-(3*AM129)</f>
        <v>50.56336853157282</v>
      </c>
      <c r="AN134" s="33"/>
      <c r="AO134" s="7"/>
      <c r="AP134" s="7"/>
      <c r="AQ134" s="7"/>
      <c r="AR134" s="7"/>
      <c r="AS134" s="33">
        <f t="shared" ref="AS134" si="13">AS128-(3*AS129)</f>
        <v>56.687150868002306</v>
      </c>
      <c r="AT134" s="33"/>
      <c r="AU134" s="7"/>
      <c r="AV134" s="7"/>
      <c r="AW134" s="7"/>
      <c r="AX134" s="7"/>
      <c r="AY134" s="33">
        <f t="shared" ref="AY134" si="14">AY128-(3*AY129)</f>
        <v>21.969220676926199</v>
      </c>
      <c r="AZ134" s="33"/>
      <c r="BA134" s="7"/>
      <c r="BB134" s="7"/>
      <c r="BC134" s="7"/>
      <c r="BD134" s="7"/>
      <c r="BE134" s="33">
        <f t="shared" ref="BE134" si="15">BE128-(3*BE129)</f>
        <v>35.786560453008548</v>
      </c>
      <c r="BF134" s="7"/>
      <c r="BG134" s="7"/>
      <c r="BH134" s="7"/>
      <c r="BI134" s="7"/>
      <c r="BJ134" s="7"/>
    </row>
    <row r="135" spans="1:72">
      <c r="A135" s="4"/>
      <c r="B135" s="12"/>
      <c r="C135" s="2"/>
      <c r="D135" s="4"/>
      <c r="E135" s="4"/>
      <c r="F135" s="12"/>
      <c r="G135" s="2"/>
      <c r="H135" s="7"/>
      <c r="I135" s="2"/>
      <c r="J135" s="2"/>
      <c r="K135" s="7"/>
      <c r="L135" s="4"/>
      <c r="M135" s="7"/>
      <c r="N135" s="7"/>
      <c r="U135" s="8"/>
      <c r="V135" s="8"/>
      <c r="Y135" s="7"/>
      <c r="AA135" s="7"/>
      <c r="AB135" s="7"/>
      <c r="AC135" s="7"/>
      <c r="AD135" s="4"/>
      <c r="AE135" s="4"/>
      <c r="AF135" s="4"/>
      <c r="AG135" s="4"/>
      <c r="AH135" s="4"/>
      <c r="AI135" s="4"/>
      <c r="AJ135" s="12"/>
      <c r="AK135" s="33"/>
      <c r="AL135" s="33"/>
      <c r="AM135" s="33"/>
      <c r="AN135" s="33"/>
      <c r="AO135" s="7"/>
      <c r="AP135" s="7"/>
      <c r="AQ135" s="7"/>
      <c r="AR135" s="7"/>
      <c r="AS135" s="33"/>
      <c r="AT135" s="33"/>
      <c r="AU135" s="7"/>
      <c r="AV135" s="7"/>
      <c r="AW135" s="7"/>
      <c r="AX135" s="7"/>
      <c r="AY135" s="33"/>
      <c r="AZ135" s="33"/>
      <c r="BA135" s="7"/>
      <c r="BB135" s="7"/>
      <c r="BC135" s="7"/>
      <c r="BD135" s="7"/>
      <c r="BE135" s="33"/>
      <c r="BF135" s="7"/>
      <c r="BG135" s="7"/>
      <c r="BH135" s="7"/>
      <c r="BI135" s="7"/>
      <c r="BJ135" s="7"/>
    </row>
    <row r="136" spans="1:72">
      <c r="A136" s="4"/>
      <c r="B136" s="12"/>
      <c r="C136" s="2"/>
      <c r="D136" s="4"/>
      <c r="E136" s="4"/>
      <c r="F136" s="12"/>
      <c r="G136" s="2"/>
      <c r="H136" s="7"/>
      <c r="I136" s="2"/>
      <c r="J136" s="2"/>
      <c r="K136" s="7"/>
      <c r="L136" s="4"/>
      <c r="M136" s="7"/>
      <c r="N136" s="7"/>
      <c r="U136" s="8"/>
      <c r="V136" s="8"/>
      <c r="Y136" s="7"/>
      <c r="AA136" s="7"/>
      <c r="AB136" s="7"/>
      <c r="AC136" s="7"/>
      <c r="AD136" s="4"/>
      <c r="AE136" s="4"/>
      <c r="AF136" s="4"/>
      <c r="AG136" s="18" t="s">
        <v>85</v>
      </c>
      <c r="AH136" s="18"/>
      <c r="AI136" s="18"/>
      <c r="AJ136" s="12" t="s">
        <v>29</v>
      </c>
      <c r="AK136" s="33"/>
      <c r="AL136" s="33"/>
      <c r="AM136" s="33">
        <f>100*AM131/AM128</f>
        <v>135.90148486171626</v>
      </c>
      <c r="AN136" s="33"/>
      <c r="AO136" s="7"/>
      <c r="AP136" s="7"/>
      <c r="AQ136" s="7"/>
      <c r="AR136" s="7"/>
      <c r="AS136" s="33">
        <f>100*AS131/AS128</f>
        <v>128.88757042564961</v>
      </c>
      <c r="AT136" s="33"/>
      <c r="AU136" s="7"/>
      <c r="AV136" s="7"/>
      <c r="AW136" s="7"/>
      <c r="AX136" s="7"/>
      <c r="AY136" s="33">
        <f>100*AY131/AY128</f>
        <v>150.48252993257805</v>
      </c>
      <c r="AZ136" s="33"/>
      <c r="BA136" s="7"/>
      <c r="BB136" s="7"/>
      <c r="BC136" s="7"/>
      <c r="BD136" s="7"/>
      <c r="BE136" s="33">
        <f>100*BE131/BE128</f>
        <v>142.97814532943585</v>
      </c>
      <c r="BF136" s="7"/>
      <c r="BG136" s="7"/>
      <c r="BH136" s="7"/>
      <c r="BI136" s="7"/>
      <c r="BJ136" s="7"/>
    </row>
    <row r="137" spans="1:72">
      <c r="A137" s="4"/>
      <c r="B137" s="12"/>
      <c r="C137" s="2"/>
      <c r="D137" s="4"/>
      <c r="E137" s="4"/>
      <c r="F137" s="12"/>
      <c r="G137" s="2"/>
      <c r="H137" s="7"/>
      <c r="I137" s="2"/>
      <c r="J137" s="2"/>
      <c r="K137" s="7"/>
      <c r="L137" s="4"/>
      <c r="M137" s="7"/>
      <c r="N137" s="7"/>
      <c r="U137" s="8"/>
      <c r="V137" s="8"/>
      <c r="Y137" s="7"/>
      <c r="AA137" s="7"/>
      <c r="AB137" s="7"/>
      <c r="AC137" s="7"/>
      <c r="AD137" s="4"/>
      <c r="AE137" s="4"/>
      <c r="AF137" s="4"/>
      <c r="AG137" s="18"/>
      <c r="AH137" s="18"/>
      <c r="AI137" s="7"/>
      <c r="AJ137" s="12" t="s">
        <v>31</v>
      </c>
      <c r="AK137" s="33"/>
      <c r="AL137" s="33"/>
      <c r="AM137" s="33">
        <f>100*AM132/AM128</f>
        <v>64.098515138283759</v>
      </c>
      <c r="AN137" s="33"/>
      <c r="AO137" s="7"/>
      <c r="AP137" s="7"/>
      <c r="AQ137" s="7"/>
      <c r="AR137" s="7"/>
      <c r="AS137" s="33">
        <f>100*AS132/AS128</f>
        <v>71.112429574350401</v>
      </c>
      <c r="AT137" s="33"/>
      <c r="AU137" s="7"/>
      <c r="AV137" s="7"/>
      <c r="AW137" s="7"/>
      <c r="AX137" s="7"/>
      <c r="AY137" s="33">
        <f>100*AY132/AY128</f>
        <v>49.517470067421939</v>
      </c>
      <c r="AZ137" s="33"/>
      <c r="BA137" s="7"/>
      <c r="BB137" s="7"/>
      <c r="BC137" s="7"/>
      <c r="BD137" s="7"/>
      <c r="BE137" s="33">
        <f>100*BE132/BE128</f>
        <v>57.02185467056416</v>
      </c>
      <c r="BF137" s="7"/>
      <c r="BG137" s="7"/>
      <c r="BH137" s="7"/>
      <c r="BI137" s="7"/>
      <c r="BJ137" s="7"/>
    </row>
    <row r="138" spans="1:72">
      <c r="A138" s="4"/>
      <c r="B138" s="12"/>
      <c r="C138" s="2"/>
      <c r="D138" s="4"/>
      <c r="E138" s="4"/>
      <c r="F138" s="12"/>
      <c r="G138" s="2"/>
      <c r="H138" s="7"/>
      <c r="I138" s="2"/>
      <c r="J138" s="2"/>
      <c r="K138" s="7"/>
      <c r="L138" s="4"/>
      <c r="M138" s="7"/>
      <c r="N138" s="7"/>
      <c r="U138" s="8"/>
      <c r="V138" s="8"/>
      <c r="Y138" s="7"/>
      <c r="AA138" s="7"/>
      <c r="AB138" s="7"/>
      <c r="AC138" s="7"/>
      <c r="AD138" s="4"/>
      <c r="AE138" s="4"/>
      <c r="AF138" s="4"/>
      <c r="AG138" s="7" t="s">
        <v>86</v>
      </c>
      <c r="AH138" s="7"/>
      <c r="AI138" s="7"/>
      <c r="AJ138" s="12" t="s">
        <v>30</v>
      </c>
      <c r="AK138" s="33"/>
      <c r="AL138" s="33"/>
      <c r="AM138" s="33">
        <f>100*AM133/AM128</f>
        <v>153.85222729257436</v>
      </c>
      <c r="AN138" s="33"/>
      <c r="AO138" s="7"/>
      <c r="AP138" s="7"/>
      <c r="AQ138" s="7"/>
      <c r="AR138" s="7"/>
      <c r="AS138" s="33">
        <f>100*AS133/AS128</f>
        <v>143.33135563847441</v>
      </c>
      <c r="AT138" s="33"/>
      <c r="AU138" s="7"/>
      <c r="AV138" s="7"/>
      <c r="AW138" s="7"/>
      <c r="AX138" s="7"/>
      <c r="AY138" s="33">
        <f>100*AY133/AY128</f>
        <v>175.72379489886708</v>
      </c>
      <c r="AZ138" s="33"/>
      <c r="BA138" s="7"/>
      <c r="BB138" s="7"/>
      <c r="BC138" s="7"/>
      <c r="BD138" s="7"/>
      <c r="BE138" s="33">
        <f>100*BE133/BE128</f>
        <v>164.46721799415377</v>
      </c>
      <c r="BF138" s="7"/>
      <c r="BG138" s="7"/>
      <c r="BH138" s="7"/>
      <c r="BI138" s="7"/>
      <c r="BJ138" s="7"/>
    </row>
    <row r="139" spans="1:72">
      <c r="A139" s="4"/>
      <c r="B139" s="12"/>
      <c r="C139" s="2"/>
      <c r="D139" s="4"/>
      <c r="E139" s="4"/>
      <c r="F139" s="12"/>
      <c r="G139" s="2"/>
      <c r="H139" s="7"/>
      <c r="I139" s="2"/>
      <c r="J139" s="2"/>
      <c r="K139" s="7"/>
      <c r="L139" s="4"/>
      <c r="M139" s="7"/>
      <c r="N139" s="7"/>
      <c r="U139" s="8"/>
      <c r="V139" s="8"/>
      <c r="Y139" s="7"/>
      <c r="AA139" s="7"/>
      <c r="AB139" s="7"/>
      <c r="AC139" s="7"/>
      <c r="AD139" s="4"/>
      <c r="AE139" s="4"/>
      <c r="AF139" s="4"/>
      <c r="AG139" s="7"/>
      <c r="AH139" s="7"/>
      <c r="AI139" s="7"/>
      <c r="AJ139" s="12" t="s">
        <v>32</v>
      </c>
      <c r="AK139" s="33"/>
      <c r="AL139" s="33"/>
      <c r="AM139" s="33">
        <f>100*AM134/AM128</f>
        <v>46.147772707425638</v>
      </c>
      <c r="AN139" s="33"/>
      <c r="AO139" s="7"/>
      <c r="AP139" s="7"/>
      <c r="AQ139" s="7"/>
      <c r="AR139" s="7"/>
      <c r="AS139" s="33">
        <f>100*AS134/AS128</f>
        <v>56.668644361525594</v>
      </c>
      <c r="AT139" s="33"/>
      <c r="AU139" s="7"/>
      <c r="AV139" s="7"/>
      <c r="AW139" s="7"/>
      <c r="AX139" s="7"/>
      <c r="AY139" s="33">
        <f>100*AY134/AY128</f>
        <v>24.276205101132909</v>
      </c>
      <c r="AZ139" s="33"/>
      <c r="BA139" s="7"/>
      <c r="BB139" s="7"/>
      <c r="BC139" s="7"/>
      <c r="BD139" s="7"/>
      <c r="BE139" s="33">
        <f>100*BE134/BE128</f>
        <v>35.532782005846236</v>
      </c>
      <c r="BF139" s="7"/>
      <c r="BG139" s="7"/>
      <c r="BH139" s="7"/>
      <c r="BI139" s="7"/>
      <c r="BJ139" s="7"/>
    </row>
    <row r="140" spans="1:72">
      <c r="A140" s="4"/>
      <c r="B140" s="12"/>
      <c r="C140" s="2"/>
      <c r="D140" s="4"/>
      <c r="E140" s="4"/>
      <c r="F140" s="12"/>
      <c r="G140" s="2"/>
      <c r="H140" s="7"/>
      <c r="I140" s="2"/>
      <c r="J140" s="2"/>
      <c r="K140" s="7"/>
      <c r="L140" s="4"/>
      <c r="M140" s="7"/>
      <c r="N140" s="7"/>
      <c r="U140" s="8"/>
      <c r="V140" s="8"/>
      <c r="Y140" s="7"/>
      <c r="AA140" s="7"/>
      <c r="AB140" s="7"/>
      <c r="AC140" s="7"/>
      <c r="AD140" s="4"/>
      <c r="AE140" s="4"/>
      <c r="AF140" s="4"/>
      <c r="AG140" s="4"/>
      <c r="AH140" s="4"/>
      <c r="AI140" s="4"/>
      <c r="AJ140" s="12"/>
      <c r="AK140" s="33"/>
      <c r="AL140" s="33"/>
      <c r="AM140" s="33"/>
      <c r="AN140" s="33"/>
      <c r="AO140" s="7"/>
      <c r="AP140" s="7"/>
      <c r="AQ140" s="7"/>
      <c r="AR140" s="7"/>
      <c r="AS140" s="33"/>
      <c r="AT140" s="33"/>
      <c r="AU140" s="7"/>
      <c r="AV140" s="7"/>
      <c r="AW140" s="7"/>
      <c r="AX140" s="7"/>
      <c r="AY140" s="33"/>
      <c r="AZ140" s="33"/>
      <c r="BA140" s="7"/>
      <c r="BB140" s="7"/>
      <c r="BC140" s="7"/>
      <c r="BD140" s="7"/>
      <c r="BE140" s="33"/>
      <c r="BF140" s="7"/>
      <c r="BG140" s="7"/>
      <c r="BH140" s="7"/>
      <c r="BI140" s="7"/>
      <c r="BJ140" s="7"/>
    </row>
    <row r="141" spans="1:72">
      <c r="A141" s="9" t="s">
        <v>67</v>
      </c>
      <c r="B141" s="9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12"/>
      <c r="U141" s="8"/>
      <c r="V141" s="8"/>
      <c r="AC141" s="7"/>
      <c r="AG141" s="9" t="s">
        <v>67</v>
      </c>
      <c r="AK141" s="33"/>
      <c r="AL141" s="33"/>
      <c r="AM141" s="33">
        <f>100*AM129/AM128</f>
        <v>17.950742430858121</v>
      </c>
      <c r="AN141" s="33"/>
      <c r="AS141" s="33">
        <f>100*AS129/AS128</f>
        <v>14.443785212824803</v>
      </c>
      <c r="AT141" s="33"/>
      <c r="AY141" s="33">
        <f>100*AY129/AY128</f>
        <v>25.24126496628903</v>
      </c>
      <c r="AZ141" s="33"/>
      <c r="BE141" s="33">
        <f>100*BE129/BE128</f>
        <v>21.489072664717924</v>
      </c>
    </row>
    <row r="142" spans="1:72">
      <c r="A142" s="2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  <c r="AG142" s="9" t="s">
        <v>84</v>
      </c>
      <c r="AK142" s="33"/>
      <c r="AL142" s="33"/>
      <c r="AM142" s="33">
        <f>AM141*3</f>
        <v>53.852227292574362</v>
      </c>
      <c r="AN142" s="33"/>
      <c r="AS142" s="33">
        <f>AS141*3</f>
        <v>43.331355638474406</v>
      </c>
      <c r="AT142" s="33"/>
      <c r="AY142" s="33">
        <f>AY141*3</f>
        <v>75.723794898867084</v>
      </c>
      <c r="AZ142" s="33"/>
      <c r="BE142" s="33">
        <f>BE141*3</f>
        <v>64.467217994153771</v>
      </c>
    </row>
    <row r="143" spans="1:7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7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22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22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22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48" spans="1:22">
      <c r="A148" s="2"/>
      <c r="B148" s="3"/>
      <c r="C148" s="2"/>
      <c r="D148" s="4"/>
      <c r="E148" s="4"/>
      <c r="F148" s="2"/>
      <c r="G148" s="2"/>
      <c r="H148" s="2"/>
      <c r="I148" s="2"/>
      <c r="J148" s="2"/>
      <c r="K148" s="2"/>
      <c r="L148" s="4"/>
      <c r="M148" s="4"/>
      <c r="O148" s="6"/>
      <c r="P148" s="6"/>
      <c r="U148" s="8"/>
      <c r="V148" s="8"/>
    </row>
    <row r="149" spans="1:22">
      <c r="A149" s="2"/>
      <c r="B149" s="3"/>
      <c r="C149" s="2"/>
      <c r="D149" s="4"/>
      <c r="E149" s="4"/>
      <c r="F149" s="2"/>
      <c r="G149" s="2"/>
      <c r="H149" s="2"/>
      <c r="I149" s="2"/>
      <c r="J149" s="2"/>
      <c r="K149" s="2"/>
      <c r="L149" s="4"/>
      <c r="M149" s="4"/>
      <c r="O149" s="6"/>
      <c r="P149" s="6"/>
      <c r="U149" s="8"/>
      <c r="V149" s="8"/>
    </row>
    <row r="150" spans="1:22">
      <c r="A150" s="2"/>
      <c r="B150" s="3"/>
      <c r="C150" s="2"/>
      <c r="D150" s="4"/>
      <c r="E150" s="4"/>
      <c r="F150" s="2"/>
      <c r="G150" s="2"/>
      <c r="H150" s="2"/>
      <c r="I150" s="2"/>
      <c r="J150" s="2"/>
      <c r="K150" s="2"/>
      <c r="L150" s="4"/>
      <c r="M150" s="4"/>
      <c r="O150" s="6"/>
      <c r="P150" s="6"/>
      <c r="U150" s="8"/>
      <c r="V150" s="8"/>
    </row>
    <row r="151" spans="1:22">
      <c r="A151" s="2"/>
      <c r="B151" s="3"/>
      <c r="C151" s="2"/>
      <c r="D151" s="4"/>
      <c r="E151" s="4"/>
      <c r="F151" s="2"/>
      <c r="G151" s="2"/>
      <c r="H151" s="2"/>
      <c r="I151" s="2"/>
      <c r="J151" s="2"/>
      <c r="K151" s="2"/>
      <c r="L151" s="4"/>
      <c r="M151" s="4"/>
      <c r="O151" s="6"/>
      <c r="P151" s="6"/>
      <c r="U151" s="8"/>
      <c r="V151" s="8"/>
    </row>
    <row r="152" spans="1:22">
      <c r="A152" s="2"/>
      <c r="B152" s="3"/>
      <c r="C152" s="2"/>
      <c r="D152" s="4"/>
      <c r="E152" s="4"/>
      <c r="F152" s="2"/>
      <c r="G152" s="2"/>
      <c r="H152" s="2"/>
      <c r="I152" s="2"/>
      <c r="J152" s="2"/>
      <c r="K152" s="2"/>
      <c r="L152" s="4"/>
      <c r="M152" s="4"/>
      <c r="O152" s="6"/>
      <c r="P152" s="6"/>
      <c r="U152" s="8"/>
      <c r="V152" s="8"/>
    </row>
    <row r="153" spans="1:22">
      <c r="A153" s="2"/>
      <c r="B153" s="3"/>
      <c r="C153" s="2"/>
      <c r="D153" s="4"/>
      <c r="E153" s="4"/>
      <c r="F153" s="2"/>
      <c r="G153" s="2"/>
      <c r="H153" s="2"/>
      <c r="I153" s="2"/>
      <c r="J153" s="2"/>
      <c r="K153" s="2"/>
      <c r="L153" s="4"/>
      <c r="M153" s="4"/>
      <c r="O153" s="6"/>
      <c r="P153" s="6"/>
      <c r="U153" s="8"/>
      <c r="V153" s="8"/>
    </row>
    <row r="154" spans="1:22">
      <c r="A154" s="2"/>
      <c r="B154" s="3"/>
      <c r="C154" s="2"/>
      <c r="D154" s="4"/>
      <c r="E154" s="4"/>
      <c r="F154" s="2"/>
      <c r="G154" s="2"/>
      <c r="H154" s="2"/>
      <c r="I154" s="2"/>
      <c r="J154" s="2"/>
      <c r="K154" s="2"/>
      <c r="L154" s="4"/>
      <c r="M154" s="4"/>
      <c r="O154" s="6"/>
      <c r="P154" s="6"/>
      <c r="U154" s="8"/>
      <c r="V154" s="8"/>
    </row>
    <row r="155" spans="1:22">
      <c r="A155" s="2"/>
      <c r="B155" s="3"/>
      <c r="C155" s="2"/>
      <c r="D155" s="4"/>
      <c r="E155" s="4"/>
      <c r="F155" s="2"/>
      <c r="G155" s="2"/>
      <c r="H155" s="2"/>
      <c r="I155" s="2"/>
      <c r="J155" s="2"/>
      <c r="K155" s="2"/>
      <c r="L155" s="4"/>
      <c r="M155" s="4"/>
      <c r="O155" s="6"/>
      <c r="P155" s="6"/>
      <c r="U155" s="8"/>
      <c r="V155" s="8"/>
    </row>
    <row r="156" spans="1:22">
      <c r="A156" s="2"/>
      <c r="B156" s="3"/>
      <c r="C156" s="2"/>
      <c r="D156" s="4"/>
      <c r="E156" s="4"/>
      <c r="F156" s="2"/>
      <c r="G156" s="2"/>
      <c r="H156" s="2"/>
      <c r="I156" s="2"/>
      <c r="J156" s="2"/>
      <c r="K156" s="2"/>
      <c r="L156" s="4"/>
      <c r="M156" s="4"/>
      <c r="O156" s="6"/>
      <c r="P156" s="6"/>
      <c r="U156" s="8"/>
      <c r="V156" s="8"/>
    </row>
    <row r="157" spans="1:22">
      <c r="A157" s="2"/>
      <c r="B157" s="3"/>
      <c r="C157" s="2"/>
      <c r="D157" s="4"/>
      <c r="E157" s="4"/>
      <c r="F157" s="2"/>
      <c r="G157" s="2"/>
      <c r="H157" s="2"/>
      <c r="I157" s="2"/>
      <c r="J157" s="2"/>
      <c r="K157" s="2"/>
      <c r="L157" s="4"/>
      <c r="M157" s="4"/>
      <c r="O157" s="6"/>
      <c r="P157" s="6"/>
      <c r="U157" s="8"/>
      <c r="V157" s="8"/>
    </row>
    <row r="162" spans="1:7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</row>
    <row r="163" spans="1:7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</row>
    <row r="164" spans="1:7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 ht="1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L167" s="7"/>
      <c r="BM167" s="7"/>
      <c r="BN167" s="7"/>
      <c r="BO167" s="7"/>
      <c r="BP167" s="7"/>
      <c r="BQ167" s="7"/>
      <c r="BR167" s="7"/>
      <c r="BS167" s="7"/>
    </row>
    <row r="168" spans="1:71" ht="1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L168" s="7"/>
      <c r="BM168" s="7"/>
      <c r="BN168" s="7"/>
      <c r="BO168" s="7"/>
      <c r="BP168" s="7"/>
      <c r="BQ168" s="7"/>
      <c r="BR168" s="7"/>
      <c r="BS168" s="7"/>
    </row>
    <row r="169" spans="1:71" ht="1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L169" s="7"/>
      <c r="BM169" s="7"/>
      <c r="BN169" s="7"/>
      <c r="BO169" s="7"/>
      <c r="BP169" s="7"/>
      <c r="BQ169" s="7"/>
      <c r="BR169" s="7"/>
      <c r="BS169" s="7"/>
    </row>
    <row r="170" spans="1:71" ht="1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L170" s="7"/>
      <c r="BM170" s="7"/>
      <c r="BN170" s="7"/>
      <c r="BO170" s="7"/>
      <c r="BP170" s="7"/>
      <c r="BQ170" s="7"/>
      <c r="BR170" s="7"/>
      <c r="BS170" s="7"/>
    </row>
    <row r="171" spans="1:71" ht="1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L171" s="7"/>
      <c r="BM171" s="7"/>
      <c r="BN171" s="7"/>
      <c r="BO171" s="7"/>
      <c r="BP171" s="7"/>
      <c r="BQ171" s="7"/>
      <c r="BR171" s="7"/>
      <c r="BS171" s="7"/>
    </row>
    <row r="172" spans="1:71" ht="1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L172" s="7"/>
      <c r="BM172" s="7"/>
      <c r="BN172" s="7"/>
      <c r="BO172" s="7"/>
      <c r="BP172" s="7"/>
      <c r="BQ172" s="7"/>
      <c r="BR172" s="7"/>
      <c r="BS172" s="7"/>
    </row>
    <row r="173" spans="1:71" ht="1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L173" s="7"/>
      <c r="BM173" s="7"/>
      <c r="BN173" s="7"/>
      <c r="BO173" s="7"/>
      <c r="BP173" s="7"/>
      <c r="BQ173" s="7"/>
      <c r="BR173" s="7"/>
      <c r="BS173" s="7"/>
    </row>
    <row r="174" spans="1:71" ht="1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L174" s="7"/>
      <c r="BM174" s="7"/>
      <c r="BN174" s="7"/>
      <c r="BO174" s="7"/>
      <c r="BP174" s="7"/>
      <c r="BQ174" s="7"/>
      <c r="BR174" s="7"/>
      <c r="BS174" s="7"/>
    </row>
    <row r="175" spans="1:71" ht="1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L175" s="7"/>
      <c r="BM175" s="7"/>
      <c r="BN175" s="7"/>
      <c r="BO175" s="7"/>
      <c r="BP175" s="7"/>
      <c r="BQ175" s="7"/>
      <c r="BR175" s="7"/>
      <c r="BS175" s="7"/>
    </row>
    <row r="176" spans="1:71" ht="1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L176" s="7"/>
      <c r="BM176" s="7"/>
      <c r="BN176" s="7"/>
      <c r="BO176" s="7"/>
      <c r="BP176" s="7"/>
      <c r="BQ176" s="7"/>
      <c r="BR176" s="7"/>
      <c r="BS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  <row r="185" spans="1:6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Y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</row>
    <row r="186" spans="1:6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Y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</row>
    <row r="187" spans="1:6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Y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</row>
    <row r="188" spans="1:6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Y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</row>
    <row r="189" spans="1:6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Y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</row>
    <row r="190" spans="1:6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Y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</row>
    <row r="191" spans="1:6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Y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</row>
    <row r="192" spans="1:6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Y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</row>
    <row r="193" spans="1:6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Y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</row>
    <row r="194" spans="1:6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Y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9610-89DE-424F-B056-A0976C0FFD29}">
  <sheetPr>
    <pageSetUpPr fitToPage="1"/>
  </sheetPr>
  <dimension ref="A31:CA184"/>
  <sheetViews>
    <sheetView topLeftCell="BD73" zoomScale="85" zoomScaleNormal="85" workbookViewId="0">
      <selection activeCell="BN110" sqref="BN110"/>
    </sheetView>
  </sheetViews>
  <sheetFormatPr baseColWidth="10" defaultColWidth="8.83203125" defaultRowHeight="16"/>
  <cols>
    <col min="1" max="1" width="8.5" style="5" customWidth="1"/>
    <col min="2" max="2" width="9.33203125" style="11" customWidth="1"/>
    <col min="3" max="3" width="16.5" style="5" customWidth="1"/>
    <col min="4" max="4" width="20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8.5" style="5" customWidth="1"/>
    <col min="10" max="10" width="9.83203125" style="5" customWidth="1"/>
    <col min="11" max="11" width="5.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1.33203125" style="7" bestFit="1" customWidth="1"/>
    <col min="25" max="25" width="20.5" style="9" customWidth="1"/>
    <col min="26" max="26" width="12" style="32" customWidth="1"/>
    <col min="27" max="62" width="12" style="9" customWidth="1"/>
    <col min="63" max="63" width="11.5" style="7" customWidth="1"/>
    <col min="64" max="65" width="8.6640625" style="5"/>
    <col min="66" max="66" width="10.1640625" style="5" customWidth="1"/>
    <col min="67" max="71" width="8.6640625" style="5"/>
    <col min="72" max="281" width="8.6640625" style="7"/>
    <col min="282" max="282" width="24.83203125" style="7" customWidth="1"/>
    <col min="283" max="283" width="13.5" style="7" customWidth="1"/>
    <col min="284" max="284" width="8.6640625" style="7"/>
    <col min="285" max="285" width="6.6640625" style="7" customWidth="1"/>
    <col min="286" max="286" width="6.5" style="7" customWidth="1"/>
    <col min="287" max="287" width="8.33203125" style="7" customWidth="1"/>
    <col min="288" max="288" width="6.6640625" style="7" customWidth="1"/>
    <col min="289" max="289" width="4.83203125" style="7" customWidth="1"/>
    <col min="290" max="291" width="5" style="7" customWidth="1"/>
    <col min="292" max="292" width="8.6640625" style="7"/>
    <col min="293" max="293" width="10.5" style="7" customWidth="1"/>
    <col min="294" max="294" width="3.83203125" style="7" customWidth="1"/>
    <col min="295" max="296" width="8.6640625" style="7"/>
    <col min="297" max="297" width="3.6640625" style="7" customWidth="1"/>
    <col min="298" max="537" width="8.6640625" style="7"/>
    <col min="538" max="538" width="24.83203125" style="7" customWidth="1"/>
    <col min="539" max="539" width="13.5" style="7" customWidth="1"/>
    <col min="540" max="540" width="8.6640625" style="7"/>
    <col min="541" max="541" width="6.6640625" style="7" customWidth="1"/>
    <col min="542" max="542" width="6.5" style="7" customWidth="1"/>
    <col min="543" max="543" width="8.33203125" style="7" customWidth="1"/>
    <col min="544" max="544" width="6.6640625" style="7" customWidth="1"/>
    <col min="545" max="545" width="4.83203125" style="7" customWidth="1"/>
    <col min="546" max="547" width="5" style="7" customWidth="1"/>
    <col min="548" max="548" width="8.6640625" style="7"/>
    <col min="549" max="549" width="10.5" style="7" customWidth="1"/>
    <col min="550" max="550" width="3.83203125" style="7" customWidth="1"/>
    <col min="551" max="552" width="8.6640625" style="7"/>
    <col min="553" max="553" width="3.6640625" style="7" customWidth="1"/>
    <col min="554" max="793" width="8.6640625" style="7"/>
    <col min="794" max="794" width="24.83203125" style="7" customWidth="1"/>
    <col min="795" max="795" width="13.5" style="7" customWidth="1"/>
    <col min="796" max="796" width="8.6640625" style="7"/>
    <col min="797" max="797" width="6.6640625" style="7" customWidth="1"/>
    <col min="798" max="798" width="6.5" style="7" customWidth="1"/>
    <col min="799" max="799" width="8.33203125" style="7" customWidth="1"/>
    <col min="800" max="800" width="6.6640625" style="7" customWidth="1"/>
    <col min="801" max="801" width="4.83203125" style="7" customWidth="1"/>
    <col min="802" max="803" width="5" style="7" customWidth="1"/>
    <col min="804" max="804" width="8.6640625" style="7"/>
    <col min="805" max="805" width="10.5" style="7" customWidth="1"/>
    <col min="806" max="806" width="3.83203125" style="7" customWidth="1"/>
    <col min="807" max="808" width="8.6640625" style="7"/>
    <col min="809" max="809" width="3.6640625" style="7" customWidth="1"/>
    <col min="810" max="1049" width="8.6640625" style="7"/>
    <col min="1050" max="1050" width="24.83203125" style="7" customWidth="1"/>
    <col min="1051" max="1051" width="13.5" style="7" customWidth="1"/>
    <col min="1052" max="1052" width="8.6640625" style="7"/>
    <col min="1053" max="1053" width="6.6640625" style="7" customWidth="1"/>
    <col min="1054" max="1054" width="6.5" style="7" customWidth="1"/>
    <col min="1055" max="1055" width="8.33203125" style="7" customWidth="1"/>
    <col min="1056" max="1056" width="6.6640625" style="7" customWidth="1"/>
    <col min="1057" max="1057" width="4.83203125" style="7" customWidth="1"/>
    <col min="1058" max="1059" width="5" style="7" customWidth="1"/>
    <col min="1060" max="1060" width="8.6640625" style="7"/>
    <col min="1061" max="1061" width="10.5" style="7" customWidth="1"/>
    <col min="1062" max="1062" width="3.83203125" style="7" customWidth="1"/>
    <col min="1063" max="1064" width="8.6640625" style="7"/>
    <col min="1065" max="1065" width="3.6640625" style="7" customWidth="1"/>
    <col min="1066" max="1305" width="8.6640625" style="7"/>
    <col min="1306" max="1306" width="24.83203125" style="7" customWidth="1"/>
    <col min="1307" max="1307" width="13.5" style="7" customWidth="1"/>
    <col min="1308" max="1308" width="8.6640625" style="7"/>
    <col min="1309" max="1309" width="6.6640625" style="7" customWidth="1"/>
    <col min="1310" max="1310" width="6.5" style="7" customWidth="1"/>
    <col min="1311" max="1311" width="8.33203125" style="7" customWidth="1"/>
    <col min="1312" max="1312" width="6.6640625" style="7" customWidth="1"/>
    <col min="1313" max="1313" width="4.83203125" style="7" customWidth="1"/>
    <col min="1314" max="1315" width="5" style="7" customWidth="1"/>
    <col min="1316" max="1316" width="8.6640625" style="7"/>
    <col min="1317" max="1317" width="10.5" style="7" customWidth="1"/>
    <col min="1318" max="1318" width="3.83203125" style="7" customWidth="1"/>
    <col min="1319" max="1320" width="8.6640625" style="7"/>
    <col min="1321" max="1321" width="3.6640625" style="7" customWidth="1"/>
    <col min="1322" max="1561" width="8.6640625" style="7"/>
    <col min="1562" max="1562" width="24.83203125" style="7" customWidth="1"/>
    <col min="1563" max="1563" width="13.5" style="7" customWidth="1"/>
    <col min="1564" max="1564" width="8.6640625" style="7"/>
    <col min="1565" max="1565" width="6.6640625" style="7" customWidth="1"/>
    <col min="1566" max="1566" width="6.5" style="7" customWidth="1"/>
    <col min="1567" max="1567" width="8.33203125" style="7" customWidth="1"/>
    <col min="1568" max="1568" width="6.6640625" style="7" customWidth="1"/>
    <col min="1569" max="1569" width="4.83203125" style="7" customWidth="1"/>
    <col min="1570" max="1571" width="5" style="7" customWidth="1"/>
    <col min="1572" max="1572" width="8.6640625" style="7"/>
    <col min="1573" max="1573" width="10.5" style="7" customWidth="1"/>
    <col min="1574" max="1574" width="3.83203125" style="7" customWidth="1"/>
    <col min="1575" max="1576" width="8.6640625" style="7"/>
    <col min="1577" max="1577" width="3.6640625" style="7" customWidth="1"/>
    <col min="1578" max="1817" width="8.6640625" style="7"/>
    <col min="1818" max="1818" width="24.83203125" style="7" customWidth="1"/>
    <col min="1819" max="1819" width="13.5" style="7" customWidth="1"/>
    <col min="1820" max="1820" width="8.6640625" style="7"/>
    <col min="1821" max="1821" width="6.6640625" style="7" customWidth="1"/>
    <col min="1822" max="1822" width="6.5" style="7" customWidth="1"/>
    <col min="1823" max="1823" width="8.33203125" style="7" customWidth="1"/>
    <col min="1824" max="1824" width="6.6640625" style="7" customWidth="1"/>
    <col min="1825" max="1825" width="4.83203125" style="7" customWidth="1"/>
    <col min="1826" max="1827" width="5" style="7" customWidth="1"/>
    <col min="1828" max="1828" width="8.6640625" style="7"/>
    <col min="1829" max="1829" width="10.5" style="7" customWidth="1"/>
    <col min="1830" max="1830" width="3.83203125" style="7" customWidth="1"/>
    <col min="1831" max="1832" width="8.6640625" style="7"/>
    <col min="1833" max="1833" width="3.6640625" style="7" customWidth="1"/>
    <col min="1834" max="2073" width="8.6640625" style="7"/>
    <col min="2074" max="2074" width="24.83203125" style="7" customWidth="1"/>
    <col min="2075" max="2075" width="13.5" style="7" customWidth="1"/>
    <col min="2076" max="2076" width="8.6640625" style="7"/>
    <col min="2077" max="2077" width="6.6640625" style="7" customWidth="1"/>
    <col min="2078" max="2078" width="6.5" style="7" customWidth="1"/>
    <col min="2079" max="2079" width="8.33203125" style="7" customWidth="1"/>
    <col min="2080" max="2080" width="6.6640625" style="7" customWidth="1"/>
    <col min="2081" max="2081" width="4.83203125" style="7" customWidth="1"/>
    <col min="2082" max="2083" width="5" style="7" customWidth="1"/>
    <col min="2084" max="2084" width="8.6640625" style="7"/>
    <col min="2085" max="2085" width="10.5" style="7" customWidth="1"/>
    <col min="2086" max="2086" width="3.83203125" style="7" customWidth="1"/>
    <col min="2087" max="2088" width="8.6640625" style="7"/>
    <col min="2089" max="2089" width="3.6640625" style="7" customWidth="1"/>
    <col min="2090" max="2329" width="8.6640625" style="7"/>
    <col min="2330" max="2330" width="24.83203125" style="7" customWidth="1"/>
    <col min="2331" max="2331" width="13.5" style="7" customWidth="1"/>
    <col min="2332" max="2332" width="8.6640625" style="7"/>
    <col min="2333" max="2333" width="6.6640625" style="7" customWidth="1"/>
    <col min="2334" max="2334" width="6.5" style="7" customWidth="1"/>
    <col min="2335" max="2335" width="8.33203125" style="7" customWidth="1"/>
    <col min="2336" max="2336" width="6.6640625" style="7" customWidth="1"/>
    <col min="2337" max="2337" width="4.83203125" style="7" customWidth="1"/>
    <col min="2338" max="2339" width="5" style="7" customWidth="1"/>
    <col min="2340" max="2340" width="8.6640625" style="7"/>
    <col min="2341" max="2341" width="10.5" style="7" customWidth="1"/>
    <col min="2342" max="2342" width="3.83203125" style="7" customWidth="1"/>
    <col min="2343" max="2344" width="8.6640625" style="7"/>
    <col min="2345" max="2345" width="3.6640625" style="7" customWidth="1"/>
    <col min="2346" max="2585" width="8.6640625" style="7"/>
    <col min="2586" max="2586" width="24.83203125" style="7" customWidth="1"/>
    <col min="2587" max="2587" width="13.5" style="7" customWidth="1"/>
    <col min="2588" max="2588" width="8.6640625" style="7"/>
    <col min="2589" max="2589" width="6.6640625" style="7" customWidth="1"/>
    <col min="2590" max="2590" width="6.5" style="7" customWidth="1"/>
    <col min="2591" max="2591" width="8.33203125" style="7" customWidth="1"/>
    <col min="2592" max="2592" width="6.6640625" style="7" customWidth="1"/>
    <col min="2593" max="2593" width="4.83203125" style="7" customWidth="1"/>
    <col min="2594" max="2595" width="5" style="7" customWidth="1"/>
    <col min="2596" max="2596" width="8.6640625" style="7"/>
    <col min="2597" max="2597" width="10.5" style="7" customWidth="1"/>
    <col min="2598" max="2598" width="3.83203125" style="7" customWidth="1"/>
    <col min="2599" max="2600" width="8.6640625" style="7"/>
    <col min="2601" max="2601" width="3.6640625" style="7" customWidth="1"/>
    <col min="2602" max="2841" width="8.6640625" style="7"/>
    <col min="2842" max="2842" width="24.83203125" style="7" customWidth="1"/>
    <col min="2843" max="2843" width="13.5" style="7" customWidth="1"/>
    <col min="2844" max="2844" width="8.6640625" style="7"/>
    <col min="2845" max="2845" width="6.6640625" style="7" customWidth="1"/>
    <col min="2846" max="2846" width="6.5" style="7" customWidth="1"/>
    <col min="2847" max="2847" width="8.33203125" style="7" customWidth="1"/>
    <col min="2848" max="2848" width="6.6640625" style="7" customWidth="1"/>
    <col min="2849" max="2849" width="4.83203125" style="7" customWidth="1"/>
    <col min="2850" max="2851" width="5" style="7" customWidth="1"/>
    <col min="2852" max="2852" width="8.6640625" style="7"/>
    <col min="2853" max="2853" width="10.5" style="7" customWidth="1"/>
    <col min="2854" max="2854" width="3.83203125" style="7" customWidth="1"/>
    <col min="2855" max="2856" width="8.6640625" style="7"/>
    <col min="2857" max="2857" width="3.6640625" style="7" customWidth="1"/>
    <col min="2858" max="3097" width="8.6640625" style="7"/>
    <col min="3098" max="3098" width="24.83203125" style="7" customWidth="1"/>
    <col min="3099" max="3099" width="13.5" style="7" customWidth="1"/>
    <col min="3100" max="3100" width="8.6640625" style="7"/>
    <col min="3101" max="3101" width="6.6640625" style="7" customWidth="1"/>
    <col min="3102" max="3102" width="6.5" style="7" customWidth="1"/>
    <col min="3103" max="3103" width="8.33203125" style="7" customWidth="1"/>
    <col min="3104" max="3104" width="6.6640625" style="7" customWidth="1"/>
    <col min="3105" max="3105" width="4.83203125" style="7" customWidth="1"/>
    <col min="3106" max="3107" width="5" style="7" customWidth="1"/>
    <col min="3108" max="3108" width="8.6640625" style="7"/>
    <col min="3109" max="3109" width="10.5" style="7" customWidth="1"/>
    <col min="3110" max="3110" width="3.83203125" style="7" customWidth="1"/>
    <col min="3111" max="3112" width="8.6640625" style="7"/>
    <col min="3113" max="3113" width="3.6640625" style="7" customWidth="1"/>
    <col min="3114" max="3353" width="8.6640625" style="7"/>
    <col min="3354" max="3354" width="24.83203125" style="7" customWidth="1"/>
    <col min="3355" max="3355" width="13.5" style="7" customWidth="1"/>
    <col min="3356" max="3356" width="8.6640625" style="7"/>
    <col min="3357" max="3357" width="6.6640625" style="7" customWidth="1"/>
    <col min="3358" max="3358" width="6.5" style="7" customWidth="1"/>
    <col min="3359" max="3359" width="8.33203125" style="7" customWidth="1"/>
    <col min="3360" max="3360" width="6.6640625" style="7" customWidth="1"/>
    <col min="3361" max="3361" width="4.83203125" style="7" customWidth="1"/>
    <col min="3362" max="3363" width="5" style="7" customWidth="1"/>
    <col min="3364" max="3364" width="8.6640625" style="7"/>
    <col min="3365" max="3365" width="10.5" style="7" customWidth="1"/>
    <col min="3366" max="3366" width="3.83203125" style="7" customWidth="1"/>
    <col min="3367" max="3368" width="8.6640625" style="7"/>
    <col min="3369" max="3369" width="3.6640625" style="7" customWidth="1"/>
    <col min="3370" max="3609" width="8.6640625" style="7"/>
    <col min="3610" max="3610" width="24.83203125" style="7" customWidth="1"/>
    <col min="3611" max="3611" width="13.5" style="7" customWidth="1"/>
    <col min="3612" max="3612" width="8.6640625" style="7"/>
    <col min="3613" max="3613" width="6.6640625" style="7" customWidth="1"/>
    <col min="3614" max="3614" width="6.5" style="7" customWidth="1"/>
    <col min="3615" max="3615" width="8.33203125" style="7" customWidth="1"/>
    <col min="3616" max="3616" width="6.6640625" style="7" customWidth="1"/>
    <col min="3617" max="3617" width="4.83203125" style="7" customWidth="1"/>
    <col min="3618" max="3619" width="5" style="7" customWidth="1"/>
    <col min="3620" max="3620" width="8.6640625" style="7"/>
    <col min="3621" max="3621" width="10.5" style="7" customWidth="1"/>
    <col min="3622" max="3622" width="3.83203125" style="7" customWidth="1"/>
    <col min="3623" max="3624" width="8.6640625" style="7"/>
    <col min="3625" max="3625" width="3.6640625" style="7" customWidth="1"/>
    <col min="3626" max="3865" width="8.6640625" style="7"/>
    <col min="3866" max="3866" width="24.83203125" style="7" customWidth="1"/>
    <col min="3867" max="3867" width="13.5" style="7" customWidth="1"/>
    <col min="3868" max="3868" width="8.6640625" style="7"/>
    <col min="3869" max="3869" width="6.6640625" style="7" customWidth="1"/>
    <col min="3870" max="3870" width="6.5" style="7" customWidth="1"/>
    <col min="3871" max="3871" width="8.33203125" style="7" customWidth="1"/>
    <col min="3872" max="3872" width="6.6640625" style="7" customWidth="1"/>
    <col min="3873" max="3873" width="4.83203125" style="7" customWidth="1"/>
    <col min="3874" max="3875" width="5" style="7" customWidth="1"/>
    <col min="3876" max="3876" width="8.6640625" style="7"/>
    <col min="3877" max="3877" width="10.5" style="7" customWidth="1"/>
    <col min="3878" max="3878" width="3.83203125" style="7" customWidth="1"/>
    <col min="3879" max="3880" width="8.6640625" style="7"/>
    <col min="3881" max="3881" width="3.6640625" style="7" customWidth="1"/>
    <col min="3882" max="4121" width="8.6640625" style="7"/>
    <col min="4122" max="4122" width="24.83203125" style="7" customWidth="1"/>
    <col min="4123" max="4123" width="13.5" style="7" customWidth="1"/>
    <col min="4124" max="4124" width="8.6640625" style="7"/>
    <col min="4125" max="4125" width="6.6640625" style="7" customWidth="1"/>
    <col min="4126" max="4126" width="6.5" style="7" customWidth="1"/>
    <col min="4127" max="4127" width="8.33203125" style="7" customWidth="1"/>
    <col min="4128" max="4128" width="6.6640625" style="7" customWidth="1"/>
    <col min="4129" max="4129" width="4.83203125" style="7" customWidth="1"/>
    <col min="4130" max="4131" width="5" style="7" customWidth="1"/>
    <col min="4132" max="4132" width="8.6640625" style="7"/>
    <col min="4133" max="4133" width="10.5" style="7" customWidth="1"/>
    <col min="4134" max="4134" width="3.83203125" style="7" customWidth="1"/>
    <col min="4135" max="4136" width="8.6640625" style="7"/>
    <col min="4137" max="4137" width="3.6640625" style="7" customWidth="1"/>
    <col min="4138" max="4377" width="8.6640625" style="7"/>
    <col min="4378" max="4378" width="24.83203125" style="7" customWidth="1"/>
    <col min="4379" max="4379" width="13.5" style="7" customWidth="1"/>
    <col min="4380" max="4380" width="8.6640625" style="7"/>
    <col min="4381" max="4381" width="6.6640625" style="7" customWidth="1"/>
    <col min="4382" max="4382" width="6.5" style="7" customWidth="1"/>
    <col min="4383" max="4383" width="8.33203125" style="7" customWidth="1"/>
    <col min="4384" max="4384" width="6.6640625" style="7" customWidth="1"/>
    <col min="4385" max="4385" width="4.83203125" style="7" customWidth="1"/>
    <col min="4386" max="4387" width="5" style="7" customWidth="1"/>
    <col min="4388" max="4388" width="8.6640625" style="7"/>
    <col min="4389" max="4389" width="10.5" style="7" customWidth="1"/>
    <col min="4390" max="4390" width="3.83203125" style="7" customWidth="1"/>
    <col min="4391" max="4392" width="8.6640625" style="7"/>
    <col min="4393" max="4393" width="3.6640625" style="7" customWidth="1"/>
    <col min="4394" max="4633" width="8.6640625" style="7"/>
    <col min="4634" max="4634" width="24.83203125" style="7" customWidth="1"/>
    <col min="4635" max="4635" width="13.5" style="7" customWidth="1"/>
    <col min="4636" max="4636" width="8.6640625" style="7"/>
    <col min="4637" max="4637" width="6.6640625" style="7" customWidth="1"/>
    <col min="4638" max="4638" width="6.5" style="7" customWidth="1"/>
    <col min="4639" max="4639" width="8.33203125" style="7" customWidth="1"/>
    <col min="4640" max="4640" width="6.6640625" style="7" customWidth="1"/>
    <col min="4641" max="4641" width="4.83203125" style="7" customWidth="1"/>
    <col min="4642" max="4643" width="5" style="7" customWidth="1"/>
    <col min="4644" max="4644" width="8.6640625" style="7"/>
    <col min="4645" max="4645" width="10.5" style="7" customWidth="1"/>
    <col min="4646" max="4646" width="3.83203125" style="7" customWidth="1"/>
    <col min="4647" max="4648" width="8.6640625" style="7"/>
    <col min="4649" max="4649" width="3.6640625" style="7" customWidth="1"/>
    <col min="4650" max="4889" width="8.6640625" style="7"/>
    <col min="4890" max="4890" width="24.83203125" style="7" customWidth="1"/>
    <col min="4891" max="4891" width="13.5" style="7" customWidth="1"/>
    <col min="4892" max="4892" width="8.6640625" style="7"/>
    <col min="4893" max="4893" width="6.6640625" style="7" customWidth="1"/>
    <col min="4894" max="4894" width="6.5" style="7" customWidth="1"/>
    <col min="4895" max="4895" width="8.33203125" style="7" customWidth="1"/>
    <col min="4896" max="4896" width="6.6640625" style="7" customWidth="1"/>
    <col min="4897" max="4897" width="4.83203125" style="7" customWidth="1"/>
    <col min="4898" max="4899" width="5" style="7" customWidth="1"/>
    <col min="4900" max="4900" width="8.6640625" style="7"/>
    <col min="4901" max="4901" width="10.5" style="7" customWidth="1"/>
    <col min="4902" max="4902" width="3.83203125" style="7" customWidth="1"/>
    <col min="4903" max="4904" width="8.6640625" style="7"/>
    <col min="4905" max="4905" width="3.6640625" style="7" customWidth="1"/>
    <col min="4906" max="5145" width="8.6640625" style="7"/>
    <col min="5146" max="5146" width="24.83203125" style="7" customWidth="1"/>
    <col min="5147" max="5147" width="13.5" style="7" customWidth="1"/>
    <col min="5148" max="5148" width="8.6640625" style="7"/>
    <col min="5149" max="5149" width="6.6640625" style="7" customWidth="1"/>
    <col min="5150" max="5150" width="6.5" style="7" customWidth="1"/>
    <col min="5151" max="5151" width="8.33203125" style="7" customWidth="1"/>
    <col min="5152" max="5152" width="6.6640625" style="7" customWidth="1"/>
    <col min="5153" max="5153" width="4.83203125" style="7" customWidth="1"/>
    <col min="5154" max="5155" width="5" style="7" customWidth="1"/>
    <col min="5156" max="5156" width="8.6640625" style="7"/>
    <col min="5157" max="5157" width="10.5" style="7" customWidth="1"/>
    <col min="5158" max="5158" width="3.83203125" style="7" customWidth="1"/>
    <col min="5159" max="5160" width="8.6640625" style="7"/>
    <col min="5161" max="5161" width="3.6640625" style="7" customWidth="1"/>
    <col min="5162" max="5401" width="8.6640625" style="7"/>
    <col min="5402" max="5402" width="24.83203125" style="7" customWidth="1"/>
    <col min="5403" max="5403" width="13.5" style="7" customWidth="1"/>
    <col min="5404" max="5404" width="8.6640625" style="7"/>
    <col min="5405" max="5405" width="6.6640625" style="7" customWidth="1"/>
    <col min="5406" max="5406" width="6.5" style="7" customWidth="1"/>
    <col min="5407" max="5407" width="8.33203125" style="7" customWidth="1"/>
    <col min="5408" max="5408" width="6.6640625" style="7" customWidth="1"/>
    <col min="5409" max="5409" width="4.83203125" style="7" customWidth="1"/>
    <col min="5410" max="5411" width="5" style="7" customWidth="1"/>
    <col min="5412" max="5412" width="8.6640625" style="7"/>
    <col min="5413" max="5413" width="10.5" style="7" customWidth="1"/>
    <col min="5414" max="5414" width="3.83203125" style="7" customWidth="1"/>
    <col min="5415" max="5416" width="8.6640625" style="7"/>
    <col min="5417" max="5417" width="3.6640625" style="7" customWidth="1"/>
    <col min="5418" max="5657" width="8.6640625" style="7"/>
    <col min="5658" max="5658" width="24.83203125" style="7" customWidth="1"/>
    <col min="5659" max="5659" width="13.5" style="7" customWidth="1"/>
    <col min="5660" max="5660" width="8.6640625" style="7"/>
    <col min="5661" max="5661" width="6.6640625" style="7" customWidth="1"/>
    <col min="5662" max="5662" width="6.5" style="7" customWidth="1"/>
    <col min="5663" max="5663" width="8.33203125" style="7" customWidth="1"/>
    <col min="5664" max="5664" width="6.6640625" style="7" customWidth="1"/>
    <col min="5665" max="5665" width="4.83203125" style="7" customWidth="1"/>
    <col min="5666" max="5667" width="5" style="7" customWidth="1"/>
    <col min="5668" max="5668" width="8.6640625" style="7"/>
    <col min="5669" max="5669" width="10.5" style="7" customWidth="1"/>
    <col min="5670" max="5670" width="3.83203125" style="7" customWidth="1"/>
    <col min="5671" max="5672" width="8.6640625" style="7"/>
    <col min="5673" max="5673" width="3.6640625" style="7" customWidth="1"/>
    <col min="5674" max="5913" width="8.6640625" style="7"/>
    <col min="5914" max="5914" width="24.83203125" style="7" customWidth="1"/>
    <col min="5915" max="5915" width="13.5" style="7" customWidth="1"/>
    <col min="5916" max="5916" width="8.6640625" style="7"/>
    <col min="5917" max="5917" width="6.6640625" style="7" customWidth="1"/>
    <col min="5918" max="5918" width="6.5" style="7" customWidth="1"/>
    <col min="5919" max="5919" width="8.33203125" style="7" customWidth="1"/>
    <col min="5920" max="5920" width="6.6640625" style="7" customWidth="1"/>
    <col min="5921" max="5921" width="4.83203125" style="7" customWidth="1"/>
    <col min="5922" max="5923" width="5" style="7" customWidth="1"/>
    <col min="5924" max="5924" width="8.6640625" style="7"/>
    <col min="5925" max="5925" width="10.5" style="7" customWidth="1"/>
    <col min="5926" max="5926" width="3.83203125" style="7" customWidth="1"/>
    <col min="5927" max="5928" width="8.6640625" style="7"/>
    <col min="5929" max="5929" width="3.6640625" style="7" customWidth="1"/>
    <col min="5930" max="6169" width="8.6640625" style="7"/>
    <col min="6170" max="6170" width="24.83203125" style="7" customWidth="1"/>
    <col min="6171" max="6171" width="13.5" style="7" customWidth="1"/>
    <col min="6172" max="6172" width="8.6640625" style="7"/>
    <col min="6173" max="6173" width="6.6640625" style="7" customWidth="1"/>
    <col min="6174" max="6174" width="6.5" style="7" customWidth="1"/>
    <col min="6175" max="6175" width="8.33203125" style="7" customWidth="1"/>
    <col min="6176" max="6176" width="6.6640625" style="7" customWidth="1"/>
    <col min="6177" max="6177" width="4.83203125" style="7" customWidth="1"/>
    <col min="6178" max="6179" width="5" style="7" customWidth="1"/>
    <col min="6180" max="6180" width="8.6640625" style="7"/>
    <col min="6181" max="6181" width="10.5" style="7" customWidth="1"/>
    <col min="6182" max="6182" width="3.83203125" style="7" customWidth="1"/>
    <col min="6183" max="6184" width="8.6640625" style="7"/>
    <col min="6185" max="6185" width="3.6640625" style="7" customWidth="1"/>
    <col min="6186" max="6425" width="8.6640625" style="7"/>
    <col min="6426" max="6426" width="24.83203125" style="7" customWidth="1"/>
    <col min="6427" max="6427" width="13.5" style="7" customWidth="1"/>
    <col min="6428" max="6428" width="8.6640625" style="7"/>
    <col min="6429" max="6429" width="6.6640625" style="7" customWidth="1"/>
    <col min="6430" max="6430" width="6.5" style="7" customWidth="1"/>
    <col min="6431" max="6431" width="8.33203125" style="7" customWidth="1"/>
    <col min="6432" max="6432" width="6.6640625" style="7" customWidth="1"/>
    <col min="6433" max="6433" width="4.83203125" style="7" customWidth="1"/>
    <col min="6434" max="6435" width="5" style="7" customWidth="1"/>
    <col min="6436" max="6436" width="8.6640625" style="7"/>
    <col min="6437" max="6437" width="10.5" style="7" customWidth="1"/>
    <col min="6438" max="6438" width="3.83203125" style="7" customWidth="1"/>
    <col min="6439" max="6440" width="8.6640625" style="7"/>
    <col min="6441" max="6441" width="3.6640625" style="7" customWidth="1"/>
    <col min="6442" max="6681" width="8.6640625" style="7"/>
    <col min="6682" max="6682" width="24.83203125" style="7" customWidth="1"/>
    <col min="6683" max="6683" width="13.5" style="7" customWidth="1"/>
    <col min="6684" max="6684" width="8.6640625" style="7"/>
    <col min="6685" max="6685" width="6.6640625" style="7" customWidth="1"/>
    <col min="6686" max="6686" width="6.5" style="7" customWidth="1"/>
    <col min="6687" max="6687" width="8.33203125" style="7" customWidth="1"/>
    <col min="6688" max="6688" width="6.6640625" style="7" customWidth="1"/>
    <col min="6689" max="6689" width="4.83203125" style="7" customWidth="1"/>
    <col min="6690" max="6691" width="5" style="7" customWidth="1"/>
    <col min="6692" max="6692" width="8.6640625" style="7"/>
    <col min="6693" max="6693" width="10.5" style="7" customWidth="1"/>
    <col min="6694" max="6694" width="3.83203125" style="7" customWidth="1"/>
    <col min="6695" max="6696" width="8.6640625" style="7"/>
    <col min="6697" max="6697" width="3.6640625" style="7" customWidth="1"/>
    <col min="6698" max="6937" width="8.6640625" style="7"/>
    <col min="6938" max="6938" width="24.83203125" style="7" customWidth="1"/>
    <col min="6939" max="6939" width="13.5" style="7" customWidth="1"/>
    <col min="6940" max="6940" width="8.6640625" style="7"/>
    <col min="6941" max="6941" width="6.6640625" style="7" customWidth="1"/>
    <col min="6942" max="6942" width="6.5" style="7" customWidth="1"/>
    <col min="6943" max="6943" width="8.33203125" style="7" customWidth="1"/>
    <col min="6944" max="6944" width="6.6640625" style="7" customWidth="1"/>
    <col min="6945" max="6945" width="4.83203125" style="7" customWidth="1"/>
    <col min="6946" max="6947" width="5" style="7" customWidth="1"/>
    <col min="6948" max="6948" width="8.6640625" style="7"/>
    <col min="6949" max="6949" width="10.5" style="7" customWidth="1"/>
    <col min="6950" max="6950" width="3.83203125" style="7" customWidth="1"/>
    <col min="6951" max="6952" width="8.6640625" style="7"/>
    <col min="6953" max="6953" width="3.6640625" style="7" customWidth="1"/>
    <col min="6954" max="7193" width="8.6640625" style="7"/>
    <col min="7194" max="7194" width="24.83203125" style="7" customWidth="1"/>
    <col min="7195" max="7195" width="13.5" style="7" customWidth="1"/>
    <col min="7196" max="7196" width="8.6640625" style="7"/>
    <col min="7197" max="7197" width="6.6640625" style="7" customWidth="1"/>
    <col min="7198" max="7198" width="6.5" style="7" customWidth="1"/>
    <col min="7199" max="7199" width="8.33203125" style="7" customWidth="1"/>
    <col min="7200" max="7200" width="6.6640625" style="7" customWidth="1"/>
    <col min="7201" max="7201" width="4.83203125" style="7" customWidth="1"/>
    <col min="7202" max="7203" width="5" style="7" customWidth="1"/>
    <col min="7204" max="7204" width="8.6640625" style="7"/>
    <col min="7205" max="7205" width="10.5" style="7" customWidth="1"/>
    <col min="7206" max="7206" width="3.83203125" style="7" customWidth="1"/>
    <col min="7207" max="7208" width="8.6640625" style="7"/>
    <col min="7209" max="7209" width="3.6640625" style="7" customWidth="1"/>
    <col min="7210" max="7449" width="8.6640625" style="7"/>
    <col min="7450" max="7450" width="24.83203125" style="7" customWidth="1"/>
    <col min="7451" max="7451" width="13.5" style="7" customWidth="1"/>
    <col min="7452" max="7452" width="8.6640625" style="7"/>
    <col min="7453" max="7453" width="6.6640625" style="7" customWidth="1"/>
    <col min="7454" max="7454" width="6.5" style="7" customWidth="1"/>
    <col min="7455" max="7455" width="8.33203125" style="7" customWidth="1"/>
    <col min="7456" max="7456" width="6.6640625" style="7" customWidth="1"/>
    <col min="7457" max="7457" width="4.83203125" style="7" customWidth="1"/>
    <col min="7458" max="7459" width="5" style="7" customWidth="1"/>
    <col min="7460" max="7460" width="8.6640625" style="7"/>
    <col min="7461" max="7461" width="10.5" style="7" customWidth="1"/>
    <col min="7462" max="7462" width="3.83203125" style="7" customWidth="1"/>
    <col min="7463" max="7464" width="8.6640625" style="7"/>
    <col min="7465" max="7465" width="3.6640625" style="7" customWidth="1"/>
    <col min="7466" max="7705" width="8.6640625" style="7"/>
    <col min="7706" max="7706" width="24.83203125" style="7" customWidth="1"/>
    <col min="7707" max="7707" width="13.5" style="7" customWidth="1"/>
    <col min="7708" max="7708" width="8.6640625" style="7"/>
    <col min="7709" max="7709" width="6.6640625" style="7" customWidth="1"/>
    <col min="7710" max="7710" width="6.5" style="7" customWidth="1"/>
    <col min="7711" max="7711" width="8.33203125" style="7" customWidth="1"/>
    <col min="7712" max="7712" width="6.6640625" style="7" customWidth="1"/>
    <col min="7713" max="7713" width="4.83203125" style="7" customWidth="1"/>
    <col min="7714" max="7715" width="5" style="7" customWidth="1"/>
    <col min="7716" max="7716" width="8.6640625" style="7"/>
    <col min="7717" max="7717" width="10.5" style="7" customWidth="1"/>
    <col min="7718" max="7718" width="3.83203125" style="7" customWidth="1"/>
    <col min="7719" max="7720" width="8.6640625" style="7"/>
    <col min="7721" max="7721" width="3.6640625" style="7" customWidth="1"/>
    <col min="7722" max="7961" width="8.6640625" style="7"/>
    <col min="7962" max="7962" width="24.83203125" style="7" customWidth="1"/>
    <col min="7963" max="7963" width="13.5" style="7" customWidth="1"/>
    <col min="7964" max="7964" width="8.6640625" style="7"/>
    <col min="7965" max="7965" width="6.6640625" style="7" customWidth="1"/>
    <col min="7966" max="7966" width="6.5" style="7" customWidth="1"/>
    <col min="7967" max="7967" width="8.33203125" style="7" customWidth="1"/>
    <col min="7968" max="7968" width="6.6640625" style="7" customWidth="1"/>
    <col min="7969" max="7969" width="4.83203125" style="7" customWidth="1"/>
    <col min="7970" max="7971" width="5" style="7" customWidth="1"/>
    <col min="7972" max="7972" width="8.6640625" style="7"/>
    <col min="7973" max="7973" width="10.5" style="7" customWidth="1"/>
    <col min="7974" max="7974" width="3.83203125" style="7" customWidth="1"/>
    <col min="7975" max="7976" width="8.6640625" style="7"/>
    <col min="7977" max="7977" width="3.6640625" style="7" customWidth="1"/>
    <col min="7978" max="8217" width="8.6640625" style="7"/>
    <col min="8218" max="8218" width="24.83203125" style="7" customWidth="1"/>
    <col min="8219" max="8219" width="13.5" style="7" customWidth="1"/>
    <col min="8220" max="8220" width="8.6640625" style="7"/>
    <col min="8221" max="8221" width="6.6640625" style="7" customWidth="1"/>
    <col min="8222" max="8222" width="6.5" style="7" customWidth="1"/>
    <col min="8223" max="8223" width="8.33203125" style="7" customWidth="1"/>
    <col min="8224" max="8224" width="6.6640625" style="7" customWidth="1"/>
    <col min="8225" max="8225" width="4.83203125" style="7" customWidth="1"/>
    <col min="8226" max="8227" width="5" style="7" customWidth="1"/>
    <col min="8228" max="8228" width="8.6640625" style="7"/>
    <col min="8229" max="8229" width="10.5" style="7" customWidth="1"/>
    <col min="8230" max="8230" width="3.83203125" style="7" customWidth="1"/>
    <col min="8231" max="8232" width="8.6640625" style="7"/>
    <col min="8233" max="8233" width="3.6640625" style="7" customWidth="1"/>
    <col min="8234" max="8473" width="8.6640625" style="7"/>
    <col min="8474" max="8474" width="24.83203125" style="7" customWidth="1"/>
    <col min="8475" max="8475" width="13.5" style="7" customWidth="1"/>
    <col min="8476" max="8476" width="8.6640625" style="7"/>
    <col min="8477" max="8477" width="6.6640625" style="7" customWidth="1"/>
    <col min="8478" max="8478" width="6.5" style="7" customWidth="1"/>
    <col min="8479" max="8479" width="8.33203125" style="7" customWidth="1"/>
    <col min="8480" max="8480" width="6.6640625" style="7" customWidth="1"/>
    <col min="8481" max="8481" width="4.83203125" style="7" customWidth="1"/>
    <col min="8482" max="8483" width="5" style="7" customWidth="1"/>
    <col min="8484" max="8484" width="8.6640625" style="7"/>
    <col min="8485" max="8485" width="10.5" style="7" customWidth="1"/>
    <col min="8486" max="8486" width="3.83203125" style="7" customWidth="1"/>
    <col min="8487" max="8488" width="8.6640625" style="7"/>
    <col min="8489" max="8489" width="3.6640625" style="7" customWidth="1"/>
    <col min="8490" max="8729" width="8.6640625" style="7"/>
    <col min="8730" max="8730" width="24.83203125" style="7" customWidth="1"/>
    <col min="8731" max="8731" width="13.5" style="7" customWidth="1"/>
    <col min="8732" max="8732" width="8.6640625" style="7"/>
    <col min="8733" max="8733" width="6.6640625" style="7" customWidth="1"/>
    <col min="8734" max="8734" width="6.5" style="7" customWidth="1"/>
    <col min="8735" max="8735" width="8.33203125" style="7" customWidth="1"/>
    <col min="8736" max="8736" width="6.6640625" style="7" customWidth="1"/>
    <col min="8737" max="8737" width="4.83203125" style="7" customWidth="1"/>
    <col min="8738" max="8739" width="5" style="7" customWidth="1"/>
    <col min="8740" max="8740" width="8.6640625" style="7"/>
    <col min="8741" max="8741" width="10.5" style="7" customWidth="1"/>
    <col min="8742" max="8742" width="3.83203125" style="7" customWidth="1"/>
    <col min="8743" max="8744" width="8.6640625" style="7"/>
    <col min="8745" max="8745" width="3.6640625" style="7" customWidth="1"/>
    <col min="8746" max="8985" width="8.6640625" style="7"/>
    <col min="8986" max="8986" width="24.83203125" style="7" customWidth="1"/>
    <col min="8987" max="8987" width="13.5" style="7" customWidth="1"/>
    <col min="8988" max="8988" width="8.6640625" style="7"/>
    <col min="8989" max="8989" width="6.6640625" style="7" customWidth="1"/>
    <col min="8990" max="8990" width="6.5" style="7" customWidth="1"/>
    <col min="8991" max="8991" width="8.33203125" style="7" customWidth="1"/>
    <col min="8992" max="8992" width="6.6640625" style="7" customWidth="1"/>
    <col min="8993" max="8993" width="4.83203125" style="7" customWidth="1"/>
    <col min="8994" max="8995" width="5" style="7" customWidth="1"/>
    <col min="8996" max="8996" width="8.6640625" style="7"/>
    <col min="8997" max="8997" width="10.5" style="7" customWidth="1"/>
    <col min="8998" max="8998" width="3.83203125" style="7" customWidth="1"/>
    <col min="8999" max="9000" width="8.6640625" style="7"/>
    <col min="9001" max="9001" width="3.6640625" style="7" customWidth="1"/>
    <col min="9002" max="9241" width="8.6640625" style="7"/>
    <col min="9242" max="9242" width="24.83203125" style="7" customWidth="1"/>
    <col min="9243" max="9243" width="13.5" style="7" customWidth="1"/>
    <col min="9244" max="9244" width="8.6640625" style="7"/>
    <col min="9245" max="9245" width="6.6640625" style="7" customWidth="1"/>
    <col min="9246" max="9246" width="6.5" style="7" customWidth="1"/>
    <col min="9247" max="9247" width="8.33203125" style="7" customWidth="1"/>
    <col min="9248" max="9248" width="6.6640625" style="7" customWidth="1"/>
    <col min="9249" max="9249" width="4.83203125" style="7" customWidth="1"/>
    <col min="9250" max="9251" width="5" style="7" customWidth="1"/>
    <col min="9252" max="9252" width="8.6640625" style="7"/>
    <col min="9253" max="9253" width="10.5" style="7" customWidth="1"/>
    <col min="9254" max="9254" width="3.83203125" style="7" customWidth="1"/>
    <col min="9255" max="9256" width="8.6640625" style="7"/>
    <col min="9257" max="9257" width="3.6640625" style="7" customWidth="1"/>
    <col min="9258" max="9497" width="8.6640625" style="7"/>
    <col min="9498" max="9498" width="24.83203125" style="7" customWidth="1"/>
    <col min="9499" max="9499" width="13.5" style="7" customWidth="1"/>
    <col min="9500" max="9500" width="8.6640625" style="7"/>
    <col min="9501" max="9501" width="6.6640625" style="7" customWidth="1"/>
    <col min="9502" max="9502" width="6.5" style="7" customWidth="1"/>
    <col min="9503" max="9503" width="8.33203125" style="7" customWidth="1"/>
    <col min="9504" max="9504" width="6.6640625" style="7" customWidth="1"/>
    <col min="9505" max="9505" width="4.83203125" style="7" customWidth="1"/>
    <col min="9506" max="9507" width="5" style="7" customWidth="1"/>
    <col min="9508" max="9508" width="8.6640625" style="7"/>
    <col min="9509" max="9509" width="10.5" style="7" customWidth="1"/>
    <col min="9510" max="9510" width="3.83203125" style="7" customWidth="1"/>
    <col min="9511" max="9512" width="8.6640625" style="7"/>
    <col min="9513" max="9513" width="3.6640625" style="7" customWidth="1"/>
    <col min="9514" max="9753" width="8.6640625" style="7"/>
    <col min="9754" max="9754" width="24.83203125" style="7" customWidth="1"/>
    <col min="9755" max="9755" width="13.5" style="7" customWidth="1"/>
    <col min="9756" max="9756" width="8.6640625" style="7"/>
    <col min="9757" max="9757" width="6.6640625" style="7" customWidth="1"/>
    <col min="9758" max="9758" width="6.5" style="7" customWidth="1"/>
    <col min="9759" max="9759" width="8.33203125" style="7" customWidth="1"/>
    <col min="9760" max="9760" width="6.6640625" style="7" customWidth="1"/>
    <col min="9761" max="9761" width="4.83203125" style="7" customWidth="1"/>
    <col min="9762" max="9763" width="5" style="7" customWidth="1"/>
    <col min="9764" max="9764" width="8.6640625" style="7"/>
    <col min="9765" max="9765" width="10.5" style="7" customWidth="1"/>
    <col min="9766" max="9766" width="3.83203125" style="7" customWidth="1"/>
    <col min="9767" max="9768" width="8.6640625" style="7"/>
    <col min="9769" max="9769" width="3.6640625" style="7" customWidth="1"/>
    <col min="9770" max="10009" width="8.6640625" style="7"/>
    <col min="10010" max="10010" width="24.83203125" style="7" customWidth="1"/>
    <col min="10011" max="10011" width="13.5" style="7" customWidth="1"/>
    <col min="10012" max="10012" width="8.6640625" style="7"/>
    <col min="10013" max="10013" width="6.6640625" style="7" customWidth="1"/>
    <col min="10014" max="10014" width="6.5" style="7" customWidth="1"/>
    <col min="10015" max="10015" width="8.33203125" style="7" customWidth="1"/>
    <col min="10016" max="10016" width="6.6640625" style="7" customWidth="1"/>
    <col min="10017" max="10017" width="4.83203125" style="7" customWidth="1"/>
    <col min="10018" max="10019" width="5" style="7" customWidth="1"/>
    <col min="10020" max="10020" width="8.6640625" style="7"/>
    <col min="10021" max="10021" width="10.5" style="7" customWidth="1"/>
    <col min="10022" max="10022" width="3.83203125" style="7" customWidth="1"/>
    <col min="10023" max="10024" width="8.6640625" style="7"/>
    <col min="10025" max="10025" width="3.6640625" style="7" customWidth="1"/>
    <col min="10026" max="10265" width="8.6640625" style="7"/>
    <col min="10266" max="10266" width="24.83203125" style="7" customWidth="1"/>
    <col min="10267" max="10267" width="13.5" style="7" customWidth="1"/>
    <col min="10268" max="10268" width="8.6640625" style="7"/>
    <col min="10269" max="10269" width="6.6640625" style="7" customWidth="1"/>
    <col min="10270" max="10270" width="6.5" style="7" customWidth="1"/>
    <col min="10271" max="10271" width="8.33203125" style="7" customWidth="1"/>
    <col min="10272" max="10272" width="6.6640625" style="7" customWidth="1"/>
    <col min="10273" max="10273" width="4.83203125" style="7" customWidth="1"/>
    <col min="10274" max="10275" width="5" style="7" customWidth="1"/>
    <col min="10276" max="10276" width="8.6640625" style="7"/>
    <col min="10277" max="10277" width="10.5" style="7" customWidth="1"/>
    <col min="10278" max="10278" width="3.83203125" style="7" customWidth="1"/>
    <col min="10279" max="10280" width="8.6640625" style="7"/>
    <col min="10281" max="10281" width="3.6640625" style="7" customWidth="1"/>
    <col min="10282" max="10521" width="8.6640625" style="7"/>
    <col min="10522" max="10522" width="24.83203125" style="7" customWidth="1"/>
    <col min="10523" max="10523" width="13.5" style="7" customWidth="1"/>
    <col min="10524" max="10524" width="8.6640625" style="7"/>
    <col min="10525" max="10525" width="6.6640625" style="7" customWidth="1"/>
    <col min="10526" max="10526" width="6.5" style="7" customWidth="1"/>
    <col min="10527" max="10527" width="8.33203125" style="7" customWidth="1"/>
    <col min="10528" max="10528" width="6.6640625" style="7" customWidth="1"/>
    <col min="10529" max="10529" width="4.83203125" style="7" customWidth="1"/>
    <col min="10530" max="10531" width="5" style="7" customWidth="1"/>
    <col min="10532" max="10532" width="8.6640625" style="7"/>
    <col min="10533" max="10533" width="10.5" style="7" customWidth="1"/>
    <col min="10534" max="10534" width="3.83203125" style="7" customWidth="1"/>
    <col min="10535" max="10536" width="8.6640625" style="7"/>
    <col min="10537" max="10537" width="3.6640625" style="7" customWidth="1"/>
    <col min="10538" max="10777" width="8.6640625" style="7"/>
    <col min="10778" max="10778" width="24.83203125" style="7" customWidth="1"/>
    <col min="10779" max="10779" width="13.5" style="7" customWidth="1"/>
    <col min="10780" max="10780" width="8.6640625" style="7"/>
    <col min="10781" max="10781" width="6.6640625" style="7" customWidth="1"/>
    <col min="10782" max="10782" width="6.5" style="7" customWidth="1"/>
    <col min="10783" max="10783" width="8.33203125" style="7" customWidth="1"/>
    <col min="10784" max="10784" width="6.6640625" style="7" customWidth="1"/>
    <col min="10785" max="10785" width="4.83203125" style="7" customWidth="1"/>
    <col min="10786" max="10787" width="5" style="7" customWidth="1"/>
    <col min="10788" max="10788" width="8.6640625" style="7"/>
    <col min="10789" max="10789" width="10.5" style="7" customWidth="1"/>
    <col min="10790" max="10790" width="3.83203125" style="7" customWidth="1"/>
    <col min="10791" max="10792" width="8.6640625" style="7"/>
    <col min="10793" max="10793" width="3.6640625" style="7" customWidth="1"/>
    <col min="10794" max="11033" width="8.6640625" style="7"/>
    <col min="11034" max="11034" width="24.83203125" style="7" customWidth="1"/>
    <col min="11035" max="11035" width="13.5" style="7" customWidth="1"/>
    <col min="11036" max="11036" width="8.6640625" style="7"/>
    <col min="11037" max="11037" width="6.6640625" style="7" customWidth="1"/>
    <col min="11038" max="11038" width="6.5" style="7" customWidth="1"/>
    <col min="11039" max="11039" width="8.33203125" style="7" customWidth="1"/>
    <col min="11040" max="11040" width="6.6640625" style="7" customWidth="1"/>
    <col min="11041" max="11041" width="4.83203125" style="7" customWidth="1"/>
    <col min="11042" max="11043" width="5" style="7" customWidth="1"/>
    <col min="11044" max="11044" width="8.6640625" style="7"/>
    <col min="11045" max="11045" width="10.5" style="7" customWidth="1"/>
    <col min="11046" max="11046" width="3.83203125" style="7" customWidth="1"/>
    <col min="11047" max="11048" width="8.6640625" style="7"/>
    <col min="11049" max="11049" width="3.6640625" style="7" customWidth="1"/>
    <col min="11050" max="11289" width="8.6640625" style="7"/>
    <col min="11290" max="11290" width="24.83203125" style="7" customWidth="1"/>
    <col min="11291" max="11291" width="13.5" style="7" customWidth="1"/>
    <col min="11292" max="11292" width="8.6640625" style="7"/>
    <col min="11293" max="11293" width="6.6640625" style="7" customWidth="1"/>
    <col min="11294" max="11294" width="6.5" style="7" customWidth="1"/>
    <col min="11295" max="11295" width="8.33203125" style="7" customWidth="1"/>
    <col min="11296" max="11296" width="6.6640625" style="7" customWidth="1"/>
    <col min="11297" max="11297" width="4.83203125" style="7" customWidth="1"/>
    <col min="11298" max="11299" width="5" style="7" customWidth="1"/>
    <col min="11300" max="11300" width="8.6640625" style="7"/>
    <col min="11301" max="11301" width="10.5" style="7" customWidth="1"/>
    <col min="11302" max="11302" width="3.83203125" style="7" customWidth="1"/>
    <col min="11303" max="11304" width="8.6640625" style="7"/>
    <col min="11305" max="11305" width="3.6640625" style="7" customWidth="1"/>
    <col min="11306" max="11545" width="8.6640625" style="7"/>
    <col min="11546" max="11546" width="24.83203125" style="7" customWidth="1"/>
    <col min="11547" max="11547" width="13.5" style="7" customWidth="1"/>
    <col min="11548" max="11548" width="8.6640625" style="7"/>
    <col min="11549" max="11549" width="6.6640625" style="7" customWidth="1"/>
    <col min="11550" max="11550" width="6.5" style="7" customWidth="1"/>
    <col min="11551" max="11551" width="8.33203125" style="7" customWidth="1"/>
    <col min="11552" max="11552" width="6.6640625" style="7" customWidth="1"/>
    <col min="11553" max="11553" width="4.83203125" style="7" customWidth="1"/>
    <col min="11554" max="11555" width="5" style="7" customWidth="1"/>
    <col min="11556" max="11556" width="8.6640625" style="7"/>
    <col min="11557" max="11557" width="10.5" style="7" customWidth="1"/>
    <col min="11558" max="11558" width="3.83203125" style="7" customWidth="1"/>
    <col min="11559" max="11560" width="8.6640625" style="7"/>
    <col min="11561" max="11561" width="3.6640625" style="7" customWidth="1"/>
    <col min="11562" max="11801" width="8.6640625" style="7"/>
    <col min="11802" max="11802" width="24.83203125" style="7" customWidth="1"/>
    <col min="11803" max="11803" width="13.5" style="7" customWidth="1"/>
    <col min="11804" max="11804" width="8.6640625" style="7"/>
    <col min="11805" max="11805" width="6.6640625" style="7" customWidth="1"/>
    <col min="11806" max="11806" width="6.5" style="7" customWidth="1"/>
    <col min="11807" max="11807" width="8.33203125" style="7" customWidth="1"/>
    <col min="11808" max="11808" width="6.6640625" style="7" customWidth="1"/>
    <col min="11809" max="11809" width="4.83203125" style="7" customWidth="1"/>
    <col min="11810" max="11811" width="5" style="7" customWidth="1"/>
    <col min="11812" max="11812" width="8.6640625" style="7"/>
    <col min="11813" max="11813" width="10.5" style="7" customWidth="1"/>
    <col min="11814" max="11814" width="3.83203125" style="7" customWidth="1"/>
    <col min="11815" max="11816" width="8.6640625" style="7"/>
    <col min="11817" max="11817" width="3.6640625" style="7" customWidth="1"/>
    <col min="11818" max="12057" width="8.6640625" style="7"/>
    <col min="12058" max="12058" width="24.83203125" style="7" customWidth="1"/>
    <col min="12059" max="12059" width="13.5" style="7" customWidth="1"/>
    <col min="12060" max="12060" width="8.6640625" style="7"/>
    <col min="12061" max="12061" width="6.6640625" style="7" customWidth="1"/>
    <col min="12062" max="12062" width="6.5" style="7" customWidth="1"/>
    <col min="12063" max="12063" width="8.33203125" style="7" customWidth="1"/>
    <col min="12064" max="12064" width="6.6640625" style="7" customWidth="1"/>
    <col min="12065" max="12065" width="4.83203125" style="7" customWidth="1"/>
    <col min="12066" max="12067" width="5" style="7" customWidth="1"/>
    <col min="12068" max="12068" width="8.6640625" style="7"/>
    <col min="12069" max="12069" width="10.5" style="7" customWidth="1"/>
    <col min="12070" max="12070" width="3.83203125" style="7" customWidth="1"/>
    <col min="12071" max="12072" width="8.6640625" style="7"/>
    <col min="12073" max="12073" width="3.6640625" style="7" customWidth="1"/>
    <col min="12074" max="12313" width="8.6640625" style="7"/>
    <col min="12314" max="12314" width="24.83203125" style="7" customWidth="1"/>
    <col min="12315" max="12315" width="13.5" style="7" customWidth="1"/>
    <col min="12316" max="12316" width="8.6640625" style="7"/>
    <col min="12317" max="12317" width="6.6640625" style="7" customWidth="1"/>
    <col min="12318" max="12318" width="6.5" style="7" customWidth="1"/>
    <col min="12319" max="12319" width="8.33203125" style="7" customWidth="1"/>
    <col min="12320" max="12320" width="6.6640625" style="7" customWidth="1"/>
    <col min="12321" max="12321" width="4.83203125" style="7" customWidth="1"/>
    <col min="12322" max="12323" width="5" style="7" customWidth="1"/>
    <col min="12324" max="12324" width="8.6640625" style="7"/>
    <col min="12325" max="12325" width="10.5" style="7" customWidth="1"/>
    <col min="12326" max="12326" width="3.83203125" style="7" customWidth="1"/>
    <col min="12327" max="12328" width="8.6640625" style="7"/>
    <col min="12329" max="12329" width="3.6640625" style="7" customWidth="1"/>
    <col min="12330" max="12569" width="8.6640625" style="7"/>
    <col min="12570" max="12570" width="24.83203125" style="7" customWidth="1"/>
    <col min="12571" max="12571" width="13.5" style="7" customWidth="1"/>
    <col min="12572" max="12572" width="8.6640625" style="7"/>
    <col min="12573" max="12573" width="6.6640625" style="7" customWidth="1"/>
    <col min="12574" max="12574" width="6.5" style="7" customWidth="1"/>
    <col min="12575" max="12575" width="8.33203125" style="7" customWidth="1"/>
    <col min="12576" max="12576" width="6.6640625" style="7" customWidth="1"/>
    <col min="12577" max="12577" width="4.83203125" style="7" customWidth="1"/>
    <col min="12578" max="12579" width="5" style="7" customWidth="1"/>
    <col min="12580" max="12580" width="8.6640625" style="7"/>
    <col min="12581" max="12581" width="10.5" style="7" customWidth="1"/>
    <col min="12582" max="12582" width="3.83203125" style="7" customWidth="1"/>
    <col min="12583" max="12584" width="8.6640625" style="7"/>
    <col min="12585" max="12585" width="3.6640625" style="7" customWidth="1"/>
    <col min="12586" max="12825" width="8.6640625" style="7"/>
    <col min="12826" max="12826" width="24.83203125" style="7" customWidth="1"/>
    <col min="12827" max="12827" width="13.5" style="7" customWidth="1"/>
    <col min="12828" max="12828" width="8.6640625" style="7"/>
    <col min="12829" max="12829" width="6.6640625" style="7" customWidth="1"/>
    <col min="12830" max="12830" width="6.5" style="7" customWidth="1"/>
    <col min="12831" max="12831" width="8.33203125" style="7" customWidth="1"/>
    <col min="12832" max="12832" width="6.6640625" style="7" customWidth="1"/>
    <col min="12833" max="12833" width="4.83203125" style="7" customWidth="1"/>
    <col min="12834" max="12835" width="5" style="7" customWidth="1"/>
    <col min="12836" max="12836" width="8.6640625" style="7"/>
    <col min="12837" max="12837" width="10.5" style="7" customWidth="1"/>
    <col min="12838" max="12838" width="3.83203125" style="7" customWidth="1"/>
    <col min="12839" max="12840" width="8.6640625" style="7"/>
    <col min="12841" max="12841" width="3.6640625" style="7" customWidth="1"/>
    <col min="12842" max="13081" width="8.6640625" style="7"/>
    <col min="13082" max="13082" width="24.83203125" style="7" customWidth="1"/>
    <col min="13083" max="13083" width="13.5" style="7" customWidth="1"/>
    <col min="13084" max="13084" width="8.6640625" style="7"/>
    <col min="13085" max="13085" width="6.6640625" style="7" customWidth="1"/>
    <col min="13086" max="13086" width="6.5" style="7" customWidth="1"/>
    <col min="13087" max="13087" width="8.33203125" style="7" customWidth="1"/>
    <col min="13088" max="13088" width="6.6640625" style="7" customWidth="1"/>
    <col min="13089" max="13089" width="4.83203125" style="7" customWidth="1"/>
    <col min="13090" max="13091" width="5" style="7" customWidth="1"/>
    <col min="13092" max="13092" width="8.6640625" style="7"/>
    <col min="13093" max="13093" width="10.5" style="7" customWidth="1"/>
    <col min="13094" max="13094" width="3.83203125" style="7" customWidth="1"/>
    <col min="13095" max="13096" width="8.6640625" style="7"/>
    <col min="13097" max="13097" width="3.6640625" style="7" customWidth="1"/>
    <col min="13098" max="13337" width="8.6640625" style="7"/>
    <col min="13338" max="13338" width="24.83203125" style="7" customWidth="1"/>
    <col min="13339" max="13339" width="13.5" style="7" customWidth="1"/>
    <col min="13340" max="13340" width="8.6640625" style="7"/>
    <col min="13341" max="13341" width="6.6640625" style="7" customWidth="1"/>
    <col min="13342" max="13342" width="6.5" style="7" customWidth="1"/>
    <col min="13343" max="13343" width="8.33203125" style="7" customWidth="1"/>
    <col min="13344" max="13344" width="6.6640625" style="7" customWidth="1"/>
    <col min="13345" max="13345" width="4.83203125" style="7" customWidth="1"/>
    <col min="13346" max="13347" width="5" style="7" customWidth="1"/>
    <col min="13348" max="13348" width="8.6640625" style="7"/>
    <col min="13349" max="13349" width="10.5" style="7" customWidth="1"/>
    <col min="13350" max="13350" width="3.83203125" style="7" customWidth="1"/>
    <col min="13351" max="13352" width="8.6640625" style="7"/>
    <col min="13353" max="13353" width="3.6640625" style="7" customWidth="1"/>
    <col min="13354" max="13593" width="8.6640625" style="7"/>
    <col min="13594" max="13594" width="24.83203125" style="7" customWidth="1"/>
    <col min="13595" max="13595" width="13.5" style="7" customWidth="1"/>
    <col min="13596" max="13596" width="8.6640625" style="7"/>
    <col min="13597" max="13597" width="6.6640625" style="7" customWidth="1"/>
    <col min="13598" max="13598" width="6.5" style="7" customWidth="1"/>
    <col min="13599" max="13599" width="8.33203125" style="7" customWidth="1"/>
    <col min="13600" max="13600" width="6.6640625" style="7" customWidth="1"/>
    <col min="13601" max="13601" width="4.83203125" style="7" customWidth="1"/>
    <col min="13602" max="13603" width="5" style="7" customWidth="1"/>
    <col min="13604" max="13604" width="8.6640625" style="7"/>
    <col min="13605" max="13605" width="10.5" style="7" customWidth="1"/>
    <col min="13606" max="13606" width="3.83203125" style="7" customWidth="1"/>
    <col min="13607" max="13608" width="8.6640625" style="7"/>
    <col min="13609" max="13609" width="3.6640625" style="7" customWidth="1"/>
    <col min="13610" max="13849" width="8.6640625" style="7"/>
    <col min="13850" max="13850" width="24.83203125" style="7" customWidth="1"/>
    <col min="13851" max="13851" width="13.5" style="7" customWidth="1"/>
    <col min="13852" max="13852" width="8.6640625" style="7"/>
    <col min="13853" max="13853" width="6.6640625" style="7" customWidth="1"/>
    <col min="13854" max="13854" width="6.5" style="7" customWidth="1"/>
    <col min="13855" max="13855" width="8.33203125" style="7" customWidth="1"/>
    <col min="13856" max="13856" width="6.6640625" style="7" customWidth="1"/>
    <col min="13857" max="13857" width="4.83203125" style="7" customWidth="1"/>
    <col min="13858" max="13859" width="5" style="7" customWidth="1"/>
    <col min="13860" max="13860" width="8.6640625" style="7"/>
    <col min="13861" max="13861" width="10.5" style="7" customWidth="1"/>
    <col min="13862" max="13862" width="3.83203125" style="7" customWidth="1"/>
    <col min="13863" max="13864" width="8.6640625" style="7"/>
    <col min="13865" max="13865" width="3.6640625" style="7" customWidth="1"/>
    <col min="13866" max="14105" width="8.6640625" style="7"/>
    <col min="14106" max="14106" width="24.83203125" style="7" customWidth="1"/>
    <col min="14107" max="14107" width="13.5" style="7" customWidth="1"/>
    <col min="14108" max="14108" width="8.6640625" style="7"/>
    <col min="14109" max="14109" width="6.6640625" style="7" customWidth="1"/>
    <col min="14110" max="14110" width="6.5" style="7" customWidth="1"/>
    <col min="14111" max="14111" width="8.33203125" style="7" customWidth="1"/>
    <col min="14112" max="14112" width="6.6640625" style="7" customWidth="1"/>
    <col min="14113" max="14113" width="4.83203125" style="7" customWidth="1"/>
    <col min="14114" max="14115" width="5" style="7" customWidth="1"/>
    <col min="14116" max="14116" width="8.6640625" style="7"/>
    <col min="14117" max="14117" width="10.5" style="7" customWidth="1"/>
    <col min="14118" max="14118" width="3.83203125" style="7" customWidth="1"/>
    <col min="14119" max="14120" width="8.6640625" style="7"/>
    <col min="14121" max="14121" width="3.6640625" style="7" customWidth="1"/>
    <col min="14122" max="14361" width="8.6640625" style="7"/>
    <col min="14362" max="14362" width="24.83203125" style="7" customWidth="1"/>
    <col min="14363" max="14363" width="13.5" style="7" customWidth="1"/>
    <col min="14364" max="14364" width="8.6640625" style="7"/>
    <col min="14365" max="14365" width="6.6640625" style="7" customWidth="1"/>
    <col min="14366" max="14366" width="6.5" style="7" customWidth="1"/>
    <col min="14367" max="14367" width="8.33203125" style="7" customWidth="1"/>
    <col min="14368" max="14368" width="6.6640625" style="7" customWidth="1"/>
    <col min="14369" max="14369" width="4.83203125" style="7" customWidth="1"/>
    <col min="14370" max="14371" width="5" style="7" customWidth="1"/>
    <col min="14372" max="14372" width="8.6640625" style="7"/>
    <col min="14373" max="14373" width="10.5" style="7" customWidth="1"/>
    <col min="14374" max="14374" width="3.83203125" style="7" customWidth="1"/>
    <col min="14375" max="14376" width="8.6640625" style="7"/>
    <col min="14377" max="14377" width="3.6640625" style="7" customWidth="1"/>
    <col min="14378" max="14617" width="8.6640625" style="7"/>
    <col min="14618" max="14618" width="24.83203125" style="7" customWidth="1"/>
    <col min="14619" max="14619" width="13.5" style="7" customWidth="1"/>
    <col min="14620" max="14620" width="8.6640625" style="7"/>
    <col min="14621" max="14621" width="6.6640625" style="7" customWidth="1"/>
    <col min="14622" max="14622" width="6.5" style="7" customWidth="1"/>
    <col min="14623" max="14623" width="8.33203125" style="7" customWidth="1"/>
    <col min="14624" max="14624" width="6.6640625" style="7" customWidth="1"/>
    <col min="14625" max="14625" width="4.83203125" style="7" customWidth="1"/>
    <col min="14626" max="14627" width="5" style="7" customWidth="1"/>
    <col min="14628" max="14628" width="8.6640625" style="7"/>
    <col min="14629" max="14629" width="10.5" style="7" customWidth="1"/>
    <col min="14630" max="14630" width="3.83203125" style="7" customWidth="1"/>
    <col min="14631" max="14632" width="8.6640625" style="7"/>
    <col min="14633" max="14633" width="3.6640625" style="7" customWidth="1"/>
    <col min="14634" max="14873" width="8.6640625" style="7"/>
    <col min="14874" max="14874" width="24.83203125" style="7" customWidth="1"/>
    <col min="14875" max="14875" width="13.5" style="7" customWidth="1"/>
    <col min="14876" max="14876" width="8.6640625" style="7"/>
    <col min="14877" max="14877" width="6.6640625" style="7" customWidth="1"/>
    <col min="14878" max="14878" width="6.5" style="7" customWidth="1"/>
    <col min="14879" max="14879" width="8.33203125" style="7" customWidth="1"/>
    <col min="14880" max="14880" width="6.6640625" style="7" customWidth="1"/>
    <col min="14881" max="14881" width="4.83203125" style="7" customWidth="1"/>
    <col min="14882" max="14883" width="5" style="7" customWidth="1"/>
    <col min="14884" max="14884" width="8.6640625" style="7"/>
    <col min="14885" max="14885" width="10.5" style="7" customWidth="1"/>
    <col min="14886" max="14886" width="3.83203125" style="7" customWidth="1"/>
    <col min="14887" max="14888" width="8.6640625" style="7"/>
    <col min="14889" max="14889" width="3.6640625" style="7" customWidth="1"/>
    <col min="14890" max="15129" width="8.6640625" style="7"/>
    <col min="15130" max="15130" width="24.83203125" style="7" customWidth="1"/>
    <col min="15131" max="15131" width="13.5" style="7" customWidth="1"/>
    <col min="15132" max="15132" width="8.6640625" style="7"/>
    <col min="15133" max="15133" width="6.6640625" style="7" customWidth="1"/>
    <col min="15134" max="15134" width="6.5" style="7" customWidth="1"/>
    <col min="15135" max="15135" width="8.33203125" style="7" customWidth="1"/>
    <col min="15136" max="15136" width="6.6640625" style="7" customWidth="1"/>
    <col min="15137" max="15137" width="4.83203125" style="7" customWidth="1"/>
    <col min="15138" max="15139" width="5" style="7" customWidth="1"/>
    <col min="15140" max="15140" width="8.6640625" style="7"/>
    <col min="15141" max="15141" width="10.5" style="7" customWidth="1"/>
    <col min="15142" max="15142" width="3.83203125" style="7" customWidth="1"/>
    <col min="15143" max="15144" width="8.6640625" style="7"/>
    <col min="15145" max="15145" width="3.6640625" style="7" customWidth="1"/>
    <col min="15146" max="15385" width="8.6640625" style="7"/>
    <col min="15386" max="15386" width="24.83203125" style="7" customWidth="1"/>
    <col min="15387" max="15387" width="13.5" style="7" customWidth="1"/>
    <col min="15388" max="15388" width="8.6640625" style="7"/>
    <col min="15389" max="15389" width="6.6640625" style="7" customWidth="1"/>
    <col min="15390" max="15390" width="6.5" style="7" customWidth="1"/>
    <col min="15391" max="15391" width="8.33203125" style="7" customWidth="1"/>
    <col min="15392" max="15392" width="6.6640625" style="7" customWidth="1"/>
    <col min="15393" max="15393" width="4.83203125" style="7" customWidth="1"/>
    <col min="15394" max="15395" width="5" style="7" customWidth="1"/>
    <col min="15396" max="15396" width="8.6640625" style="7"/>
    <col min="15397" max="15397" width="10.5" style="7" customWidth="1"/>
    <col min="15398" max="15398" width="3.83203125" style="7" customWidth="1"/>
    <col min="15399" max="15400" width="8.6640625" style="7"/>
    <col min="15401" max="15401" width="3.6640625" style="7" customWidth="1"/>
    <col min="15402" max="15641" width="8.6640625" style="7"/>
    <col min="15642" max="15642" width="24.83203125" style="7" customWidth="1"/>
    <col min="15643" max="15643" width="13.5" style="7" customWidth="1"/>
    <col min="15644" max="15644" width="8.6640625" style="7"/>
    <col min="15645" max="15645" width="6.6640625" style="7" customWidth="1"/>
    <col min="15646" max="15646" width="6.5" style="7" customWidth="1"/>
    <col min="15647" max="15647" width="8.33203125" style="7" customWidth="1"/>
    <col min="15648" max="15648" width="6.6640625" style="7" customWidth="1"/>
    <col min="15649" max="15649" width="4.83203125" style="7" customWidth="1"/>
    <col min="15650" max="15651" width="5" style="7" customWidth="1"/>
    <col min="15652" max="15652" width="8.6640625" style="7"/>
    <col min="15653" max="15653" width="10.5" style="7" customWidth="1"/>
    <col min="15654" max="15654" width="3.83203125" style="7" customWidth="1"/>
    <col min="15655" max="15656" width="8.6640625" style="7"/>
    <col min="15657" max="15657" width="3.6640625" style="7" customWidth="1"/>
    <col min="15658" max="15897" width="8.6640625" style="7"/>
    <col min="15898" max="15898" width="24.83203125" style="7" customWidth="1"/>
    <col min="15899" max="15899" width="13.5" style="7" customWidth="1"/>
    <col min="15900" max="15900" width="8.6640625" style="7"/>
    <col min="15901" max="15901" width="6.6640625" style="7" customWidth="1"/>
    <col min="15902" max="15902" width="6.5" style="7" customWidth="1"/>
    <col min="15903" max="15903" width="8.33203125" style="7" customWidth="1"/>
    <col min="15904" max="15904" width="6.6640625" style="7" customWidth="1"/>
    <col min="15905" max="15905" width="4.83203125" style="7" customWidth="1"/>
    <col min="15906" max="15907" width="5" style="7" customWidth="1"/>
    <col min="15908" max="15908" width="8.6640625" style="7"/>
    <col min="15909" max="15909" width="10.5" style="7" customWidth="1"/>
    <col min="15910" max="15910" width="3.83203125" style="7" customWidth="1"/>
    <col min="15911" max="15912" width="8.6640625" style="7"/>
    <col min="15913" max="15913" width="3.6640625" style="7" customWidth="1"/>
    <col min="15914" max="16153" width="8.6640625" style="7"/>
    <col min="16154" max="16154" width="24.83203125" style="7" customWidth="1"/>
    <col min="16155" max="16155" width="13.5" style="7" customWidth="1"/>
    <col min="16156" max="16156" width="8.6640625" style="7"/>
    <col min="16157" max="16157" width="6.6640625" style="7" customWidth="1"/>
    <col min="16158" max="16158" width="6.5" style="7" customWidth="1"/>
    <col min="16159" max="16159" width="8.33203125" style="7" customWidth="1"/>
    <col min="16160" max="16160" width="6.6640625" style="7" customWidth="1"/>
    <col min="16161" max="16161" width="4.83203125" style="7" customWidth="1"/>
    <col min="16162" max="16163" width="5" style="7" customWidth="1"/>
    <col min="16164" max="16164" width="8.6640625" style="7"/>
    <col min="16165" max="16165" width="10.5" style="7" customWidth="1"/>
    <col min="16166" max="16166" width="3.83203125" style="7" customWidth="1"/>
    <col min="16167" max="16168" width="8.6640625" style="7"/>
    <col min="16169" max="16169" width="3.6640625" style="7" customWidth="1"/>
    <col min="16170" max="16384" width="8.6640625" style="7"/>
  </cols>
  <sheetData>
    <row r="31" spans="1:79" s="1" customFormat="1" ht="128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79" ht="15">
      <c r="A32">
        <v>50</v>
      </c>
      <c r="B32">
        <v>19</v>
      </c>
      <c r="C32" t="s">
        <v>89</v>
      </c>
      <c r="D32" t="s">
        <v>25</v>
      </c>
      <c r="E32"/>
      <c r="F32"/>
      <c r="G32">
        <v>0.5</v>
      </c>
      <c r="H32">
        <v>0.5</v>
      </c>
      <c r="I32">
        <v>3940</v>
      </c>
      <c r="J32">
        <v>13155</v>
      </c>
      <c r="K32"/>
      <c r="L32">
        <v>4816</v>
      </c>
      <c r="M32">
        <v>3.4380000000000002</v>
      </c>
      <c r="N32">
        <v>11.423</v>
      </c>
      <c r="O32">
        <v>7.9859999999999998</v>
      </c>
      <c r="P32"/>
      <c r="Q32">
        <v>0.38800000000000001</v>
      </c>
      <c r="R32">
        <v>1</v>
      </c>
      <c r="S32">
        <v>0</v>
      </c>
      <c r="T32">
        <v>0</v>
      </c>
      <c r="U32"/>
      <c r="V32">
        <v>0</v>
      </c>
      <c r="W32"/>
      <c r="X32"/>
      <c r="Y32" s="35">
        <v>44118</v>
      </c>
      <c r="Z32" s="29">
        <v>0.78015046296296298</v>
      </c>
      <c r="AA32"/>
      <c r="AB32" s="31">
        <v>1</v>
      </c>
      <c r="AC32" s="7"/>
      <c r="AD32" s="7">
        <v>6.8599572417349401</v>
      </c>
      <c r="AE32" s="7">
        <v>12.255182996028392</v>
      </c>
      <c r="AF32" s="7">
        <v>5.3952257542934516</v>
      </c>
      <c r="AG32" s="7">
        <v>0.3973308954232766</v>
      </c>
      <c r="AH32" s="7"/>
      <c r="AI32" s="7"/>
      <c r="AJ32"/>
      <c r="AK32">
        <v>7.5598038032906476E-2</v>
      </c>
      <c r="AL32"/>
      <c r="AM32" s="7">
        <v>95.530218635474327</v>
      </c>
      <c r="AN32" s="7"/>
      <c r="AO32"/>
      <c r="AP32"/>
      <c r="AQ32">
        <v>1.9055911540418211</v>
      </c>
      <c r="AR32"/>
      <c r="AS32">
        <v>93.460868489810949</v>
      </c>
      <c r="AT32"/>
      <c r="AU32"/>
      <c r="AV32" s="7"/>
      <c r="AW32" s="7">
        <v>4.2813139334732861</v>
      </c>
      <c r="AX32" s="7"/>
      <c r="AY32" s="7">
        <v>91.391518344147599</v>
      </c>
      <c r="AZ32" s="7"/>
      <c r="BA32" s="7"/>
      <c r="BB32" s="7"/>
      <c r="BC32" s="7">
        <v>3.9136339912840499</v>
      </c>
      <c r="BD32" s="7"/>
      <c r="BE32" s="7">
        <v>65.692418506144023</v>
      </c>
      <c r="BF32" s="7"/>
      <c r="BG32" s="7">
        <v>6.8573652249495343</v>
      </c>
      <c r="BH32" s="7">
        <v>12.139518203513665</v>
      </c>
      <c r="BI32" s="7">
        <v>5.282152978564131</v>
      </c>
      <c r="BJ32">
        <v>0.38970508018140648</v>
      </c>
      <c r="BK32"/>
      <c r="BL32" s="1">
        <v>1</v>
      </c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</row>
    <row r="33" spans="1:79" ht="15">
      <c r="A33">
        <v>97</v>
      </c>
      <c r="B33">
        <v>31</v>
      </c>
      <c r="C33" t="s">
        <v>89</v>
      </c>
      <c r="D33" t="s">
        <v>25</v>
      </c>
      <c r="E33"/>
      <c r="F33"/>
      <c r="G33">
        <v>0.5</v>
      </c>
      <c r="H33">
        <v>0.5</v>
      </c>
      <c r="I33">
        <v>3957</v>
      </c>
      <c r="J33">
        <v>12405</v>
      </c>
      <c r="K33"/>
      <c r="L33">
        <v>4632</v>
      </c>
      <c r="M33">
        <v>3.4510000000000001</v>
      </c>
      <c r="N33">
        <v>10.788</v>
      </c>
      <c r="O33">
        <v>7.3369999999999997</v>
      </c>
      <c r="P33"/>
      <c r="Q33">
        <v>0.36799999999999999</v>
      </c>
      <c r="R33">
        <v>1</v>
      </c>
      <c r="S33">
        <v>0</v>
      </c>
      <c r="T33">
        <v>0</v>
      </c>
      <c r="U33"/>
      <c r="V33">
        <v>0</v>
      </c>
      <c r="W33"/>
      <c r="X33"/>
      <c r="Y33" s="35">
        <v>44119</v>
      </c>
      <c r="Z33" s="29">
        <v>0.11266203703703703</v>
      </c>
      <c r="AA33"/>
      <c r="AB33" s="31">
        <v>1</v>
      </c>
      <c r="AC33" s="7"/>
      <c r="AD33" s="7">
        <v>6.8893334319695443</v>
      </c>
      <c r="AE33" s="7">
        <v>11.558407137505943</v>
      </c>
      <c r="AF33" s="7">
        <v>4.6690737055363991</v>
      </c>
      <c r="AG33" s="7">
        <v>0.38315766305454824</v>
      </c>
      <c r="AH33" s="7"/>
      <c r="AI33" s="7"/>
      <c r="AJ33"/>
      <c r="AK33">
        <v>3.5235934539844593</v>
      </c>
      <c r="AL33"/>
      <c r="AM33" s="7">
        <v>113.7607366928319</v>
      </c>
      <c r="AN33" s="7"/>
      <c r="AO33"/>
      <c r="AP33"/>
      <c r="AQ33">
        <v>0.25753881943815699</v>
      </c>
      <c r="AR33"/>
      <c r="AS33">
        <v>95.845390316754447</v>
      </c>
      <c r="AT33"/>
      <c r="AU33"/>
      <c r="AV33" s="7"/>
      <c r="AW33" s="7">
        <v>6.1102560399335335</v>
      </c>
      <c r="AX33" s="7"/>
      <c r="AY33" s="7">
        <v>77.930043940676967</v>
      </c>
      <c r="AZ33" s="7"/>
      <c r="BA33" s="7"/>
      <c r="BB33" s="7"/>
      <c r="BC33" s="7">
        <v>0.30200917545914552</v>
      </c>
      <c r="BD33" s="7"/>
      <c r="BE33" s="7">
        <v>72.406730579373104</v>
      </c>
      <c r="BF33" s="7"/>
      <c r="BG33" s="7">
        <v>7.0128862320739112</v>
      </c>
      <c r="BH33" s="7">
        <v>11.543542585857464</v>
      </c>
      <c r="BI33" s="7">
        <v>4.5306563537835531</v>
      </c>
      <c r="BJ33">
        <v>0.38257994977864895</v>
      </c>
      <c r="BK33"/>
      <c r="BL33" s="1">
        <v>2</v>
      </c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</row>
    <row r="34" spans="1:79" ht="15">
      <c r="A34">
        <v>50</v>
      </c>
      <c r="B34">
        <v>19</v>
      </c>
      <c r="C34" t="s">
        <v>89</v>
      </c>
      <c r="D34" t="s">
        <v>25</v>
      </c>
      <c r="E34"/>
      <c r="F34"/>
      <c r="G34">
        <v>0.5</v>
      </c>
      <c r="H34">
        <v>0.5</v>
      </c>
      <c r="I34">
        <v>1816</v>
      </c>
      <c r="J34">
        <v>12659</v>
      </c>
      <c r="K34"/>
      <c r="L34">
        <v>4214</v>
      </c>
      <c r="M34">
        <v>1.8080000000000001</v>
      </c>
      <c r="N34">
        <v>11.003</v>
      </c>
      <c r="O34">
        <v>9.1950000000000003</v>
      </c>
      <c r="P34"/>
      <c r="Q34">
        <v>0.32500000000000001</v>
      </c>
      <c r="R34">
        <v>1</v>
      </c>
      <c r="S34">
        <v>0</v>
      </c>
      <c r="T34">
        <v>0</v>
      </c>
      <c r="U34"/>
      <c r="V34">
        <v>0</v>
      </c>
      <c r="W34"/>
      <c r="X34"/>
      <c r="Y34" s="35">
        <v>44120</v>
      </c>
      <c r="Z34" s="29">
        <v>0.8060532407407407</v>
      </c>
      <c r="AA34"/>
      <c r="AB34" s="31">
        <v>1</v>
      </c>
      <c r="AC34" s="7"/>
      <c r="AD34" s="7">
        <v>3.8257793031050547</v>
      </c>
      <c r="AE34" s="7">
        <v>9.9934918384352294</v>
      </c>
      <c r="AF34" s="7">
        <v>6.1677125353301747</v>
      </c>
      <c r="AG34" s="7">
        <v>0.33983863806686232</v>
      </c>
      <c r="AH34" s="7"/>
      <c r="AI34" s="7"/>
      <c r="AJ34"/>
      <c r="AK34">
        <v>1.1454073867457857</v>
      </c>
      <c r="AL34"/>
      <c r="AM34" s="7">
        <v>62.436987144077804</v>
      </c>
      <c r="AN34" s="7"/>
      <c r="AO34"/>
      <c r="AP34"/>
      <c r="AQ34">
        <v>1.3780956836674603</v>
      </c>
      <c r="AR34"/>
      <c r="AS34">
        <v>74.715959728960556</v>
      </c>
      <c r="AT34"/>
      <c r="AU34"/>
      <c r="AV34" s="7"/>
      <c r="AW34" s="7">
        <v>2.9758439580091265</v>
      </c>
      <c r="AX34" s="7"/>
      <c r="AY34" s="7">
        <v>86.994932313843336</v>
      </c>
      <c r="AZ34" s="7"/>
      <c r="BA34" s="7"/>
      <c r="BB34" s="7"/>
      <c r="BC34" s="7">
        <v>2.4179026514868092</v>
      </c>
      <c r="BD34" s="7"/>
      <c r="BE34" s="7">
        <v>81.496289040052986</v>
      </c>
      <c r="BF34" s="7"/>
      <c r="BG34" s="7">
        <v>3.8478158868029642</v>
      </c>
      <c r="BH34" s="7">
        <v>9.9251031295214887</v>
      </c>
      <c r="BI34" s="7">
        <v>6.0772872427185254</v>
      </c>
      <c r="BJ34">
        <v>0.33577923060686954</v>
      </c>
      <c r="BK34"/>
      <c r="BL34" s="1">
        <v>3</v>
      </c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</row>
    <row r="35" spans="1:79" ht="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 s="35"/>
      <c r="Z35" s="29"/>
      <c r="AA35"/>
      <c r="AB35" s="31"/>
      <c r="AC35" s="7"/>
      <c r="AD35" s="7"/>
      <c r="AE35" s="7"/>
      <c r="AF35" s="7"/>
      <c r="AG35" s="7"/>
      <c r="AH35" s="7"/>
      <c r="AI35" s="7"/>
      <c r="AJ35"/>
      <c r="AK35"/>
      <c r="AL35"/>
      <c r="AM35" s="7"/>
      <c r="AN35" s="7"/>
      <c r="AO35"/>
      <c r="AP35"/>
      <c r="AQ35"/>
      <c r="AR35"/>
      <c r="AS35"/>
      <c r="AT35"/>
      <c r="AU35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/>
      <c r="BK35"/>
      <c r="BL35" s="1">
        <v>4</v>
      </c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</row>
    <row r="36" spans="1:79" ht="15">
      <c r="A36">
        <v>61</v>
      </c>
      <c r="B36">
        <v>20</v>
      </c>
      <c r="C36" t="s">
        <v>112</v>
      </c>
      <c r="D36" t="s">
        <v>25</v>
      </c>
      <c r="E36"/>
      <c r="F36"/>
      <c r="G36">
        <v>0.5</v>
      </c>
      <c r="H36">
        <v>0.5</v>
      </c>
      <c r="I36">
        <v>2884</v>
      </c>
      <c r="J36">
        <v>5716</v>
      </c>
      <c r="K36"/>
      <c r="L36">
        <v>2113</v>
      </c>
      <c r="M36">
        <v>2.6269999999999998</v>
      </c>
      <c r="N36">
        <v>5.1210000000000004</v>
      </c>
      <c r="O36">
        <v>2.4940000000000002</v>
      </c>
      <c r="P36"/>
      <c r="Q36">
        <v>0.105</v>
      </c>
      <c r="R36">
        <v>1</v>
      </c>
      <c r="S36">
        <v>0</v>
      </c>
      <c r="T36">
        <v>0</v>
      </c>
      <c r="U36"/>
      <c r="V36">
        <v>0</v>
      </c>
      <c r="W36"/>
      <c r="X36"/>
      <c r="Y36" s="35">
        <v>44362</v>
      </c>
      <c r="Z36" s="29">
        <v>0.94663194444444443</v>
      </c>
      <c r="AA36"/>
      <c r="AB36" s="31">
        <v>1</v>
      </c>
      <c r="AC36" s="7"/>
      <c r="AD36" s="7">
        <v>2.8181098333234567</v>
      </c>
      <c r="AE36" s="7">
        <v>5.2697865677125195</v>
      </c>
      <c r="AF36" s="7">
        <v>2.4516767343890629</v>
      </c>
      <c r="AG36" s="7">
        <v>0.22618718282558831</v>
      </c>
      <c r="AH36" s="7"/>
      <c r="AI36" s="7"/>
      <c r="AJ36"/>
      <c r="AK36">
        <v>3.5612682296362844E-2</v>
      </c>
      <c r="AL36">
        <v>0.73273468846113154</v>
      </c>
      <c r="AM36" s="7"/>
      <c r="AN36" s="7"/>
      <c r="AO36"/>
      <c r="AP36"/>
      <c r="AQ36">
        <v>1.3955532036803386</v>
      </c>
      <c r="AR36">
        <v>0.71921249469001902</v>
      </c>
      <c r="AS36"/>
      <c r="AT36"/>
      <c r="AU36"/>
      <c r="AV36" s="7"/>
      <c r="AW36" s="7">
        <v>2.9360793937265632</v>
      </c>
      <c r="AX36" s="7">
        <v>0.70389689768740982</v>
      </c>
      <c r="AY36" s="7"/>
      <c r="AZ36" s="7"/>
      <c r="BA36" s="7"/>
      <c r="BB36" s="7"/>
      <c r="BC36" s="7">
        <v>1.9354414129893085</v>
      </c>
      <c r="BD36" s="7">
        <v>4.1443544289912371</v>
      </c>
      <c r="BE36" s="7"/>
      <c r="BF36" s="7"/>
      <c r="BG36" s="7">
        <v>2.8186117249428424</v>
      </c>
      <c r="BH36" s="7">
        <v>5.3068162900873919</v>
      </c>
      <c r="BI36" s="7">
        <v>2.4882045651445495</v>
      </c>
      <c r="BJ36">
        <v>0.22401930165690967</v>
      </c>
      <c r="BK36"/>
      <c r="BL36" s="1">
        <v>5</v>
      </c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</row>
    <row r="37" spans="1:79" ht="15">
      <c r="A37">
        <v>108</v>
      </c>
      <c r="B37">
        <v>32</v>
      </c>
      <c r="C37" t="s">
        <v>112</v>
      </c>
      <c r="D37" t="s">
        <v>25</v>
      </c>
      <c r="E37"/>
      <c r="F37"/>
      <c r="G37">
        <v>0.5</v>
      </c>
      <c r="H37">
        <v>0.5</v>
      </c>
      <c r="I37">
        <v>2414</v>
      </c>
      <c r="J37">
        <v>4278</v>
      </c>
      <c r="K37"/>
      <c r="L37">
        <v>1292</v>
      </c>
      <c r="M37">
        <v>2.2669999999999999</v>
      </c>
      <c r="N37">
        <v>3.903</v>
      </c>
      <c r="O37">
        <v>1.637</v>
      </c>
      <c r="P37"/>
      <c r="Q37">
        <v>1.9E-2</v>
      </c>
      <c r="R37">
        <v>1</v>
      </c>
      <c r="S37">
        <v>0</v>
      </c>
      <c r="T37">
        <v>0</v>
      </c>
      <c r="U37"/>
      <c r="V37">
        <v>0</v>
      </c>
      <c r="W37"/>
      <c r="X37"/>
      <c r="Y37" s="35">
        <v>44363</v>
      </c>
      <c r="Z37" s="29">
        <v>0.28899305555555554</v>
      </c>
      <c r="AA37"/>
      <c r="AB37" s="31">
        <v>1</v>
      </c>
      <c r="AC37" s="7"/>
      <c r="AD37" s="7">
        <v>2.3463317111008029</v>
      </c>
      <c r="AE37" s="7">
        <v>3.8306314116296378</v>
      </c>
      <c r="AF37" s="7">
        <v>1.484299700528835</v>
      </c>
      <c r="AG37" s="7">
        <v>0.14880325067405922</v>
      </c>
      <c r="AH37" s="7"/>
      <c r="AI37" s="7"/>
      <c r="AJ37"/>
      <c r="AK37">
        <v>1.1185256771833381</v>
      </c>
      <c r="AL37">
        <v>1.1030659707188231</v>
      </c>
      <c r="AM37" s="7"/>
      <c r="AN37" s="7"/>
      <c r="AO37"/>
      <c r="AP37"/>
      <c r="AQ37">
        <v>0.41714935334549114</v>
      </c>
      <c r="AR37">
        <v>11.41892999028182</v>
      </c>
      <c r="AS37"/>
      <c r="AT37"/>
      <c r="AU37"/>
      <c r="AV37" s="7"/>
      <c r="AW37" s="7">
        <v>2.7974270839963933</v>
      </c>
      <c r="AX37" s="7">
        <v>28.017387114020625</v>
      </c>
      <c r="AY37" s="7"/>
      <c r="AZ37" s="7"/>
      <c r="BA37" s="7"/>
      <c r="BB37" s="7"/>
      <c r="BC37" s="7">
        <v>0.12676530159371527</v>
      </c>
      <c r="BD37" s="7">
        <v>16.140133144954987</v>
      </c>
      <c r="BE37" s="7"/>
      <c r="BF37" s="7"/>
      <c r="BG37" s="7">
        <v>2.3332825289967722</v>
      </c>
      <c r="BH37" s="7">
        <v>3.8386378380890696</v>
      </c>
      <c r="BI37" s="7">
        <v>1.5053553090922978</v>
      </c>
      <c r="BJ37">
        <v>0.14870899497107321</v>
      </c>
      <c r="BK37"/>
      <c r="BL37" s="1">
        <v>6</v>
      </c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</row>
    <row r="38" spans="1:79" ht="15">
      <c r="A38">
        <v>61</v>
      </c>
      <c r="B38">
        <v>20</v>
      </c>
      <c r="C38" t="s">
        <v>112</v>
      </c>
      <c r="D38" t="s">
        <v>25</v>
      </c>
      <c r="E38"/>
      <c r="F38"/>
      <c r="G38">
        <v>0.5</v>
      </c>
      <c r="H38">
        <v>0.5</v>
      </c>
      <c r="I38">
        <v>3348</v>
      </c>
      <c r="J38">
        <v>6532</v>
      </c>
      <c r="K38"/>
      <c r="L38">
        <v>3289</v>
      </c>
      <c r="M38">
        <v>2.9830000000000001</v>
      </c>
      <c r="N38">
        <v>5.8120000000000003</v>
      </c>
      <c r="O38">
        <v>2.8290000000000002</v>
      </c>
      <c r="P38"/>
      <c r="Q38">
        <v>0.22800000000000001</v>
      </c>
      <c r="R38">
        <v>1</v>
      </c>
      <c r="S38">
        <v>0</v>
      </c>
      <c r="T38">
        <v>0</v>
      </c>
      <c r="U38"/>
      <c r="V38">
        <v>0</v>
      </c>
      <c r="W38"/>
      <c r="X38"/>
      <c r="Y38" s="35">
        <v>44364</v>
      </c>
      <c r="Z38" s="29">
        <v>0.9903587962962962</v>
      </c>
      <c r="AA38"/>
      <c r="AB38" s="31">
        <v>1</v>
      </c>
      <c r="AC38" s="7"/>
      <c r="AD38" s="7">
        <v>3.422513267039978</v>
      </c>
      <c r="AE38" s="7">
        <v>6.4053817371473851</v>
      </c>
      <c r="AF38" s="7">
        <v>2.9828684701074071</v>
      </c>
      <c r="AG38" s="7">
        <v>0.35157142405574049</v>
      </c>
      <c r="AH38" s="7"/>
      <c r="AI38" s="7"/>
      <c r="AJ38"/>
      <c r="AK38">
        <v>1.0346032158805538</v>
      </c>
      <c r="AL38">
        <v>2.4582927871582227</v>
      </c>
      <c r="AM38" s="7"/>
      <c r="AN38" s="7"/>
      <c r="AO38"/>
      <c r="AP38"/>
      <c r="AQ38">
        <v>12.46168883940152</v>
      </c>
      <c r="AR38">
        <v>2.6173304965864004</v>
      </c>
      <c r="AS38"/>
      <c r="AT38"/>
      <c r="AU38"/>
      <c r="AV38" s="7"/>
      <c r="AW38" s="7">
        <v>24.055961823017874</v>
      </c>
      <c r="AX38" s="7">
        <v>2.7789506270079416</v>
      </c>
      <c r="AY38" s="7"/>
      <c r="AZ38" s="7"/>
      <c r="BA38" s="7"/>
      <c r="BB38" s="7"/>
      <c r="BC38" s="7">
        <v>13.178624751962435</v>
      </c>
      <c r="BD38" s="7">
        <v>1.9639613037735106</v>
      </c>
      <c r="BE38" s="7"/>
      <c r="BF38" s="7"/>
      <c r="BG38" s="7">
        <v>3.4403100462272427</v>
      </c>
      <c r="BH38" s="7">
        <v>6.831011431751814</v>
      </c>
      <c r="BI38" s="7">
        <v>3.3907013855245713</v>
      </c>
      <c r="BJ38">
        <v>0.37637173325479362</v>
      </c>
      <c r="BK38"/>
      <c r="BL38" s="1">
        <v>7</v>
      </c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</row>
    <row r="39" spans="1:79" ht="15">
      <c r="A39">
        <v>108</v>
      </c>
      <c r="B39">
        <v>32</v>
      </c>
      <c r="C39" t="s">
        <v>112</v>
      </c>
      <c r="D39" t="s">
        <v>25</v>
      </c>
      <c r="E39"/>
      <c r="F39"/>
      <c r="G39">
        <v>0.5</v>
      </c>
      <c r="H39">
        <v>0.5</v>
      </c>
      <c r="I39">
        <v>2920</v>
      </c>
      <c r="J39">
        <v>5101</v>
      </c>
      <c r="K39"/>
      <c r="L39">
        <v>1599</v>
      </c>
      <c r="M39">
        <v>2.6549999999999998</v>
      </c>
      <c r="N39">
        <v>4.5999999999999996</v>
      </c>
      <c r="O39">
        <v>1.9450000000000001</v>
      </c>
      <c r="P39"/>
      <c r="Q39">
        <v>5.0999999999999997E-2</v>
      </c>
      <c r="R39">
        <v>1</v>
      </c>
      <c r="S39">
        <v>0</v>
      </c>
      <c r="T39">
        <v>0</v>
      </c>
      <c r="U39"/>
      <c r="V39">
        <v>0</v>
      </c>
      <c r="W39"/>
      <c r="X39"/>
      <c r="Y39" s="35">
        <v>44365</v>
      </c>
      <c r="Z39" s="29">
        <v>0.33384259259259258</v>
      </c>
      <c r="AA39"/>
      <c r="AB39" s="31">
        <v>1</v>
      </c>
      <c r="AC39" s="7"/>
      <c r="AD39" s="7">
        <v>2.9993454063650242</v>
      </c>
      <c r="AE39" s="7">
        <v>4.9905708359187271</v>
      </c>
      <c r="AF39" s="7">
        <v>1.9912254295537029</v>
      </c>
      <c r="AG39" s="7">
        <v>0.16693476085574144</v>
      </c>
      <c r="AH39" s="7"/>
      <c r="AI39" s="7"/>
      <c r="AJ39"/>
      <c r="AK39">
        <v>0.92727672373430192</v>
      </c>
      <c r="AL39">
        <v>3.4873790903813005</v>
      </c>
      <c r="AM39" s="7"/>
      <c r="AN39" s="7"/>
      <c r="AO39"/>
      <c r="AP39"/>
      <c r="AQ39">
        <v>0.47659937919046075</v>
      </c>
      <c r="AR39">
        <v>6.5949720604292192</v>
      </c>
      <c r="AS39"/>
      <c r="AT39"/>
      <c r="AU39"/>
      <c r="AV39" s="7"/>
      <c r="AW39" s="7">
        <v>0.19844410067436055</v>
      </c>
      <c r="AX39" s="7">
        <v>11.431370783113044</v>
      </c>
      <c r="AY39" s="7"/>
      <c r="AZ39" s="7"/>
      <c r="BA39" s="7"/>
      <c r="BB39" s="7"/>
      <c r="BC39" s="7">
        <v>2.85435012541932</v>
      </c>
      <c r="BD39" s="7">
        <v>26.669725883590377</v>
      </c>
      <c r="BE39" s="7"/>
      <c r="BF39" s="7"/>
      <c r="BG39" s="7">
        <v>2.9855034669971516</v>
      </c>
      <c r="BH39" s="7">
        <v>4.9787065935604158</v>
      </c>
      <c r="BI39" s="7">
        <v>1.9932031265632637</v>
      </c>
      <c r="BJ39">
        <v>0.16458583289195447</v>
      </c>
      <c r="BK39"/>
      <c r="BL39" s="1">
        <v>8</v>
      </c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</row>
    <row r="40" spans="1:79" ht="15">
      <c r="A40">
        <v>61</v>
      </c>
      <c r="B40">
        <v>20</v>
      </c>
      <c r="C40" t="s">
        <v>112</v>
      </c>
      <c r="D40" t="s">
        <v>25</v>
      </c>
      <c r="E40"/>
      <c r="F40"/>
      <c r="G40">
        <v>0.5</v>
      </c>
      <c r="H40">
        <v>0.5</v>
      </c>
      <c r="I40">
        <v>2479</v>
      </c>
      <c r="J40">
        <v>4532</v>
      </c>
      <c r="K40"/>
      <c r="L40">
        <v>1540</v>
      </c>
      <c r="M40">
        <v>2.3170000000000002</v>
      </c>
      <c r="N40">
        <v>4.1180000000000003</v>
      </c>
      <c r="O40">
        <v>1.8009999999999999</v>
      </c>
      <c r="P40"/>
      <c r="Q40">
        <v>4.4999999999999998E-2</v>
      </c>
      <c r="R40">
        <v>1</v>
      </c>
      <c r="S40">
        <v>0</v>
      </c>
      <c r="T40">
        <v>0</v>
      </c>
      <c r="U40"/>
      <c r="V40">
        <v>0</v>
      </c>
      <c r="W40"/>
      <c r="X40"/>
      <c r="Y40" s="35">
        <v>44365</v>
      </c>
      <c r="Z40" s="29">
        <v>0.90627314814814808</v>
      </c>
      <c r="AA40"/>
      <c r="AB40" s="31">
        <v>1</v>
      </c>
      <c r="AC40" s="7"/>
      <c r="AD40" s="7">
        <v>2.4110150834599966</v>
      </c>
      <c r="AE40" s="7">
        <v>4.6765893950900743</v>
      </c>
      <c r="AF40" s="7">
        <v>2.2655743116300777</v>
      </c>
      <c r="AG40" s="7">
        <v>0.16800699446781181</v>
      </c>
      <c r="AH40" s="7"/>
      <c r="AI40" s="7"/>
      <c r="AJ40"/>
      <c r="AK40">
        <v>1.1917903623743644</v>
      </c>
      <c r="AL40">
        <v>0.68039445525565723</v>
      </c>
      <c r="AM40" s="7"/>
      <c r="AN40" s="7"/>
      <c r="AO40"/>
      <c r="AP40"/>
      <c r="AQ40">
        <v>4.8820552115052607</v>
      </c>
      <c r="AR40">
        <v>2.5278046935477709</v>
      </c>
      <c r="AS40"/>
      <c r="AT40"/>
      <c r="AU40"/>
      <c r="AV40" s="7"/>
      <c r="AW40" s="7">
        <v>8.960868843134735</v>
      </c>
      <c r="AX40" s="7">
        <v>4.6097099682742604</v>
      </c>
      <c r="AY40" s="7"/>
      <c r="AZ40" s="7"/>
      <c r="BA40" s="7"/>
      <c r="BB40" s="7"/>
      <c r="BC40" s="7">
        <v>19.937802666088707</v>
      </c>
      <c r="BD40" s="7">
        <v>2.0748224376883253</v>
      </c>
      <c r="BE40" s="7"/>
      <c r="BF40" s="7"/>
      <c r="BG40" s="7">
        <v>2.396733066610147</v>
      </c>
      <c r="BH40" s="7">
        <v>4.5651527560696374</v>
      </c>
      <c r="BI40" s="7">
        <v>2.1684196894594905</v>
      </c>
      <c r="BJ40">
        <v>0.1527768236576241</v>
      </c>
      <c r="BK40"/>
      <c r="BL40" s="1">
        <v>9</v>
      </c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</row>
    <row r="41" spans="1:79" ht="15">
      <c r="A41">
        <v>108</v>
      </c>
      <c r="B41">
        <v>32</v>
      </c>
      <c r="C41" t="s">
        <v>112</v>
      </c>
      <c r="D41" t="s">
        <v>25</v>
      </c>
      <c r="E41"/>
      <c r="F41"/>
      <c r="G41">
        <v>0.5</v>
      </c>
      <c r="H41">
        <v>0.5</v>
      </c>
      <c r="I41">
        <v>3096</v>
      </c>
      <c r="J41">
        <v>5370</v>
      </c>
      <c r="K41"/>
      <c r="L41">
        <v>1324</v>
      </c>
      <c r="M41">
        <v>2.79</v>
      </c>
      <c r="N41">
        <v>4.8280000000000003</v>
      </c>
      <c r="O41">
        <v>2.0379999999999998</v>
      </c>
      <c r="P41"/>
      <c r="Q41">
        <v>2.1999999999999999E-2</v>
      </c>
      <c r="R41">
        <v>1</v>
      </c>
      <c r="S41">
        <v>0</v>
      </c>
      <c r="T41">
        <v>0</v>
      </c>
      <c r="U41"/>
      <c r="V41">
        <v>0</v>
      </c>
      <c r="W41"/>
      <c r="X41"/>
      <c r="Y41" s="35">
        <v>44366</v>
      </c>
      <c r="Z41" s="29">
        <v>0.24936342592592595</v>
      </c>
      <c r="AA41"/>
      <c r="AB41" s="31">
        <v>1</v>
      </c>
      <c r="AC41" s="7"/>
      <c r="AD41" s="7">
        <v>3.0187395245880855</v>
      </c>
      <c r="AE41" s="7">
        <v>5.5216925941771891</v>
      </c>
      <c r="AF41" s="7">
        <v>2.5029530695891036</v>
      </c>
      <c r="AG41" s="7">
        <v>0.14336492034795753</v>
      </c>
      <c r="AH41" s="7"/>
      <c r="AI41" s="7"/>
      <c r="AJ41"/>
      <c r="AK41">
        <v>2.1102515049700745</v>
      </c>
      <c r="AL41">
        <v>3.6939850973877397</v>
      </c>
      <c r="AM41" s="7"/>
      <c r="AN41" s="7"/>
      <c r="AO41"/>
      <c r="AP41"/>
      <c r="AQ41">
        <v>0.1645103000550738</v>
      </c>
      <c r="AR41">
        <v>4.2944241748526624</v>
      </c>
      <c r="AS41"/>
      <c r="AT41"/>
      <c r="AU41"/>
      <c r="AV41" s="7"/>
      <c r="AW41" s="7">
        <v>2.1329245398336707</v>
      </c>
      <c r="AX41" s="7">
        <v>5.0079662847492248</v>
      </c>
      <c r="AY41" s="7"/>
      <c r="AZ41" s="7"/>
      <c r="BA41" s="7"/>
      <c r="BB41" s="7"/>
      <c r="BC41" s="7">
        <v>0.39867174583481108</v>
      </c>
      <c r="BD41" s="7">
        <v>5.5309071771443419</v>
      </c>
      <c r="BE41" s="7"/>
      <c r="BF41" s="7"/>
      <c r="BG41" s="7">
        <v>2.9872205908504865</v>
      </c>
      <c r="BH41" s="7">
        <v>5.5171544505066734</v>
      </c>
      <c r="BI41" s="7">
        <v>2.5299338596561878</v>
      </c>
      <c r="BJ41">
        <v>0.1430797111567555</v>
      </c>
      <c r="BK41"/>
      <c r="BL41" s="1">
        <v>10</v>
      </c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</row>
    <row r="42" spans="1:79" ht="15">
      <c r="A42">
        <v>61</v>
      </c>
      <c r="B42">
        <v>20</v>
      </c>
      <c r="C42" t="s">
        <v>112</v>
      </c>
      <c r="D42" t="s">
        <v>25</v>
      </c>
      <c r="E42"/>
      <c r="F42"/>
      <c r="G42">
        <v>0.5</v>
      </c>
      <c r="H42">
        <v>0.5</v>
      </c>
      <c r="I42">
        <v>2884</v>
      </c>
      <c r="J42">
        <v>5076</v>
      </c>
      <c r="K42"/>
      <c r="L42">
        <v>1344</v>
      </c>
      <c r="M42">
        <v>2.6280000000000001</v>
      </c>
      <c r="N42">
        <v>4.5789999999999997</v>
      </c>
      <c r="O42">
        <v>1.9510000000000001</v>
      </c>
      <c r="P42"/>
      <c r="Q42">
        <v>2.5000000000000001E-2</v>
      </c>
      <c r="R42">
        <v>1</v>
      </c>
      <c r="S42">
        <v>0</v>
      </c>
      <c r="T42">
        <v>0</v>
      </c>
      <c r="U42"/>
      <c r="V42">
        <v>0</v>
      </c>
      <c r="W42"/>
      <c r="X42"/>
      <c r="Y42" s="35">
        <v>44369</v>
      </c>
      <c r="Z42" s="29">
        <v>5.1412037037037034E-2</v>
      </c>
      <c r="AA42"/>
      <c r="AB42" s="31">
        <v>1</v>
      </c>
      <c r="AC42" s="7"/>
      <c r="AD42" s="7">
        <v>2.7911190886305675</v>
      </c>
      <c r="AE42" s="7">
        <v>4.7994381867480609</v>
      </c>
      <c r="AF42" s="7">
        <v>2.0083190981174934</v>
      </c>
      <c r="AG42" s="7">
        <v>0.13927411438620901</v>
      </c>
      <c r="AH42" s="7"/>
      <c r="AI42" s="7"/>
      <c r="AJ42"/>
      <c r="AK42">
        <v>2.4695654042139212</v>
      </c>
      <c r="AL42">
        <v>1.959382480115093</v>
      </c>
      <c r="AM42" s="7"/>
      <c r="AN42" s="7"/>
      <c r="AO42"/>
      <c r="AP42"/>
      <c r="AQ42">
        <v>0.18227127706356341</v>
      </c>
      <c r="AR42">
        <v>3.0012158135342544</v>
      </c>
      <c r="AS42"/>
      <c r="AT42"/>
      <c r="AU42"/>
      <c r="AV42" s="7"/>
      <c r="AW42" s="7">
        <v>2.9120681091690521</v>
      </c>
      <c r="AX42" s="7">
        <v>4.4278750722267235</v>
      </c>
      <c r="AY42" s="7"/>
      <c r="AZ42" s="7"/>
      <c r="BA42" s="7"/>
      <c r="BB42" s="7"/>
      <c r="BC42" s="7">
        <v>1.1329497923381979</v>
      </c>
      <c r="BD42" s="7">
        <v>0.11323083680729422</v>
      </c>
      <c r="BE42" s="7"/>
      <c r="BF42" s="7"/>
      <c r="BG42" s="7">
        <v>2.7570752009649713</v>
      </c>
      <c r="BH42" s="7">
        <v>4.7950681707526108</v>
      </c>
      <c r="BI42" s="7">
        <v>2.03799296978764</v>
      </c>
      <c r="BJ42">
        <v>0.1384896055370381</v>
      </c>
      <c r="BK42"/>
      <c r="BL42" s="1">
        <v>11</v>
      </c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</row>
    <row r="43" spans="1:79" ht="15">
      <c r="A43">
        <v>108</v>
      </c>
      <c r="B43">
        <v>32</v>
      </c>
      <c r="C43" t="s">
        <v>112</v>
      </c>
      <c r="D43" t="s">
        <v>25</v>
      </c>
      <c r="E43"/>
      <c r="F43"/>
      <c r="G43">
        <v>0.5</v>
      </c>
      <c r="H43">
        <v>0.5</v>
      </c>
      <c r="I43">
        <v>3822</v>
      </c>
      <c r="J43">
        <v>5284</v>
      </c>
      <c r="K43"/>
      <c r="L43">
        <v>2316</v>
      </c>
      <c r="M43">
        <v>3.347</v>
      </c>
      <c r="N43">
        <v>4.7549999999999999</v>
      </c>
      <c r="O43">
        <v>1.4079999999999999</v>
      </c>
      <c r="P43"/>
      <c r="Q43">
        <v>0.126</v>
      </c>
      <c r="R43">
        <v>1</v>
      </c>
      <c r="S43">
        <v>0</v>
      </c>
      <c r="T43">
        <v>0</v>
      </c>
      <c r="U43"/>
      <c r="V43">
        <v>0</v>
      </c>
      <c r="W43"/>
      <c r="X43"/>
      <c r="Y43" s="35">
        <v>44369</v>
      </c>
      <c r="Z43" s="29">
        <v>0.39427083333333335</v>
      </c>
      <c r="AA43"/>
      <c r="AB43" s="31">
        <v>1</v>
      </c>
      <c r="AC43" s="7"/>
      <c r="AD43" s="7">
        <v>3.7034952780685453</v>
      </c>
      <c r="AE43" s="7">
        <v>5.0014300372044174</v>
      </c>
      <c r="AF43" s="7">
        <v>1.2979347591358721</v>
      </c>
      <c r="AG43" s="7">
        <v>0.2409464612387634</v>
      </c>
      <c r="AH43" s="7"/>
      <c r="AI43" s="7"/>
      <c r="AJ43"/>
      <c r="AK43">
        <v>0.84399162267559324</v>
      </c>
      <c r="AL43">
        <v>1.7560164986643652</v>
      </c>
      <c r="AM43" s="7"/>
      <c r="AN43" s="7"/>
      <c r="AO43"/>
      <c r="AP43"/>
      <c r="AQ43">
        <v>12.020925106081659</v>
      </c>
      <c r="AR43">
        <v>3.7467593465936395</v>
      </c>
      <c r="AS43"/>
      <c r="AT43"/>
      <c r="AU43"/>
      <c r="AV43" s="7"/>
      <c r="AW43" s="7">
        <v>52.042758371465453</v>
      </c>
      <c r="AX43" s="7">
        <v>21.208096125115439</v>
      </c>
      <c r="AY43" s="7"/>
      <c r="AZ43" s="7"/>
      <c r="BA43" s="7"/>
      <c r="BB43" s="7"/>
      <c r="BC43" s="7">
        <v>11.962396829814155</v>
      </c>
      <c r="BD43" s="7">
        <v>3.280947581794992</v>
      </c>
      <c r="BE43" s="7"/>
      <c r="BF43" s="7"/>
      <c r="BG43" s="7">
        <v>3.6879323579928442</v>
      </c>
      <c r="BH43" s="7">
        <v>4.7178645548329943</v>
      </c>
      <c r="BI43" s="7">
        <v>1.0299321968401496</v>
      </c>
      <c r="BJ43">
        <v>0.2273483078531337</v>
      </c>
      <c r="BK43"/>
      <c r="BL43" s="1">
        <v>12</v>
      </c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</row>
    <row r="44" spans="1:79" ht="15">
      <c r="A44">
        <v>61</v>
      </c>
      <c r="B44">
        <v>20</v>
      </c>
      <c r="C44" t="s">
        <v>112</v>
      </c>
      <c r="D44" t="s">
        <v>25</v>
      </c>
      <c r="E44"/>
      <c r="F44"/>
      <c r="G44">
        <v>0.5</v>
      </c>
      <c r="H44">
        <v>0.5</v>
      </c>
      <c r="I44">
        <v>3305</v>
      </c>
      <c r="J44">
        <v>3924</v>
      </c>
      <c r="K44"/>
      <c r="L44">
        <v>1817</v>
      </c>
      <c r="M44">
        <v>2.9510000000000001</v>
      </c>
      <c r="N44">
        <v>3.6030000000000002</v>
      </c>
      <c r="O44">
        <v>0.65200000000000002</v>
      </c>
      <c r="P44"/>
      <c r="Q44">
        <v>7.3999999999999996E-2</v>
      </c>
      <c r="R44">
        <v>1</v>
      </c>
      <c r="S44">
        <v>0</v>
      </c>
      <c r="T44">
        <v>0</v>
      </c>
      <c r="U44"/>
      <c r="V44">
        <v>0</v>
      </c>
      <c r="W44"/>
      <c r="X44"/>
      <c r="Y44" s="35">
        <v>44369</v>
      </c>
      <c r="Z44" s="29">
        <v>0.93438657407407411</v>
      </c>
      <c r="AA44"/>
      <c r="AB44" s="31">
        <v>1</v>
      </c>
      <c r="AC44" s="7"/>
      <c r="AD44" s="7">
        <v>3.2053337083853388</v>
      </c>
      <c r="AE44" s="7">
        <v>3.7574352674854166</v>
      </c>
      <c r="AF44" s="7">
        <v>0.55210155910007774</v>
      </c>
      <c r="AG44" s="7">
        <v>0.17968592370440217</v>
      </c>
      <c r="AH44" s="7"/>
      <c r="AI44" s="7"/>
      <c r="AJ44"/>
      <c r="AK44">
        <v>1.1320020213041924</v>
      </c>
      <c r="AL44">
        <v>2.8076855750858742</v>
      </c>
      <c r="AM44" s="7"/>
      <c r="AN44" s="7"/>
      <c r="AO44"/>
      <c r="AP44"/>
      <c r="AQ44">
        <v>1.4361245922968826</v>
      </c>
      <c r="AR44">
        <v>8.9064065065498639</v>
      </c>
      <c r="AS44"/>
      <c r="AT44"/>
      <c r="AU44"/>
      <c r="AV44" s="7"/>
      <c r="AW44" s="7">
        <v>15.13967919339068</v>
      </c>
      <c r="AX44" s="7">
        <v>53.926981029559919</v>
      </c>
      <c r="AY44" s="7"/>
      <c r="AZ44" s="7"/>
      <c r="BA44" s="7"/>
      <c r="BB44" s="7"/>
      <c r="BC44" s="7">
        <v>3.6802331232055843</v>
      </c>
      <c r="BD44" s="7">
        <v>4.3432341892085349</v>
      </c>
      <c r="BE44" s="7"/>
      <c r="BF44" s="7"/>
      <c r="BG44" s="7">
        <v>3.1872935944284242</v>
      </c>
      <c r="BH44" s="7">
        <v>3.7846111330879575</v>
      </c>
      <c r="BI44" s="7">
        <v>0.59731753865953308</v>
      </c>
      <c r="BJ44">
        <v>0.17643923609976495</v>
      </c>
      <c r="BK44"/>
      <c r="BL44" s="1">
        <v>13</v>
      </c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</row>
    <row r="45" spans="1:79" ht="15">
      <c r="A45">
        <v>61</v>
      </c>
      <c r="B45">
        <v>20</v>
      </c>
      <c r="C45" t="s">
        <v>108</v>
      </c>
      <c r="D45" t="s">
        <v>25</v>
      </c>
      <c r="E45"/>
      <c r="F45"/>
      <c r="G45">
        <v>0.5</v>
      </c>
      <c r="H45">
        <v>0.5</v>
      </c>
      <c r="I45">
        <v>4641</v>
      </c>
      <c r="J45">
        <v>8721</v>
      </c>
      <c r="K45"/>
      <c r="L45">
        <v>21492</v>
      </c>
      <c r="M45">
        <v>3.976</v>
      </c>
      <c r="N45">
        <v>7.6669999999999998</v>
      </c>
      <c r="O45">
        <v>3.6920000000000002</v>
      </c>
      <c r="P45"/>
      <c r="Q45">
        <v>2.1320000000000001</v>
      </c>
      <c r="R45">
        <v>1</v>
      </c>
      <c r="S45">
        <v>0</v>
      </c>
      <c r="T45">
        <v>0</v>
      </c>
      <c r="U45"/>
      <c r="V45">
        <v>0</v>
      </c>
      <c r="W45"/>
      <c r="X45"/>
      <c r="Y45" s="35">
        <v>44398</v>
      </c>
      <c r="Z45" s="29">
        <v>0.9512962962962962</v>
      </c>
      <c r="AA45"/>
      <c r="AB45" s="31">
        <v>1</v>
      </c>
      <c r="AC45" s="7"/>
      <c r="AD45" s="7">
        <v>3.8299936820962488</v>
      </c>
      <c r="AE45" s="7">
        <v>6.9005246120795523</v>
      </c>
      <c r="AF45" s="7">
        <v>3.0705309299833035</v>
      </c>
      <c r="AG45" s="7">
        <v>0.18451063713914756</v>
      </c>
      <c r="AH45" s="7"/>
      <c r="AI45" s="7"/>
      <c r="AJ45"/>
      <c r="AK45">
        <v>0.94876971520803921</v>
      </c>
      <c r="AL45">
        <v>1.5901485921627938</v>
      </c>
      <c r="AM45" s="7"/>
      <c r="AN45" s="7"/>
      <c r="AO45"/>
      <c r="AP45"/>
      <c r="AQ45">
        <v>0.81847839235937447</v>
      </c>
      <c r="AR45">
        <v>3.2326664921123385</v>
      </c>
      <c r="AS45"/>
      <c r="AT45"/>
      <c r="AU45"/>
      <c r="AV45" s="7"/>
      <c r="AW45" s="7">
        <v>0.65619753218981147</v>
      </c>
      <c r="AX45" s="7">
        <v>8.9262302091373691</v>
      </c>
      <c r="AY45" s="7"/>
      <c r="AZ45" s="7"/>
      <c r="BA45" s="7"/>
      <c r="BB45" s="7"/>
      <c r="BC45" s="7">
        <v>1.6440255629793705</v>
      </c>
      <c r="BD45" s="7">
        <v>0.63392542412799691</v>
      </c>
      <c r="BE45" s="7"/>
      <c r="BF45" s="7"/>
      <c r="BG45" s="7">
        <v>3.8119105556349075</v>
      </c>
      <c r="BH45" s="7">
        <v>6.8724000573266961</v>
      </c>
      <c r="BI45" s="7">
        <v>3.0604895016917886</v>
      </c>
      <c r="BJ45">
        <v>0.18603990896954903</v>
      </c>
      <c r="BK45"/>
      <c r="BL45" s="1">
        <v>14</v>
      </c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</row>
    <row r="46" spans="1:79" ht="15">
      <c r="A46">
        <v>108</v>
      </c>
      <c r="B46">
        <v>32</v>
      </c>
      <c r="C46" t="s">
        <v>109</v>
      </c>
      <c r="D46" t="s">
        <v>25</v>
      </c>
      <c r="E46"/>
      <c r="F46"/>
      <c r="G46">
        <v>0.5</v>
      </c>
      <c r="H46">
        <v>0.5</v>
      </c>
      <c r="I46">
        <v>4967</v>
      </c>
      <c r="J46">
        <v>7138</v>
      </c>
      <c r="K46"/>
      <c r="L46">
        <v>22238</v>
      </c>
      <c r="M46">
        <v>4.2249999999999996</v>
      </c>
      <c r="N46">
        <v>6.3259999999999996</v>
      </c>
      <c r="O46">
        <v>2.1</v>
      </c>
      <c r="P46"/>
      <c r="Q46">
        <v>2.21</v>
      </c>
      <c r="R46">
        <v>1</v>
      </c>
      <c r="S46">
        <v>0</v>
      </c>
      <c r="T46">
        <v>0</v>
      </c>
      <c r="U46"/>
      <c r="V46">
        <v>0</v>
      </c>
      <c r="W46"/>
      <c r="X46"/>
      <c r="Y46" s="35">
        <v>44399</v>
      </c>
      <c r="Z46" s="29">
        <v>0.34385416666666663</v>
      </c>
      <c r="AA46"/>
      <c r="AB46" s="31">
        <v>1</v>
      </c>
      <c r="AC46" s="7"/>
      <c r="AD46" s="7">
        <v>4.1041843437891421</v>
      </c>
      <c r="AE46" s="7">
        <v>5.6100559113905257</v>
      </c>
      <c r="AF46" s="7">
        <v>1.5058715676013836</v>
      </c>
      <c r="AG46" s="7">
        <v>0.19104838376080654</v>
      </c>
      <c r="AH46" s="7"/>
      <c r="AI46" s="7"/>
      <c r="AJ46"/>
      <c r="AK46">
        <v>1.1815791480290154</v>
      </c>
      <c r="AL46">
        <v>3.0690936414673566</v>
      </c>
      <c r="AM46" s="7"/>
      <c r="AN46" s="7"/>
      <c r="AO46"/>
      <c r="AP46"/>
      <c r="AQ46">
        <v>10.169836995322379</v>
      </c>
      <c r="AR46">
        <v>2.5047243700862287</v>
      </c>
      <c r="AS46"/>
      <c r="AT46"/>
      <c r="AU46"/>
      <c r="AV46" s="7"/>
      <c r="AW46" s="7">
        <v>48.900836774224047</v>
      </c>
      <c r="AX46" s="7">
        <v>24.151279383496139</v>
      </c>
      <c r="AY46" s="7"/>
      <c r="AZ46" s="7"/>
      <c r="BA46" s="7"/>
      <c r="BB46" s="7"/>
      <c r="BC46" s="7">
        <v>10.33848260718616</v>
      </c>
      <c r="BD46" s="7">
        <v>9.6780081538025975</v>
      </c>
      <c r="BE46" s="7"/>
      <c r="BF46" s="7"/>
      <c r="BG46" s="7">
        <v>4.1285755376207192</v>
      </c>
      <c r="BH46" s="7">
        <v>5.3385928176890438</v>
      </c>
      <c r="BI46" s="7">
        <v>1.2100172800683251</v>
      </c>
      <c r="BJ46">
        <v>0.18165804126066223</v>
      </c>
      <c r="BK46"/>
      <c r="BL46" s="1">
        <v>15</v>
      </c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</row>
    <row r="47" spans="1:79" ht="15">
      <c r="A47">
        <v>61</v>
      </c>
      <c r="B47">
        <v>20</v>
      </c>
      <c r="C47" t="s">
        <v>110</v>
      </c>
      <c r="D47" t="s">
        <v>25</v>
      </c>
      <c r="E47"/>
      <c r="F47"/>
      <c r="G47">
        <v>0.5</v>
      </c>
      <c r="H47">
        <v>0.5</v>
      </c>
      <c r="I47">
        <v>5207</v>
      </c>
      <c r="J47">
        <v>7155</v>
      </c>
      <c r="K47"/>
      <c r="L47">
        <v>25168</v>
      </c>
      <c r="M47">
        <v>4.4089999999999998</v>
      </c>
      <c r="N47">
        <v>6.34</v>
      </c>
      <c r="O47">
        <v>1.93</v>
      </c>
      <c r="P47"/>
      <c r="Q47">
        <v>2.516</v>
      </c>
      <c r="R47">
        <v>1</v>
      </c>
      <c r="S47">
        <v>0</v>
      </c>
      <c r="T47">
        <v>0</v>
      </c>
      <c r="U47"/>
      <c r="V47">
        <v>0</v>
      </c>
      <c r="W47"/>
      <c r="X47"/>
      <c r="Y47" s="35">
        <v>44399</v>
      </c>
      <c r="Z47" s="29">
        <v>0.96560185185185177</v>
      </c>
      <c r="AA47"/>
      <c r="AB47" s="31">
        <v>1</v>
      </c>
      <c r="AC47" s="7"/>
      <c r="AD47" s="7">
        <v>4.3060424996366722</v>
      </c>
      <c r="AE47" s="7">
        <v>5.6239143876455557</v>
      </c>
      <c r="AF47" s="7">
        <v>1.3178718880088836</v>
      </c>
      <c r="AG47" s="7">
        <v>0.21672612853488293</v>
      </c>
      <c r="AH47" s="7"/>
      <c r="AI47" s="7"/>
      <c r="AJ47"/>
      <c r="AK47">
        <v>0.8828402109466863</v>
      </c>
      <c r="AL47">
        <v>0.83728414307783616</v>
      </c>
      <c r="AM47" s="7"/>
      <c r="AN47" s="7"/>
      <c r="AO47"/>
      <c r="AP47"/>
      <c r="AQ47">
        <v>0.24611722818227316</v>
      </c>
      <c r="AR47">
        <v>3.0275073156256003</v>
      </c>
      <c r="AS47"/>
      <c r="AT47"/>
      <c r="AU47"/>
      <c r="AV47" s="7"/>
      <c r="AW47" s="7">
        <v>3.8480245470921459</v>
      </c>
      <c r="AX47" s="7">
        <v>10.346202672364381</v>
      </c>
      <c r="AY47" s="7"/>
      <c r="AZ47" s="7"/>
      <c r="BA47" s="7"/>
      <c r="BB47" s="7"/>
      <c r="BC47" s="7">
        <v>1.3056204150880264</v>
      </c>
      <c r="BD47" s="7">
        <v>0.72169037338062625</v>
      </c>
      <c r="BE47" s="7"/>
      <c r="BF47" s="7"/>
      <c r="BG47" s="7">
        <v>4.2871182975259661</v>
      </c>
      <c r="BH47" s="7">
        <v>5.6308436257730712</v>
      </c>
      <c r="BI47" s="7">
        <v>1.3437253282471051</v>
      </c>
      <c r="BJ47">
        <v>0.21815023554027113</v>
      </c>
      <c r="BK47"/>
      <c r="BL47" s="1">
        <v>16</v>
      </c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</row>
    <row r="48" spans="1:79" ht="15">
      <c r="A48">
        <v>108</v>
      </c>
      <c r="B48">
        <v>32</v>
      </c>
      <c r="C48" t="s">
        <v>111</v>
      </c>
      <c r="D48" t="s">
        <v>25</v>
      </c>
      <c r="E48"/>
      <c r="F48"/>
      <c r="G48">
        <v>0.5</v>
      </c>
      <c r="H48">
        <v>0.5</v>
      </c>
      <c r="I48">
        <v>5177</v>
      </c>
      <c r="J48">
        <v>8158</v>
      </c>
      <c r="K48"/>
      <c r="L48">
        <v>9913</v>
      </c>
      <c r="M48">
        <v>4.3869999999999996</v>
      </c>
      <c r="N48">
        <v>7.19</v>
      </c>
      <c r="O48">
        <v>2.8029999999999999</v>
      </c>
      <c r="P48"/>
      <c r="Q48">
        <v>0.92100000000000004</v>
      </c>
      <c r="R48">
        <v>1</v>
      </c>
      <c r="S48">
        <v>0</v>
      </c>
      <c r="T48">
        <v>0</v>
      </c>
      <c r="U48"/>
      <c r="V48">
        <v>0</v>
      </c>
      <c r="W48"/>
      <c r="X48"/>
      <c r="Y48" s="35">
        <v>44400</v>
      </c>
      <c r="Z48" s="29">
        <v>0.35327546296296292</v>
      </c>
      <c r="AA48"/>
      <c r="AB48" s="31">
        <v>1</v>
      </c>
      <c r="AC48" s="7"/>
      <c r="AD48" s="7">
        <v>4.2808102301557307</v>
      </c>
      <c r="AE48" s="7">
        <v>6.4415644866923625</v>
      </c>
      <c r="AF48" s="7">
        <v>2.1607542565366318</v>
      </c>
      <c r="AG48" s="7">
        <v>8.3035344736748104E-2</v>
      </c>
      <c r="AH48" s="7"/>
      <c r="AI48" s="7"/>
      <c r="AJ48"/>
      <c r="AK48">
        <v>0.33345199417342841</v>
      </c>
      <c r="AL48">
        <v>1.2136317162250985</v>
      </c>
      <c r="AM48" s="7"/>
      <c r="AN48" s="7"/>
      <c r="AO48"/>
      <c r="AP48"/>
      <c r="AQ48">
        <v>0.89451326012637877</v>
      </c>
      <c r="AR48">
        <v>2.1521047725047819</v>
      </c>
      <c r="AS48"/>
      <c r="AT48"/>
      <c r="AU48"/>
      <c r="AV48" s="7"/>
      <c r="AW48" s="7">
        <v>1.9968080831561668</v>
      </c>
      <c r="AX48" s="7">
        <v>4.0216159767578494</v>
      </c>
      <c r="AY48" s="7"/>
      <c r="AZ48" s="7"/>
      <c r="BA48" s="7"/>
      <c r="BB48" s="7"/>
      <c r="BC48" s="7">
        <v>0.72027181032375853</v>
      </c>
      <c r="BD48" s="7">
        <v>3.9313608685849619</v>
      </c>
      <c r="BE48" s="7"/>
      <c r="BF48" s="7"/>
      <c r="BG48" s="7">
        <v>4.2879593731753305</v>
      </c>
      <c r="BH48" s="7">
        <v>6.4705042459308082</v>
      </c>
      <c r="BI48" s="7">
        <v>2.1825448727554777</v>
      </c>
      <c r="BJ48">
        <v>8.2737377732543804E-2</v>
      </c>
      <c r="BK48"/>
      <c r="BL48" s="1">
        <v>17</v>
      </c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</row>
    <row r="49" spans="1:79" ht="15">
      <c r="A49">
        <v>59</v>
      </c>
      <c r="B49">
        <v>20</v>
      </c>
      <c r="C49" t="s">
        <v>112</v>
      </c>
      <c r="D49" t="s">
        <v>25</v>
      </c>
      <c r="E49"/>
      <c r="F49"/>
      <c r="G49">
        <v>0.5</v>
      </c>
      <c r="H49">
        <v>0.5</v>
      </c>
      <c r="I49">
        <v>5056</v>
      </c>
      <c r="J49">
        <v>7177</v>
      </c>
      <c r="K49"/>
      <c r="L49">
        <v>1233</v>
      </c>
      <c r="M49">
        <v>4.2939999999999996</v>
      </c>
      <c r="N49">
        <v>6.3579999999999997</v>
      </c>
      <c r="O49">
        <v>2.0649999999999999</v>
      </c>
      <c r="P49"/>
      <c r="Q49">
        <v>1.2999999999999999E-2</v>
      </c>
      <c r="R49">
        <v>1</v>
      </c>
      <c r="S49">
        <v>0</v>
      </c>
      <c r="T49">
        <v>0</v>
      </c>
      <c r="U49"/>
      <c r="V49">
        <v>0</v>
      </c>
      <c r="W49"/>
      <c r="X49"/>
      <c r="Y49" s="35">
        <v>44410</v>
      </c>
      <c r="Z49" s="29">
        <v>0.93155092592592592</v>
      </c>
      <c r="AA49"/>
      <c r="AB49" s="31">
        <v>1</v>
      </c>
      <c r="AC49" s="7"/>
      <c r="AD49" s="7">
        <v>4.7216405303493536</v>
      </c>
      <c r="AE49" s="7">
        <v>6.6276967532172408</v>
      </c>
      <c r="AF49" s="7">
        <v>1.9060562228678872</v>
      </c>
      <c r="AG49" s="7">
        <v>0.10256825490313902</v>
      </c>
      <c r="AH49" s="7"/>
      <c r="AI49" s="7"/>
      <c r="AJ49"/>
      <c r="AK49">
        <v>0.41105890305150222</v>
      </c>
      <c r="AL49">
        <v>5.7620340272890651</v>
      </c>
      <c r="AM49" s="7"/>
      <c r="AN49" s="7"/>
      <c r="AO49"/>
      <c r="AP49"/>
      <c r="AQ49">
        <v>12.255911297685756</v>
      </c>
      <c r="AR49">
        <v>10.904751239565647</v>
      </c>
      <c r="AS49"/>
      <c r="AT49"/>
      <c r="AU49"/>
      <c r="AV49" s="7"/>
      <c r="AW49" s="7">
        <v>51.850550788297902</v>
      </c>
      <c r="AX49" s="7">
        <v>28.778080484952724</v>
      </c>
      <c r="AY49" s="7"/>
      <c r="AZ49" s="7"/>
      <c r="BA49" s="7"/>
      <c r="BB49" s="7"/>
      <c r="BC49" s="7">
        <v>9.5770879943944447</v>
      </c>
      <c r="BD49" s="7">
        <v>8.2397328563864107</v>
      </c>
      <c r="BE49" s="7"/>
      <c r="BF49" s="7"/>
      <c r="BG49" s="7">
        <v>4.7313648786340927</v>
      </c>
      <c r="BH49" s="7">
        <v>6.245005580948928</v>
      </c>
      <c r="BI49" s="7">
        <v>1.5136407023148357</v>
      </c>
      <c r="BJ49">
        <v>9.7881171920742027E-2</v>
      </c>
      <c r="BK49"/>
      <c r="BL49" s="1">
        <v>18</v>
      </c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</row>
    <row r="50" spans="1:79" ht="15">
      <c r="A50">
        <v>104</v>
      </c>
      <c r="B50">
        <v>32</v>
      </c>
      <c r="C50" t="s">
        <v>112</v>
      </c>
      <c r="D50" t="s">
        <v>25</v>
      </c>
      <c r="E50"/>
      <c r="F50"/>
      <c r="G50">
        <v>0.5</v>
      </c>
      <c r="H50">
        <v>0.5</v>
      </c>
      <c r="I50">
        <v>2574</v>
      </c>
      <c r="J50">
        <v>3652</v>
      </c>
      <c r="K50"/>
      <c r="L50">
        <v>2199</v>
      </c>
      <c r="M50">
        <v>2.39</v>
      </c>
      <c r="N50">
        <v>3.3719999999999999</v>
      </c>
      <c r="O50">
        <v>0.98299999999999998</v>
      </c>
      <c r="P50"/>
      <c r="Q50">
        <v>0.114</v>
      </c>
      <c r="R50">
        <v>1</v>
      </c>
      <c r="S50">
        <v>0</v>
      </c>
      <c r="T50">
        <v>0</v>
      </c>
      <c r="U50"/>
      <c r="V50">
        <v>0</v>
      </c>
      <c r="W50"/>
      <c r="X50"/>
      <c r="Y50" s="35">
        <v>44411</v>
      </c>
      <c r="Z50" s="29">
        <v>0.27497685185185183</v>
      </c>
      <c r="AA50"/>
      <c r="AB50" s="31">
        <v>1</v>
      </c>
      <c r="AC50" s="7"/>
      <c r="AD50" s="7">
        <v>2.3080572860772026</v>
      </c>
      <c r="AE50" s="7">
        <v>3.1864049617738672</v>
      </c>
      <c r="AF50" s="7">
        <v>0.87834767569666461</v>
      </c>
      <c r="AG50" s="7">
        <v>0.19788872145041231</v>
      </c>
      <c r="AH50" s="7"/>
      <c r="AI50" s="7"/>
      <c r="AJ50"/>
      <c r="AK50">
        <v>2.9066254129727711</v>
      </c>
      <c r="AL50">
        <v>28.968472941346885</v>
      </c>
      <c r="AM50" s="7"/>
      <c r="AN50" s="7"/>
      <c r="AO50"/>
      <c r="AP50"/>
      <c r="AQ50">
        <v>0.18365961218737906</v>
      </c>
      <c r="AR50">
        <v>15.69744404745621</v>
      </c>
      <c r="AS50"/>
      <c r="AT50"/>
      <c r="AU50"/>
      <c r="AV50" s="7"/>
      <c r="AW50" s="7">
        <v>7.8726893472562747</v>
      </c>
      <c r="AX50" s="7">
        <v>28.398000081876802</v>
      </c>
      <c r="AY50" s="7"/>
      <c r="AZ50" s="7"/>
      <c r="BA50" s="7"/>
      <c r="BB50" s="7"/>
      <c r="BC50" s="7">
        <v>0.99233382929727398</v>
      </c>
      <c r="BD50" s="7">
        <v>7.2761836032746174</v>
      </c>
      <c r="BE50" s="7"/>
      <c r="BF50" s="7"/>
      <c r="BG50" s="7">
        <v>2.2749945019090911</v>
      </c>
      <c r="BH50" s="7">
        <v>3.1893337207453083</v>
      </c>
      <c r="BI50" s="7">
        <v>0.91433921883621716</v>
      </c>
      <c r="BJ50">
        <v>0.19887547576249587</v>
      </c>
      <c r="BK50"/>
      <c r="BL50" s="1">
        <v>19</v>
      </c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1:79" ht="15">
      <c r="A51">
        <v>59</v>
      </c>
      <c r="B51">
        <v>20</v>
      </c>
      <c r="C51" t="s">
        <v>112</v>
      </c>
      <c r="D51" t="s">
        <v>25</v>
      </c>
      <c r="E51"/>
      <c r="F51"/>
      <c r="G51">
        <v>0.5</v>
      </c>
      <c r="H51">
        <v>0.5</v>
      </c>
      <c r="I51">
        <v>4489</v>
      </c>
      <c r="J51">
        <v>5574</v>
      </c>
      <c r="K51"/>
      <c r="L51">
        <v>3968</v>
      </c>
      <c r="M51">
        <v>3.859</v>
      </c>
      <c r="N51">
        <v>5.0010000000000003</v>
      </c>
      <c r="O51">
        <v>1.1419999999999999</v>
      </c>
      <c r="P51"/>
      <c r="Q51">
        <v>0.29899999999999999</v>
      </c>
      <c r="R51">
        <v>1</v>
      </c>
      <c r="S51">
        <v>0</v>
      </c>
      <c r="T51">
        <v>0</v>
      </c>
      <c r="U51"/>
      <c r="V51">
        <v>0</v>
      </c>
      <c r="W51"/>
      <c r="X51"/>
      <c r="Y51" s="35">
        <v>44412</v>
      </c>
      <c r="Z51" s="29">
        <v>0.95604166666666668</v>
      </c>
      <c r="AA51"/>
      <c r="AB51" s="31">
        <v>1</v>
      </c>
      <c r="AC51" s="7"/>
      <c r="AD51" s="7">
        <v>4.1264985826011307</v>
      </c>
      <c r="AE51" s="7">
        <v>5.3349523632896547</v>
      </c>
      <c r="AF51" s="7">
        <v>1.208453780688524</v>
      </c>
      <c r="AG51" s="7">
        <v>0.39400975075621097</v>
      </c>
      <c r="AH51" s="7"/>
      <c r="AI51" s="7"/>
      <c r="AJ51"/>
      <c r="AK51">
        <v>0.49927703606522855</v>
      </c>
      <c r="AL51">
        <v>2.0288294160971954</v>
      </c>
      <c r="AM51" s="7"/>
      <c r="AN51" s="7"/>
      <c r="AO51"/>
      <c r="AP51"/>
      <c r="AQ51">
        <v>0.33864454245904235</v>
      </c>
      <c r="AR51">
        <v>2.5532038791301983</v>
      </c>
      <c r="AS51"/>
      <c r="AT51"/>
      <c r="AU51"/>
      <c r="AV51" s="7"/>
      <c r="AW51" s="7">
        <v>0.21182120342938177</v>
      </c>
      <c r="AX51" s="7">
        <v>4.3709965431072586</v>
      </c>
      <c r="AY51" s="7"/>
      <c r="AZ51" s="7"/>
      <c r="BA51" s="7"/>
      <c r="BB51" s="7"/>
      <c r="BC51" s="7">
        <v>3.0692946215348265</v>
      </c>
      <c r="BD51" s="7">
        <v>3.4077372450639429</v>
      </c>
      <c r="BE51" s="7"/>
      <c r="BF51" s="7"/>
      <c r="BG51" s="7">
        <v>4.1368256929546146</v>
      </c>
      <c r="BH51" s="7">
        <v>5.344000947067757</v>
      </c>
      <c r="BI51" s="7">
        <v>1.207175254113142</v>
      </c>
      <c r="BJ51">
        <v>0.40015065197577548</v>
      </c>
      <c r="BK51"/>
      <c r="BL51" s="1">
        <v>20</v>
      </c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1:79" ht="15">
      <c r="A52">
        <v>104</v>
      </c>
      <c r="B52">
        <v>32</v>
      </c>
      <c r="C52" t="s">
        <v>112</v>
      </c>
      <c r="D52" t="s">
        <v>25</v>
      </c>
      <c r="E52"/>
      <c r="F52"/>
      <c r="G52">
        <v>0.5</v>
      </c>
      <c r="H52">
        <v>0.5</v>
      </c>
      <c r="I52">
        <v>4372</v>
      </c>
      <c r="J52">
        <v>5401</v>
      </c>
      <c r="K52"/>
      <c r="L52">
        <v>2513</v>
      </c>
      <c r="M52">
        <v>3.7690000000000001</v>
      </c>
      <c r="N52">
        <v>4.8540000000000001</v>
      </c>
      <c r="O52">
        <v>1.085</v>
      </c>
      <c r="P52"/>
      <c r="Q52">
        <v>0.14699999999999999</v>
      </c>
      <c r="R52">
        <v>1</v>
      </c>
      <c r="S52">
        <v>0</v>
      </c>
      <c r="T52">
        <v>0</v>
      </c>
      <c r="U52"/>
      <c r="V52">
        <v>0</v>
      </c>
      <c r="W52"/>
      <c r="X52"/>
      <c r="Y52" s="35">
        <v>44413</v>
      </c>
      <c r="Z52" s="29">
        <v>0.30167824074074073</v>
      </c>
      <c r="AA52"/>
      <c r="AB52" s="31">
        <v>1</v>
      </c>
      <c r="AC52" s="7"/>
      <c r="AD52" s="7">
        <v>4.0166556815686176</v>
      </c>
      <c r="AE52" s="7">
        <v>5.1610184751105832</v>
      </c>
      <c r="AF52" s="7">
        <v>1.1443627935419656</v>
      </c>
      <c r="AG52" s="7">
        <v>0.24509289618177169</v>
      </c>
      <c r="AH52" s="7"/>
      <c r="AI52" s="7"/>
      <c r="AJ52"/>
      <c r="AK52">
        <v>1.0809867532219832</v>
      </c>
      <c r="AL52">
        <v>1.966203957923125</v>
      </c>
      <c r="AM52" s="7"/>
      <c r="AN52" s="7"/>
      <c r="AO52"/>
      <c r="AP52"/>
      <c r="AQ52">
        <v>5.8424776132346215E-2</v>
      </c>
      <c r="AR52">
        <v>0.37070943834301351</v>
      </c>
      <c r="AS52"/>
      <c r="AT52"/>
      <c r="AU52"/>
      <c r="AV52" s="7"/>
      <c r="AW52" s="7">
        <v>3.9574920356060672</v>
      </c>
      <c r="AX52" s="7">
        <v>8.8024859733619323</v>
      </c>
      <c r="AY52" s="7"/>
      <c r="AZ52" s="7"/>
      <c r="BA52" s="7"/>
      <c r="BB52" s="7"/>
      <c r="BC52" s="7">
        <v>4.1750287294199002E-2</v>
      </c>
      <c r="BD52" s="7">
        <v>1.4084843996013918</v>
      </c>
      <c r="BE52" s="7"/>
      <c r="BF52" s="7"/>
      <c r="BG52" s="7">
        <v>3.9950626326476959</v>
      </c>
      <c r="BH52" s="7">
        <v>5.162526572406934</v>
      </c>
      <c r="BI52" s="7">
        <v>1.1674639397592379</v>
      </c>
      <c r="BJ52">
        <v>0.24514407035860139</v>
      </c>
      <c r="BK52"/>
      <c r="BL52" s="1">
        <v>21</v>
      </c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</row>
    <row r="53" spans="1:79" ht="15">
      <c r="A53">
        <v>59</v>
      </c>
      <c r="B53">
        <v>20</v>
      </c>
      <c r="C53" t="s">
        <v>112</v>
      </c>
      <c r="D53" t="s">
        <v>25</v>
      </c>
      <c r="E53"/>
      <c r="F53"/>
      <c r="G53">
        <v>0.5</v>
      </c>
      <c r="H53">
        <v>0.5</v>
      </c>
      <c r="I53">
        <v>3528</v>
      </c>
      <c r="J53">
        <v>5413</v>
      </c>
      <c r="K53"/>
      <c r="L53">
        <v>1593</v>
      </c>
      <c r="M53">
        <v>3.1219999999999999</v>
      </c>
      <c r="N53">
        <v>4.8639999999999999</v>
      </c>
      <c r="O53">
        <v>1.742</v>
      </c>
      <c r="P53"/>
      <c r="Q53">
        <v>5.0999999999999997E-2</v>
      </c>
      <c r="R53">
        <v>1</v>
      </c>
      <c r="S53">
        <v>0</v>
      </c>
      <c r="T53">
        <v>0</v>
      </c>
      <c r="U53"/>
      <c r="V53">
        <v>0</v>
      </c>
      <c r="W53"/>
      <c r="X53"/>
      <c r="Y53" s="35">
        <v>44414</v>
      </c>
      <c r="Z53" s="29">
        <v>1.2581018518518519E-2</v>
      </c>
      <c r="AA53"/>
      <c r="AB53" s="31">
        <v>1</v>
      </c>
      <c r="AC53" s="7"/>
      <c r="AD53" s="7">
        <v>3.2195755650207705</v>
      </c>
      <c r="AE53" s="7">
        <v>5.1294241085641028</v>
      </c>
      <c r="AF53" s="7">
        <v>1.9098485435433323</v>
      </c>
      <c r="AG53" s="7">
        <v>0.15221279535869531</v>
      </c>
      <c r="AH53" s="7"/>
      <c r="AI53" s="7"/>
      <c r="AJ53"/>
      <c r="AK53">
        <v>0.75890895514124179</v>
      </c>
      <c r="AL53">
        <v>2.6619572461246035</v>
      </c>
      <c r="AM53" s="7"/>
      <c r="AN53" s="7"/>
      <c r="AO53"/>
      <c r="AP53"/>
      <c r="AQ53">
        <v>1.3203757273930516</v>
      </c>
      <c r="AR53">
        <v>1.3582414261973799</v>
      </c>
      <c r="AS53"/>
      <c r="AT53"/>
      <c r="AU53"/>
      <c r="AV53" s="7"/>
      <c r="AW53" s="7">
        <v>2.2740257994291393</v>
      </c>
      <c r="AX53" s="7">
        <v>0.81809271841252751</v>
      </c>
      <c r="AY53" s="7"/>
      <c r="AZ53" s="7"/>
      <c r="BA53" s="7"/>
      <c r="BB53" s="7"/>
      <c r="BC53" s="7">
        <v>2.8500523713419721</v>
      </c>
      <c r="BD53" s="7">
        <v>0.86537195179909221</v>
      </c>
      <c r="BE53" s="7"/>
      <c r="BF53" s="7"/>
      <c r="BG53" s="7">
        <v>3.2074049234250137</v>
      </c>
      <c r="BH53" s="7">
        <v>5.09578237178519</v>
      </c>
      <c r="BI53" s="7">
        <v>1.8883774483601763</v>
      </c>
      <c r="BJ53">
        <v>0.15007419872887295</v>
      </c>
      <c r="BK53"/>
      <c r="BL53" s="1">
        <v>22</v>
      </c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</row>
    <row r="54" spans="1:79" ht="15">
      <c r="A54">
        <v>104</v>
      </c>
      <c r="B54">
        <v>32</v>
      </c>
      <c r="C54" t="s">
        <v>112</v>
      </c>
      <c r="D54" t="s">
        <v>25</v>
      </c>
      <c r="E54"/>
      <c r="F54"/>
      <c r="G54">
        <v>0.5</v>
      </c>
      <c r="H54">
        <v>0.5</v>
      </c>
      <c r="I54">
        <v>4354</v>
      </c>
      <c r="J54">
        <v>6902</v>
      </c>
      <c r="K54"/>
      <c r="L54">
        <v>1426</v>
      </c>
      <c r="M54">
        <v>3.7559999999999998</v>
      </c>
      <c r="N54">
        <v>6.1260000000000003</v>
      </c>
      <c r="O54">
        <v>2.37</v>
      </c>
      <c r="P54"/>
      <c r="Q54">
        <v>3.3000000000000002E-2</v>
      </c>
      <c r="R54">
        <v>1</v>
      </c>
      <c r="S54">
        <v>0</v>
      </c>
      <c r="T54">
        <v>0</v>
      </c>
      <c r="U54"/>
      <c r="V54">
        <v>0</v>
      </c>
      <c r="W54"/>
      <c r="X54"/>
      <c r="Y54" s="35">
        <v>44414</v>
      </c>
      <c r="Z54" s="29">
        <v>0.35898148148148151</v>
      </c>
      <c r="AA54"/>
      <c r="AB54" s="31">
        <v>1</v>
      </c>
      <c r="AC54" s="7"/>
      <c r="AD54" s="7">
        <v>3.9928794079511474</v>
      </c>
      <c r="AE54" s="7">
        <v>6.5813819654858658</v>
      </c>
      <c r="AF54" s="7">
        <v>2.5885025575347185</v>
      </c>
      <c r="AG54" s="7">
        <v>0.13560137037356351</v>
      </c>
      <c r="AH54" s="7"/>
      <c r="AI54" s="7"/>
      <c r="AJ54"/>
      <c r="AK54">
        <v>0.56431140807306046</v>
      </c>
      <c r="AL54">
        <v>1.6356637642125769</v>
      </c>
      <c r="AM54" s="7"/>
      <c r="AN54" s="7"/>
      <c r="AO54"/>
      <c r="AP54"/>
      <c r="AQ54">
        <v>0.60563220972284437</v>
      </c>
      <c r="AR54">
        <v>1.0990993661288446</v>
      </c>
      <c r="AS54"/>
      <c r="AT54"/>
      <c r="AU54"/>
      <c r="AV54" s="7"/>
      <c r="AW54" s="7">
        <v>2.3837946276262172</v>
      </c>
      <c r="AX54" s="7">
        <v>0.28903751907720898</v>
      </c>
      <c r="AY54" s="7"/>
      <c r="AZ54" s="7"/>
      <c r="BA54" s="7"/>
      <c r="BB54" s="7"/>
      <c r="BC54" s="7">
        <v>0.88414450055030358</v>
      </c>
      <c r="BD54" s="7">
        <v>6.2455647332716611</v>
      </c>
      <c r="BE54" s="7"/>
      <c r="BF54" s="7"/>
      <c r="BG54" s="7">
        <v>3.981644969555064</v>
      </c>
      <c r="BH54" s="7">
        <v>6.601371982992176</v>
      </c>
      <c r="BI54" s="7">
        <v>2.619727013437112</v>
      </c>
      <c r="BJ54">
        <v>0.13500455270942704</v>
      </c>
      <c r="BK54"/>
      <c r="BL54" s="1">
        <v>23</v>
      </c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</row>
    <row r="55" spans="1:79" ht="15">
      <c r="A55">
        <v>56</v>
      </c>
      <c r="B55">
        <v>20</v>
      </c>
      <c r="C55" t="s">
        <v>112</v>
      </c>
      <c r="D55" t="s">
        <v>25</v>
      </c>
      <c r="E55"/>
      <c r="F55"/>
      <c r="G55">
        <v>0.5</v>
      </c>
      <c r="H55">
        <v>0.5</v>
      </c>
      <c r="I55">
        <v>3459</v>
      </c>
      <c r="J55">
        <v>5270</v>
      </c>
      <c r="K55"/>
      <c r="L55">
        <v>8618</v>
      </c>
      <c r="M55">
        <v>3.0680000000000001</v>
      </c>
      <c r="N55">
        <v>4.7439999999999998</v>
      </c>
      <c r="O55">
        <v>1.675</v>
      </c>
      <c r="P55"/>
      <c r="Q55">
        <v>0.78500000000000003</v>
      </c>
      <c r="R55">
        <v>1</v>
      </c>
      <c r="S55">
        <v>0</v>
      </c>
      <c r="T55">
        <v>0</v>
      </c>
      <c r="U55"/>
      <c r="V55">
        <v>0</v>
      </c>
      <c r="W55"/>
      <c r="X55"/>
      <c r="Y55" s="35">
        <v>44474</v>
      </c>
      <c r="Z55" s="29">
        <v>2.7928240740740743E-2</v>
      </c>
      <c r="AA55"/>
      <c r="AB55" s="31">
        <v>1</v>
      </c>
      <c r="AC55" s="7"/>
      <c r="AD55" s="7">
        <v>4.2753319217077754</v>
      </c>
      <c r="AE55" s="7">
        <v>6.4824404201806232</v>
      </c>
      <c r="AF55" s="7">
        <v>2.2071084984728477</v>
      </c>
      <c r="AG55" s="7">
        <v>1.2810618352630865</v>
      </c>
      <c r="AH55" s="7"/>
      <c r="AI55" s="7"/>
      <c r="AJ55"/>
      <c r="AK55">
        <v>2.2510436961602065</v>
      </c>
      <c r="AL55">
        <v>7.2573729328039622</v>
      </c>
      <c r="AM55" s="7"/>
      <c r="AN55" s="7"/>
      <c r="AO55"/>
      <c r="AP55"/>
      <c r="AQ55">
        <v>0.12451751594818683</v>
      </c>
      <c r="AR55">
        <v>4.4877311369375121</v>
      </c>
      <c r="AS55"/>
      <c r="AT55"/>
      <c r="AU55"/>
      <c r="AV55" s="7"/>
      <c r="AW55" s="7">
        <v>4.5709402619250072</v>
      </c>
      <c r="AX55" s="7">
        <v>0.50221905033714609</v>
      </c>
      <c r="AY55" s="7"/>
      <c r="AZ55" s="7"/>
      <c r="BA55" s="7"/>
      <c r="BB55" s="7"/>
      <c r="BC55" s="7">
        <v>0.25941501044613169</v>
      </c>
      <c r="BD55" s="7">
        <v>1.1023005873768745</v>
      </c>
      <c r="BE55" s="7"/>
      <c r="BF55" s="7"/>
      <c r="BG55" s="7">
        <v>4.2277476976885868</v>
      </c>
      <c r="BH55" s="7">
        <v>6.4864788213310369</v>
      </c>
      <c r="BI55" s="7">
        <v>2.2587311236424497</v>
      </c>
      <c r="BJ55">
        <v>1.2827256266722999</v>
      </c>
      <c r="BK55"/>
      <c r="BL55" s="1">
        <v>24</v>
      </c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</row>
    <row r="56" spans="1:79" ht="15">
      <c r="A56">
        <v>98</v>
      </c>
      <c r="B56">
        <v>32</v>
      </c>
      <c r="C56" t="s">
        <v>112</v>
      </c>
      <c r="D56" t="s">
        <v>25</v>
      </c>
      <c r="E56"/>
      <c r="F56"/>
      <c r="G56">
        <v>0.5</v>
      </c>
      <c r="H56">
        <v>0.5</v>
      </c>
      <c r="I56">
        <v>2063</v>
      </c>
      <c r="J56">
        <v>4647</v>
      </c>
      <c r="K56"/>
      <c r="L56">
        <v>1481</v>
      </c>
      <c r="M56">
        <v>1.998</v>
      </c>
      <c r="N56">
        <v>4.2160000000000002</v>
      </c>
      <c r="O56">
        <v>2.218</v>
      </c>
      <c r="P56"/>
      <c r="Q56">
        <v>3.9E-2</v>
      </c>
      <c r="R56">
        <v>1</v>
      </c>
      <c r="S56">
        <v>0</v>
      </c>
      <c r="T56">
        <v>0</v>
      </c>
      <c r="U56"/>
      <c r="V56">
        <v>0</v>
      </c>
      <c r="W56"/>
      <c r="X56"/>
      <c r="Y56" s="35">
        <v>44474</v>
      </c>
      <c r="Z56" s="29">
        <v>0.37640046296296298</v>
      </c>
      <c r="AA56"/>
      <c r="AB56" s="31">
        <v>1</v>
      </c>
      <c r="AC56" s="7"/>
      <c r="AD56" s="7">
        <v>2.4301214569636884</v>
      </c>
      <c r="AE56" s="7">
        <v>5.643799114611542</v>
      </c>
      <c r="AF56" s="7">
        <v>3.2136776576478536</v>
      </c>
      <c r="AG56" s="7">
        <v>0.20156371821253075</v>
      </c>
      <c r="AH56" s="7"/>
      <c r="AI56" s="7"/>
      <c r="AJ56"/>
      <c r="AK56">
        <v>5.3042509395550921</v>
      </c>
      <c r="AL56">
        <v>8.1347282035736246</v>
      </c>
      <c r="AM56" s="7"/>
      <c r="AN56" s="7"/>
      <c r="AO56"/>
      <c r="AP56"/>
      <c r="AQ56">
        <v>1.2561923236079751</v>
      </c>
      <c r="AR56">
        <v>7.2198634450056156</v>
      </c>
      <c r="AS56"/>
      <c r="AT56"/>
      <c r="AU56"/>
      <c r="AV56" s="7"/>
      <c r="AW56" s="7">
        <v>5.9452459075171529</v>
      </c>
      <c r="AX56" s="7">
        <v>6.5708802366330294</v>
      </c>
      <c r="AY56" s="7"/>
      <c r="AZ56" s="7"/>
      <c r="BA56" s="7"/>
      <c r="BB56" s="7"/>
      <c r="BC56" s="7">
        <v>2.8843604115968913</v>
      </c>
      <c r="BD56" s="7">
        <v>4.6929894918127282</v>
      </c>
      <c r="BE56" s="7"/>
      <c r="BF56" s="7"/>
      <c r="BG56" s="7">
        <v>2.3673367169383703</v>
      </c>
      <c r="BH56" s="7">
        <v>5.6794716581068565</v>
      </c>
      <c r="BI56" s="7">
        <v>3.3121349411684862</v>
      </c>
      <c r="BJ56">
        <v>0.2045131666197727</v>
      </c>
      <c r="BK56"/>
      <c r="BL56" s="1">
        <v>25</v>
      </c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</row>
    <row r="57" spans="1:79" ht="15">
      <c r="A57">
        <v>56</v>
      </c>
      <c r="B57">
        <v>20</v>
      </c>
      <c r="C57" t="s">
        <v>112</v>
      </c>
      <c r="D57" t="s">
        <v>25</v>
      </c>
      <c r="E57"/>
      <c r="F57"/>
      <c r="G57">
        <v>0.5</v>
      </c>
      <c r="H57">
        <v>0.5</v>
      </c>
      <c r="I57">
        <v>3107</v>
      </c>
      <c r="J57">
        <v>5975</v>
      </c>
      <c r="K57"/>
      <c r="L57">
        <v>1852</v>
      </c>
      <c r="M57">
        <v>2.798</v>
      </c>
      <c r="N57">
        <v>5.3410000000000002</v>
      </c>
      <c r="O57">
        <v>2.5419999999999998</v>
      </c>
      <c r="P57"/>
      <c r="Q57">
        <v>7.8E-2</v>
      </c>
      <c r="R57">
        <v>1</v>
      </c>
      <c r="S57">
        <v>0</v>
      </c>
      <c r="T57">
        <v>0</v>
      </c>
      <c r="U57"/>
      <c r="V57">
        <v>0</v>
      </c>
      <c r="W57"/>
      <c r="X57"/>
      <c r="Y57" s="35">
        <v>44475</v>
      </c>
      <c r="Z57" s="29">
        <v>7.2465277777777781E-2</v>
      </c>
      <c r="AA57"/>
      <c r="AB57" s="31">
        <v>1</v>
      </c>
      <c r="AC57" s="7"/>
      <c r="AD57" s="7">
        <v>3.8030954719805763</v>
      </c>
      <c r="AE57" s="7">
        <v>7.4296925950980732</v>
      </c>
      <c r="AF57" s="7">
        <v>3.6265971231174969</v>
      </c>
      <c r="AG57" s="7">
        <v>0.26658332409552032</v>
      </c>
      <c r="AH57" s="7"/>
      <c r="AI57" s="7"/>
      <c r="AJ57"/>
      <c r="AK57">
        <v>1.4638487600021062</v>
      </c>
      <c r="AL57">
        <v>1.7402622644688268</v>
      </c>
      <c r="AM57" s="7"/>
      <c r="AN57" s="7"/>
      <c r="AO57"/>
      <c r="AP57"/>
      <c r="AQ57">
        <v>0.33879676964481364</v>
      </c>
      <c r="AR57">
        <v>2.0809566711204681</v>
      </c>
      <c r="AS57"/>
      <c r="AT57"/>
      <c r="AU57"/>
      <c r="AV57" s="7"/>
      <c r="AW57" s="7">
        <v>2.1948427682314113</v>
      </c>
      <c r="AX57" s="7">
        <v>2.4329480458944093</v>
      </c>
      <c r="AY57" s="7"/>
      <c r="AZ57" s="7"/>
      <c r="BA57" s="7"/>
      <c r="BB57" s="7"/>
      <c r="BC57" s="7">
        <v>5.667364534336861</v>
      </c>
      <c r="BD57" s="7">
        <v>2.2061639124921406</v>
      </c>
      <c r="BE57" s="7"/>
      <c r="BF57" s="7"/>
      <c r="BG57" s="7">
        <v>3.7754619455434817</v>
      </c>
      <c r="BH57" s="7">
        <v>7.4422997306354119</v>
      </c>
      <c r="BI57" s="7">
        <v>3.6668377850919303</v>
      </c>
      <c r="BJ57">
        <v>0.25923736096789762</v>
      </c>
      <c r="BK57"/>
      <c r="BL57" s="1">
        <v>26</v>
      </c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</row>
    <row r="58" spans="1:79" ht="15">
      <c r="A58">
        <v>98</v>
      </c>
      <c r="B58">
        <v>32</v>
      </c>
      <c r="C58" t="s">
        <v>112</v>
      </c>
      <c r="D58" t="s">
        <v>25</v>
      </c>
      <c r="E58"/>
      <c r="F58"/>
      <c r="G58">
        <v>0.5</v>
      </c>
      <c r="H58">
        <v>0.5</v>
      </c>
      <c r="I58">
        <v>4257</v>
      </c>
      <c r="J58">
        <v>5900</v>
      </c>
      <c r="K58"/>
      <c r="L58">
        <v>4892</v>
      </c>
      <c r="M58">
        <v>3.681</v>
      </c>
      <c r="N58">
        <v>5.2770000000000001</v>
      </c>
      <c r="O58">
        <v>1.5960000000000001</v>
      </c>
      <c r="P58"/>
      <c r="Q58">
        <v>0.39600000000000002</v>
      </c>
      <c r="R58">
        <v>1</v>
      </c>
      <c r="S58">
        <v>0</v>
      </c>
      <c r="T58">
        <v>0</v>
      </c>
      <c r="U58"/>
      <c r="V58">
        <v>0</v>
      </c>
      <c r="W58"/>
      <c r="X58"/>
      <c r="Y58" s="35">
        <v>44475</v>
      </c>
      <c r="Z58" s="29">
        <v>0.41723379629629626</v>
      </c>
      <c r="AA58"/>
      <c r="AB58" s="31">
        <v>1</v>
      </c>
      <c r="AC58" s="7"/>
      <c r="AD58" s="7">
        <v>5.3163600149643644</v>
      </c>
      <c r="AE58" s="7">
        <v>7.330162577698033</v>
      </c>
      <c r="AF58" s="7">
        <v>2.0138025627336686</v>
      </c>
      <c r="AG58" s="7">
        <v>0.74172647107367007</v>
      </c>
      <c r="AH58" s="7"/>
      <c r="AI58" s="7"/>
      <c r="AJ58"/>
      <c r="AK58">
        <v>0.27189705242501638</v>
      </c>
      <c r="AL58">
        <v>4.9001001771049131</v>
      </c>
      <c r="AM58" s="7"/>
      <c r="AN58" s="7"/>
      <c r="AO58"/>
      <c r="AP58"/>
      <c r="AQ58">
        <v>1.7052343386241975</v>
      </c>
      <c r="AR58">
        <v>4.6844156854232901</v>
      </c>
      <c r="AS58"/>
      <c r="AT58"/>
      <c r="AU58"/>
      <c r="AV58" s="7"/>
      <c r="AW58" s="7">
        <v>5.3921822165002222</v>
      </c>
      <c r="AX58" s="7">
        <v>4.131694909255021</v>
      </c>
      <c r="AY58" s="7"/>
      <c r="AZ58" s="7"/>
      <c r="BA58" s="7"/>
      <c r="BB58" s="7"/>
      <c r="BC58" s="7">
        <v>2.0852364307578055</v>
      </c>
      <c r="BD58" s="7">
        <v>5.8594765331416419</v>
      </c>
      <c r="BE58" s="7"/>
      <c r="BF58" s="7"/>
      <c r="BG58" s="7">
        <v>5.3235973671264603</v>
      </c>
      <c r="BH58" s="7">
        <v>7.3931982553847257</v>
      </c>
      <c r="BI58" s="7">
        <v>2.069600888258265</v>
      </c>
      <c r="BJ58">
        <v>0.74954132546475805</v>
      </c>
      <c r="BK58"/>
      <c r="BL58" s="1">
        <v>27</v>
      </c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</row>
    <row r="59" spans="1:79" ht="15">
      <c r="A59">
        <v>56</v>
      </c>
      <c r="B59">
        <v>20</v>
      </c>
      <c r="C59" t="s">
        <v>112</v>
      </c>
      <c r="D59" t="s">
        <v>25</v>
      </c>
      <c r="E59"/>
      <c r="F59"/>
      <c r="G59">
        <v>0.5</v>
      </c>
      <c r="H59">
        <v>0.5</v>
      </c>
      <c r="I59">
        <v>2856</v>
      </c>
      <c r="J59">
        <v>4165</v>
      </c>
      <c r="K59"/>
      <c r="L59">
        <v>885</v>
      </c>
      <c r="M59">
        <v>2.6059999999999999</v>
      </c>
      <c r="N59">
        <v>3.8069999999999999</v>
      </c>
      <c r="O59">
        <v>1.2010000000000001</v>
      </c>
      <c r="P59"/>
      <c r="Q59">
        <v>0</v>
      </c>
      <c r="R59">
        <v>1</v>
      </c>
      <c r="S59">
        <v>0</v>
      </c>
      <c r="T59">
        <v>0</v>
      </c>
      <c r="U59"/>
      <c r="V59">
        <v>0</v>
      </c>
      <c r="W59"/>
      <c r="X59"/>
      <c r="Y59" s="35">
        <v>44476</v>
      </c>
      <c r="Z59" s="29">
        <v>1.3773148148148147E-3</v>
      </c>
      <c r="AA59"/>
      <c r="AB59" s="31">
        <v>1</v>
      </c>
      <c r="AC59" s="7"/>
      <c r="AD59" s="7">
        <v>3.5499566150012494</v>
      </c>
      <c r="AE59" s="7">
        <v>4.9780795941699836</v>
      </c>
      <c r="AF59" s="7">
        <v>1.4281229791687342</v>
      </c>
      <c r="AG59" s="7">
        <v>0.11544253841229012</v>
      </c>
      <c r="AH59" s="7"/>
      <c r="AI59" s="7"/>
      <c r="AJ59"/>
      <c r="AK59">
        <v>0.51729398814267502</v>
      </c>
      <c r="AL59">
        <v>22.277737633077074</v>
      </c>
      <c r="AM59" s="7"/>
      <c r="AN59" s="7"/>
      <c r="AO59"/>
      <c r="AP59"/>
      <c r="AQ59">
        <v>0.53006682747937084</v>
      </c>
      <c r="AR59">
        <v>16.499045299264694</v>
      </c>
      <c r="AS59"/>
      <c r="AT59"/>
      <c r="AU59"/>
      <c r="AV59" s="7"/>
      <c r="AW59" s="7">
        <v>3.0867497215561985</v>
      </c>
      <c r="AX59" s="7">
        <v>0.67846115799588214</v>
      </c>
      <c r="AY59" s="7"/>
      <c r="AZ59" s="7"/>
      <c r="BA59" s="7"/>
      <c r="BB59" s="7"/>
      <c r="BC59" s="7">
        <v>4.2016408879001732</v>
      </c>
      <c r="BD59" s="7">
        <v>3.7365971573869277</v>
      </c>
      <c r="BE59" s="7"/>
      <c r="BF59" s="7"/>
      <c r="BG59" s="7">
        <v>3.5407984462538891</v>
      </c>
      <c r="BH59" s="7">
        <v>4.9913082287589337</v>
      </c>
      <c r="BI59" s="7">
        <v>1.4505097825050441</v>
      </c>
      <c r="BJ59">
        <v>0.11306719956835624</v>
      </c>
      <c r="BK59"/>
      <c r="BL59" s="1">
        <v>28</v>
      </c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</row>
    <row r="60" spans="1:79" ht="15">
      <c r="A60">
        <v>98</v>
      </c>
      <c r="B60">
        <v>32</v>
      </c>
      <c r="C60" t="s">
        <v>112</v>
      </c>
      <c r="D60" t="s">
        <v>25</v>
      </c>
      <c r="E60"/>
      <c r="F60"/>
      <c r="G60">
        <v>0.5</v>
      </c>
      <c r="H60">
        <v>0.5</v>
      </c>
      <c r="I60">
        <v>3677</v>
      </c>
      <c r="J60">
        <v>5400</v>
      </c>
      <c r="K60"/>
      <c r="L60">
        <v>2486</v>
      </c>
      <c r="M60">
        <v>3.2360000000000002</v>
      </c>
      <c r="N60">
        <v>4.8540000000000001</v>
      </c>
      <c r="O60">
        <v>1.6180000000000001</v>
      </c>
      <c r="P60"/>
      <c r="Q60">
        <v>0.14399999999999999</v>
      </c>
      <c r="R60">
        <v>1</v>
      </c>
      <c r="S60">
        <v>0</v>
      </c>
      <c r="T60">
        <v>0</v>
      </c>
      <c r="U60"/>
      <c r="V60">
        <v>0</v>
      </c>
      <c r="W60"/>
      <c r="X60"/>
      <c r="Y60" s="35">
        <v>44476</v>
      </c>
      <c r="Z60" s="29">
        <v>0.34995370370370371</v>
      </c>
      <c r="AA60"/>
      <c r="AB60" s="31">
        <v>1</v>
      </c>
      <c r="AC60" s="7"/>
      <c r="AD60" s="7">
        <v>4.6240789780845342</v>
      </c>
      <c r="AE60" s="7">
        <v>6.6118159659052669</v>
      </c>
      <c r="AF60" s="7">
        <v>1.9877369878207327</v>
      </c>
      <c r="AG60" s="7">
        <v>0.35312488148342264</v>
      </c>
      <c r="AH60" s="7"/>
      <c r="AI60" s="7"/>
      <c r="AJ60"/>
      <c r="AK60">
        <v>0.50798791258766207</v>
      </c>
      <c r="AL60">
        <v>5.6887586149398377</v>
      </c>
      <c r="AM60" s="7"/>
      <c r="AN60" s="7"/>
      <c r="AO60"/>
      <c r="AP60"/>
      <c r="AQ60">
        <v>0.3808676808753042</v>
      </c>
      <c r="AR60">
        <v>3.021757166888984</v>
      </c>
      <c r="AS60"/>
      <c r="AT60"/>
      <c r="AU60"/>
      <c r="AV60" s="7"/>
      <c r="AW60" s="7">
        <v>2.4795816727117175</v>
      </c>
      <c r="AX60" s="7">
        <v>3.0091251165430561</v>
      </c>
      <c r="AY60" s="7"/>
      <c r="AZ60" s="7"/>
      <c r="BA60" s="7"/>
      <c r="BB60" s="7"/>
      <c r="BC60" s="7">
        <v>0.3790898724677626</v>
      </c>
      <c r="BD60" s="7">
        <v>8.6570300450718527</v>
      </c>
      <c r="BE60" s="7"/>
      <c r="BF60" s="7"/>
      <c r="BG60" s="7">
        <v>4.635853766473998</v>
      </c>
      <c r="BH60" s="7">
        <v>6.5992487630457646</v>
      </c>
      <c r="BI60" s="7">
        <v>1.9633949965717665</v>
      </c>
      <c r="BJ60">
        <v>0.35245681743356622</v>
      </c>
      <c r="BK60"/>
      <c r="BL60" s="1">
        <v>29</v>
      </c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</row>
    <row r="61" spans="1:79" ht="15">
      <c r="A61">
        <v>56</v>
      </c>
      <c r="B61">
        <v>20</v>
      </c>
      <c r="C61" t="s">
        <v>112</v>
      </c>
      <c r="D61" t="s">
        <v>25</v>
      </c>
      <c r="E61"/>
      <c r="F61"/>
      <c r="G61">
        <v>0.5</v>
      </c>
      <c r="H61">
        <v>0.5</v>
      </c>
      <c r="I61">
        <v>4666</v>
      </c>
      <c r="J61">
        <v>6656</v>
      </c>
      <c r="K61"/>
      <c r="L61">
        <v>5272</v>
      </c>
      <c r="M61">
        <v>3.9940000000000002</v>
      </c>
      <c r="N61">
        <v>5.9180000000000001</v>
      </c>
      <c r="O61">
        <v>1.9239999999999999</v>
      </c>
      <c r="P61"/>
      <c r="Q61">
        <v>0.435</v>
      </c>
      <c r="R61">
        <v>1</v>
      </c>
      <c r="S61">
        <v>0</v>
      </c>
      <c r="T61">
        <v>0</v>
      </c>
      <c r="U61"/>
      <c r="V61">
        <v>0</v>
      </c>
      <c r="W61"/>
      <c r="X61"/>
      <c r="Y61" s="35">
        <v>44477</v>
      </c>
      <c r="Z61" s="29">
        <v>2.6493055555555558E-2</v>
      </c>
      <c r="AA61"/>
      <c r="AB61" s="31">
        <v>1</v>
      </c>
      <c r="AC61" s="7"/>
      <c r="AD61" s="7">
        <v>5.9417851248721929</v>
      </c>
      <c r="AE61" s="7">
        <v>7.8820923758565957</v>
      </c>
      <c r="AF61" s="7">
        <v>1.9403072509844028</v>
      </c>
      <c r="AG61" s="7">
        <v>0.68375217748657113</v>
      </c>
      <c r="AH61" s="7"/>
      <c r="AI61" s="7"/>
      <c r="AJ61"/>
      <c r="AK61">
        <v>0.81566187390075939</v>
      </c>
      <c r="AL61">
        <v>6.8059188628550089</v>
      </c>
      <c r="AM61" s="7"/>
      <c r="AN61" s="7"/>
      <c r="AO61"/>
      <c r="AP61"/>
      <c r="AQ61">
        <v>2.6012817914030468</v>
      </c>
      <c r="AR61">
        <v>3.7323777429636018</v>
      </c>
      <c r="AS61"/>
      <c r="AT61"/>
      <c r="AU61"/>
      <c r="AV61" s="7"/>
      <c r="AW61" s="7">
        <v>12.377515086591195</v>
      </c>
      <c r="AX61" s="7">
        <v>4.5773115468326475</v>
      </c>
      <c r="AY61" s="7"/>
      <c r="AZ61" s="7"/>
      <c r="BA61" s="7"/>
      <c r="BB61" s="7"/>
      <c r="BC61" s="7">
        <v>1.0751785336706965</v>
      </c>
      <c r="BD61" s="7">
        <v>1.0622530733489595</v>
      </c>
      <c r="BE61" s="7"/>
      <c r="BF61" s="7"/>
      <c r="BG61" s="7">
        <v>5.9176511128930267</v>
      </c>
      <c r="BH61" s="7">
        <v>7.9859610512033417</v>
      </c>
      <c r="BI61" s="7">
        <v>2.068309938310315</v>
      </c>
      <c r="BJ61">
        <v>0.68744782319918318</v>
      </c>
      <c r="BK61"/>
      <c r="BL61" s="1">
        <v>30</v>
      </c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</row>
    <row r="62" spans="1:79" ht="15">
      <c r="A62">
        <v>98</v>
      </c>
      <c r="B62">
        <v>32</v>
      </c>
      <c r="C62" t="s">
        <v>112</v>
      </c>
      <c r="D62" t="s">
        <v>25</v>
      </c>
      <c r="E62"/>
      <c r="F62"/>
      <c r="G62">
        <v>0.5</v>
      </c>
      <c r="H62">
        <v>0.5</v>
      </c>
      <c r="I62">
        <v>3252</v>
      </c>
      <c r="J62">
        <v>7659</v>
      </c>
      <c r="K62"/>
      <c r="L62">
        <v>2324</v>
      </c>
      <c r="M62">
        <v>2.91</v>
      </c>
      <c r="N62">
        <v>6.7679999999999998</v>
      </c>
      <c r="O62">
        <v>3.8580000000000001</v>
      </c>
      <c r="P62"/>
      <c r="Q62">
        <v>0.127</v>
      </c>
      <c r="R62">
        <v>1</v>
      </c>
      <c r="S62">
        <v>0</v>
      </c>
      <c r="T62">
        <v>0</v>
      </c>
      <c r="U62"/>
      <c r="V62">
        <v>0</v>
      </c>
      <c r="W62"/>
      <c r="X62"/>
      <c r="Y62" s="35">
        <v>44477</v>
      </c>
      <c r="Z62" s="29">
        <v>0.37283564814814812</v>
      </c>
      <c r="AA62"/>
      <c r="AB62" s="31">
        <v>1</v>
      </c>
      <c r="AC62" s="7"/>
      <c r="AD62" s="7">
        <v>4.0459244060643433</v>
      </c>
      <c r="AE62" s="7">
        <v>9.1525836121100852</v>
      </c>
      <c r="AF62" s="7">
        <v>5.1066592060457419</v>
      </c>
      <c r="AG62" s="7">
        <v>0.30807067539069521</v>
      </c>
      <c r="AH62" s="7"/>
      <c r="AI62" s="7"/>
      <c r="AJ62"/>
      <c r="AK62">
        <v>0.99913622421417247</v>
      </c>
      <c r="AL62">
        <v>4.8437819474190995</v>
      </c>
      <c r="AM62" s="7"/>
      <c r="AN62" s="7"/>
      <c r="AO62"/>
      <c r="AP62"/>
      <c r="AQ62">
        <v>2.8781554699012752</v>
      </c>
      <c r="AR62">
        <v>2.9833868262452992</v>
      </c>
      <c r="AS62"/>
      <c r="AT62"/>
      <c r="AU62"/>
      <c r="AV62" s="7"/>
      <c r="AW62" s="7">
        <v>5.8454640546169738</v>
      </c>
      <c r="AX62" s="7">
        <v>1.5822872128823644</v>
      </c>
      <c r="AY62" s="7"/>
      <c r="AZ62" s="7"/>
      <c r="BA62" s="7"/>
      <c r="BB62" s="7"/>
      <c r="BC62" s="7">
        <v>1.4373994442182259</v>
      </c>
      <c r="BD62" s="7">
        <v>2.7477640777893129</v>
      </c>
      <c r="BE62" s="7"/>
      <c r="BF62" s="7"/>
      <c r="BG62" s="7">
        <v>4.0258127294150379</v>
      </c>
      <c r="BH62" s="7">
        <v>9.286219529781814</v>
      </c>
      <c r="BI62" s="7">
        <v>5.2604068003667752</v>
      </c>
      <c r="BJ62">
        <v>0.31030080642416802</v>
      </c>
      <c r="BK62"/>
      <c r="BL62" s="1">
        <v>31</v>
      </c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</row>
    <row r="63" spans="1:79" ht="15">
      <c r="A63">
        <v>56</v>
      </c>
      <c r="B63">
        <v>20</v>
      </c>
      <c r="C63" t="s">
        <v>112</v>
      </c>
      <c r="D63" t="s">
        <v>25</v>
      </c>
      <c r="E63"/>
      <c r="F63"/>
      <c r="G63">
        <v>0.5</v>
      </c>
      <c r="H63">
        <v>0.5</v>
      </c>
      <c r="I63">
        <v>3384</v>
      </c>
      <c r="J63">
        <v>5648</v>
      </c>
      <c r="K63"/>
      <c r="L63">
        <v>1114</v>
      </c>
      <c r="M63">
        <v>3.0110000000000001</v>
      </c>
      <c r="N63">
        <v>5.0629999999999997</v>
      </c>
      <c r="O63">
        <v>2.052</v>
      </c>
      <c r="P63"/>
      <c r="Q63">
        <v>1E-3</v>
      </c>
      <c r="R63">
        <v>1</v>
      </c>
      <c r="S63">
        <v>0</v>
      </c>
      <c r="T63">
        <v>0</v>
      </c>
      <c r="U63"/>
      <c r="V63">
        <v>0</v>
      </c>
      <c r="W63"/>
      <c r="X63"/>
      <c r="Y63" s="35">
        <v>44477</v>
      </c>
      <c r="Z63" s="29">
        <v>0.93333333333333324</v>
      </c>
      <c r="AA63"/>
      <c r="AB63" s="31">
        <v>1</v>
      </c>
      <c r="AC63" s="7"/>
      <c r="AD63" s="7">
        <v>4.0497810213708849</v>
      </c>
      <c r="AE63" s="7">
        <v>6.4051268666686951</v>
      </c>
      <c r="AF63" s="7">
        <v>2.3553458452978102</v>
      </c>
      <c r="AG63" s="7">
        <v>0.12227521460475251</v>
      </c>
      <c r="AH63" s="7"/>
      <c r="AI63" s="7"/>
      <c r="AJ63"/>
      <c r="AK63">
        <v>1.6855431185089775</v>
      </c>
      <c r="AL63">
        <v>6.3830407057056613</v>
      </c>
      <c r="AM63" s="7"/>
      <c r="AN63" s="7"/>
      <c r="AO63"/>
      <c r="AP63"/>
      <c r="AQ63">
        <v>1.2965111051565053</v>
      </c>
      <c r="AR63">
        <v>4.4636372929695387</v>
      </c>
      <c r="AS63"/>
      <c r="AT63"/>
      <c r="AU63"/>
      <c r="AV63" s="7"/>
      <c r="AW63" s="7">
        <v>6.2228046676556144</v>
      </c>
      <c r="AX63" s="7">
        <v>1.3698429610602367</v>
      </c>
      <c r="AY63" s="7"/>
      <c r="AZ63" s="7"/>
      <c r="BA63" s="7"/>
      <c r="BB63" s="7"/>
      <c r="BC63" s="7">
        <v>5.5691801260966827</v>
      </c>
      <c r="BD63" s="7">
        <v>0.57446726562443851</v>
      </c>
      <c r="BE63" s="7"/>
      <c r="BF63" s="7"/>
      <c r="BG63" s="7">
        <v>4.015935856137455</v>
      </c>
      <c r="BH63" s="7">
        <v>6.4469193795166557</v>
      </c>
      <c r="BI63" s="7">
        <v>2.4309835233791999</v>
      </c>
      <c r="BJ63">
        <v>0.12577760530357604</v>
      </c>
      <c r="BK63"/>
      <c r="BL63" s="1">
        <v>32</v>
      </c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</row>
    <row r="64" spans="1:79" ht="15">
      <c r="A64">
        <v>98</v>
      </c>
      <c r="B64">
        <v>32</v>
      </c>
      <c r="C64" t="s">
        <v>112</v>
      </c>
      <c r="D64" t="s">
        <v>25</v>
      </c>
      <c r="E64"/>
      <c r="F64"/>
      <c r="G64">
        <v>0.5</v>
      </c>
      <c r="H64">
        <v>0.5</v>
      </c>
      <c r="I64">
        <v>4635</v>
      </c>
      <c r="J64">
        <v>6118</v>
      </c>
      <c r="K64"/>
      <c r="L64">
        <v>7362</v>
      </c>
      <c r="M64">
        <v>3.9710000000000001</v>
      </c>
      <c r="N64">
        <v>5.4610000000000003</v>
      </c>
      <c r="O64">
        <v>1.49</v>
      </c>
      <c r="P64"/>
      <c r="Q64">
        <v>0.65400000000000003</v>
      </c>
      <c r="R64">
        <v>1</v>
      </c>
      <c r="S64">
        <v>0</v>
      </c>
      <c r="T64">
        <v>0</v>
      </c>
      <c r="U64"/>
      <c r="V64">
        <v>0</v>
      </c>
      <c r="W64"/>
      <c r="X64"/>
      <c r="Y64" s="35">
        <v>44478</v>
      </c>
      <c r="Z64" s="29">
        <v>0.27299768518518519</v>
      </c>
      <c r="AA64"/>
      <c r="AB64" s="31">
        <v>1</v>
      </c>
      <c r="AC64" s="7"/>
      <c r="AD64" s="7">
        <v>5.6475282555980666</v>
      </c>
      <c r="AE64" s="7">
        <v>6.9828468972140305</v>
      </c>
      <c r="AF64" s="7">
        <v>1.3353186416159639</v>
      </c>
      <c r="AG64" s="7">
        <v>0.87685925206163029</v>
      </c>
      <c r="AH64" s="7"/>
      <c r="AI64" s="7"/>
      <c r="AJ64"/>
      <c r="AK64">
        <v>1.3661553438087377</v>
      </c>
      <c r="AL64">
        <v>1.5257062889448483</v>
      </c>
      <c r="AM64" s="7"/>
      <c r="AN64" s="7"/>
      <c r="AO64"/>
      <c r="AP64"/>
      <c r="AQ64">
        <v>1.0332124995101433</v>
      </c>
      <c r="AR64">
        <v>2.1774362091402022</v>
      </c>
      <c r="AS64"/>
      <c r="AT64"/>
      <c r="AU64"/>
      <c r="AV64" s="7"/>
      <c r="AW64" s="7">
        <v>10.579004584396115</v>
      </c>
      <c r="AX64" s="7">
        <v>4.8126086100090655</v>
      </c>
      <c r="AY64" s="7"/>
      <c r="AZ64" s="7"/>
      <c r="BA64" s="7"/>
      <c r="BB64" s="7"/>
      <c r="BC64" s="7">
        <v>2.1257906836887384</v>
      </c>
      <c r="BD64" s="7">
        <v>1.1857118133411331</v>
      </c>
      <c r="BE64" s="7"/>
      <c r="BF64" s="7"/>
      <c r="BG64" s="7">
        <v>5.609212974201732</v>
      </c>
      <c r="BH64" s="7">
        <v>7.019108048067408</v>
      </c>
      <c r="BI64" s="7">
        <v>1.4098950738656764</v>
      </c>
      <c r="BJ64">
        <v>0.88627947532053497</v>
      </c>
      <c r="BK64"/>
      <c r="BL64" s="1">
        <v>33</v>
      </c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</row>
    <row r="65" spans="1:79" ht="15">
      <c r="A65">
        <v>56</v>
      </c>
      <c r="B65">
        <v>20</v>
      </c>
      <c r="C65" t="s">
        <v>112</v>
      </c>
      <c r="D65" t="s">
        <v>25</v>
      </c>
      <c r="E65"/>
      <c r="F65"/>
      <c r="G65">
        <v>0.5</v>
      </c>
      <c r="H65">
        <v>0.5</v>
      </c>
      <c r="I65">
        <v>4735</v>
      </c>
      <c r="J65">
        <v>8399</v>
      </c>
      <c r="K65"/>
      <c r="L65">
        <v>2477</v>
      </c>
      <c r="M65">
        <v>4.048</v>
      </c>
      <c r="N65">
        <v>7.3940000000000001</v>
      </c>
      <c r="O65">
        <v>3.3460000000000001</v>
      </c>
      <c r="P65"/>
      <c r="Q65">
        <v>0.14299999999999999</v>
      </c>
      <c r="R65">
        <v>1</v>
      </c>
      <c r="S65">
        <v>0</v>
      </c>
      <c r="T65">
        <v>0</v>
      </c>
      <c r="U65"/>
      <c r="V65">
        <v>0</v>
      </c>
      <c r="W65"/>
      <c r="X65"/>
      <c r="Y65" s="35">
        <v>44540</v>
      </c>
      <c r="Z65" s="29">
        <v>5.0127314814814812E-2</v>
      </c>
      <c r="AA65"/>
      <c r="AB65" s="31">
        <v>1</v>
      </c>
      <c r="AC65" s="7"/>
      <c r="AD65" s="7">
        <v>4.2221015749531254</v>
      </c>
      <c r="AE65" s="7">
        <v>7.3288559577558958</v>
      </c>
      <c r="AF65" s="7">
        <v>3.1067543828027704</v>
      </c>
      <c r="AG65" s="7">
        <v>0.19608504574320687</v>
      </c>
      <c r="AH65" s="7"/>
      <c r="AI65" s="7"/>
      <c r="AJ65"/>
      <c r="AK65">
        <v>7.2161566962109074</v>
      </c>
      <c r="AL65">
        <v>2.1868353890395698</v>
      </c>
      <c r="AM65" s="7"/>
      <c r="AN65" s="7"/>
      <c r="AO65"/>
      <c r="AP65"/>
      <c r="AQ65">
        <v>3.6940744328420587</v>
      </c>
      <c r="AR65">
        <v>1.7357351324454338</v>
      </c>
      <c r="AS65"/>
      <c r="AT65"/>
      <c r="AU65"/>
      <c r="AV65" s="7"/>
      <c r="AW65" s="7">
        <v>0.90487117311917742</v>
      </c>
      <c r="AX65" s="7">
        <v>7.0980252218903974</v>
      </c>
      <c r="AY65" s="7"/>
      <c r="AZ65" s="7"/>
      <c r="BA65" s="7"/>
      <c r="BB65" s="7"/>
      <c r="BC65" s="7">
        <v>2.3049889577447238</v>
      </c>
      <c r="BD65" s="7">
        <v>7.4102128814354922</v>
      </c>
      <c r="BE65" s="7"/>
      <c r="BF65" s="7"/>
      <c r="BG65" s="7">
        <v>4.0750698616063366</v>
      </c>
      <c r="BH65" s="7">
        <v>7.1959441904847559</v>
      </c>
      <c r="BI65" s="7">
        <v>3.1208743288784193</v>
      </c>
      <c r="BJ65">
        <v>0.19385092454063305</v>
      </c>
      <c r="BK65"/>
      <c r="BL65" s="1">
        <v>34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</row>
    <row r="66" spans="1:79" ht="15">
      <c r="A66">
        <v>98</v>
      </c>
      <c r="B66">
        <v>32</v>
      </c>
      <c r="C66" t="s">
        <v>112</v>
      </c>
      <c r="D66" t="s">
        <v>25</v>
      </c>
      <c r="E66"/>
      <c r="F66"/>
      <c r="G66">
        <v>0.5</v>
      </c>
      <c r="H66">
        <v>0.5</v>
      </c>
      <c r="I66">
        <v>2842</v>
      </c>
      <c r="J66">
        <v>6751</v>
      </c>
      <c r="K66"/>
      <c r="L66">
        <v>2555</v>
      </c>
      <c r="M66">
        <v>2.5960000000000001</v>
      </c>
      <c r="N66">
        <v>5.9980000000000002</v>
      </c>
      <c r="O66">
        <v>3.4020000000000001</v>
      </c>
      <c r="P66"/>
      <c r="Q66">
        <v>0.151</v>
      </c>
      <c r="R66">
        <v>1</v>
      </c>
      <c r="S66">
        <v>0</v>
      </c>
      <c r="T66">
        <v>0</v>
      </c>
      <c r="U66"/>
      <c r="V66">
        <v>0</v>
      </c>
      <c r="W66"/>
      <c r="X66"/>
      <c r="Y66" s="35">
        <v>44540</v>
      </c>
      <c r="Z66" s="29">
        <v>0.37946759259259261</v>
      </c>
      <c r="AA66"/>
      <c r="AB66" s="31">
        <v>1</v>
      </c>
      <c r="AC66" s="7"/>
      <c r="AD66" s="7">
        <v>2.3478185219869818</v>
      </c>
      <c r="AE66" s="7">
        <v>5.7530387457930221</v>
      </c>
      <c r="AF66" s="7">
        <v>3.4052202238060403</v>
      </c>
      <c r="AG66" s="7">
        <v>0.20305550389523722</v>
      </c>
      <c r="AH66" s="7"/>
      <c r="AI66" s="7"/>
      <c r="AJ66"/>
      <c r="AK66">
        <v>1.9588936521339373</v>
      </c>
      <c r="AL66">
        <v>6.1700007701235995</v>
      </c>
      <c r="AM66" s="7"/>
      <c r="AN66" s="7"/>
      <c r="AO66"/>
      <c r="AP66"/>
      <c r="AQ66">
        <v>0.16634601415438877</v>
      </c>
      <c r="AR66">
        <v>1.0198851280330337</v>
      </c>
      <c r="AS66"/>
      <c r="AT66"/>
      <c r="AU66"/>
      <c r="AV66" s="7"/>
      <c r="AW66" s="7">
        <v>1.0511525874663481</v>
      </c>
      <c r="AX66" s="7">
        <v>6.2152928860825272</v>
      </c>
      <c r="AY66" s="7"/>
      <c r="AZ66" s="7"/>
      <c r="BA66" s="7"/>
      <c r="BB66" s="7"/>
      <c r="BC66" s="7">
        <v>3.3748588240947788</v>
      </c>
      <c r="BD66" s="7">
        <v>9.1157587822021231</v>
      </c>
      <c r="BE66" s="7"/>
      <c r="BF66" s="7"/>
      <c r="BG66" s="7">
        <v>2.3250459333878157</v>
      </c>
      <c r="BH66" s="7">
        <v>5.7482577469703191</v>
      </c>
      <c r="BI66" s="7">
        <v>3.4232118135825034</v>
      </c>
      <c r="BJ66">
        <v>0.20654073297125239</v>
      </c>
      <c r="BK66"/>
      <c r="BL66" s="1">
        <v>35</v>
      </c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</row>
    <row r="67" spans="1:79" ht="15">
      <c r="A67">
        <v>59</v>
      </c>
      <c r="B67">
        <v>20</v>
      </c>
      <c r="C67" t="s">
        <v>112</v>
      </c>
      <c r="D67" t="s">
        <v>25</v>
      </c>
      <c r="E67"/>
      <c r="F67"/>
      <c r="G67">
        <v>0.5</v>
      </c>
      <c r="H67">
        <v>0.5</v>
      </c>
      <c r="I67">
        <v>6361</v>
      </c>
      <c r="J67">
        <v>8675</v>
      </c>
      <c r="K67"/>
      <c r="L67">
        <v>8544</v>
      </c>
      <c r="M67">
        <v>5.2949999999999999</v>
      </c>
      <c r="N67">
        <v>7.6280000000000001</v>
      </c>
      <c r="O67">
        <v>2.3330000000000002</v>
      </c>
      <c r="P67"/>
      <c r="Q67">
        <v>0.77800000000000002</v>
      </c>
      <c r="R67">
        <v>1</v>
      </c>
      <c r="S67">
        <v>0</v>
      </c>
      <c r="T67">
        <v>0</v>
      </c>
      <c r="U67"/>
      <c r="V67">
        <v>0</v>
      </c>
      <c r="W67"/>
      <c r="X67"/>
      <c r="Y67" s="35">
        <v>44541</v>
      </c>
      <c r="Z67" s="29">
        <v>0.16547453703703704</v>
      </c>
      <c r="AA67"/>
      <c r="AB67" s="31">
        <v>1</v>
      </c>
      <c r="AC67" s="7"/>
      <c r="AD67" s="7">
        <v>5.5315346312050009</v>
      </c>
      <c r="AE67" s="7">
        <v>7.4396130238496525</v>
      </c>
      <c r="AF67" s="7">
        <v>1.9080783926446516</v>
      </c>
      <c r="AG67" s="7">
        <v>0.74541851077672561</v>
      </c>
      <c r="AH67" s="7"/>
      <c r="AI67" s="7"/>
      <c r="AJ67"/>
      <c r="AK67">
        <v>8.2139997090046629E-2</v>
      </c>
      <c r="AL67">
        <v>2.4023600792151329</v>
      </c>
      <c r="AM67" s="7"/>
      <c r="AN67" s="7"/>
      <c r="AO67"/>
      <c r="AP67"/>
      <c r="AQ67">
        <v>0.28245158673636001</v>
      </c>
      <c r="AR67">
        <v>4.2772090975417534</v>
      </c>
      <c r="AS67"/>
      <c r="AT67"/>
      <c r="AU67"/>
      <c r="AV67" s="7"/>
      <c r="AW67" s="7">
        <v>1.3319355297331588</v>
      </c>
      <c r="AX67" s="7">
        <v>9.8731982945054817</v>
      </c>
      <c r="AY67" s="7"/>
      <c r="AZ67" s="7"/>
      <c r="BA67" s="7"/>
      <c r="BB67" s="7"/>
      <c r="BC67" s="7">
        <v>0.72197495071365025</v>
      </c>
      <c r="BD67" s="7">
        <v>3.801098270208044</v>
      </c>
      <c r="BE67" s="7"/>
      <c r="BF67" s="7"/>
      <c r="BG67" s="7">
        <v>5.5292637626581271</v>
      </c>
      <c r="BH67" s="7">
        <v>7.4501345354543442</v>
      </c>
      <c r="BI67" s="7">
        <v>1.920870772796218</v>
      </c>
      <c r="BJ67">
        <v>0.74811912712640072</v>
      </c>
      <c r="BK67"/>
      <c r="BL67" s="1">
        <v>36</v>
      </c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</row>
    <row r="68" spans="1:79" ht="15">
      <c r="A68">
        <v>101</v>
      </c>
      <c r="B68">
        <v>32</v>
      </c>
      <c r="C68" t="s">
        <v>112</v>
      </c>
      <c r="D68" t="s">
        <v>25</v>
      </c>
      <c r="E68"/>
      <c r="F68"/>
      <c r="G68">
        <v>0.5</v>
      </c>
      <c r="H68">
        <v>0.5</v>
      </c>
      <c r="I68">
        <v>3883</v>
      </c>
      <c r="J68">
        <v>7194</v>
      </c>
      <c r="K68"/>
      <c r="L68">
        <v>3043</v>
      </c>
      <c r="M68">
        <v>3.3940000000000001</v>
      </c>
      <c r="N68">
        <v>6.3730000000000002</v>
      </c>
      <c r="O68">
        <v>2.9790000000000001</v>
      </c>
      <c r="P68"/>
      <c r="Q68">
        <v>0.20200000000000001</v>
      </c>
      <c r="R68">
        <v>1</v>
      </c>
      <c r="S68">
        <v>0</v>
      </c>
      <c r="T68">
        <v>0</v>
      </c>
      <c r="U68"/>
      <c r="V68">
        <v>0</v>
      </c>
      <c r="W68"/>
      <c r="X68"/>
      <c r="Y68" s="35">
        <v>44541</v>
      </c>
      <c r="Z68" s="29">
        <v>0.5994328703703703</v>
      </c>
      <c r="AA68"/>
      <c r="AB68" s="31">
        <v>1</v>
      </c>
      <c r="AC68" s="7"/>
      <c r="AD68" s="7">
        <v>3.2806497275433815</v>
      </c>
      <c r="AE68" s="7">
        <v>6.0846253119759117</v>
      </c>
      <c r="AF68" s="7">
        <v>2.8039755844325303</v>
      </c>
      <c r="AG68" s="7">
        <v>0.25021549279129962</v>
      </c>
      <c r="AH68" s="7"/>
      <c r="AI68" s="7"/>
      <c r="AJ68"/>
      <c r="AK68">
        <v>3.2356372843084009</v>
      </c>
      <c r="AL68">
        <v>9.0891215770913902</v>
      </c>
      <c r="AM68" s="7"/>
      <c r="AN68" s="7"/>
      <c r="AO68"/>
      <c r="AP68"/>
      <c r="AQ68">
        <v>0.13523689948092904</v>
      </c>
      <c r="AR68">
        <v>5.8221003471632136</v>
      </c>
      <c r="AS68"/>
      <c r="AT68"/>
      <c r="AU68"/>
      <c r="AV68" s="7"/>
      <c r="AW68" s="7">
        <v>3.9399114178299417</v>
      </c>
      <c r="AX68" s="7">
        <v>2.2551660590423279</v>
      </c>
      <c r="AY68" s="7"/>
      <c r="AZ68" s="7"/>
      <c r="BA68" s="7"/>
      <c r="BB68" s="7"/>
      <c r="BC68" s="7">
        <v>1.6321866417751434</v>
      </c>
      <c r="BD68" s="7">
        <v>1.1124129236677633</v>
      </c>
      <c r="BE68" s="7"/>
      <c r="BF68" s="7"/>
      <c r="BG68" s="7">
        <v>3.2284197509652772</v>
      </c>
      <c r="BH68" s="7">
        <v>6.08874242521253</v>
      </c>
      <c r="BI68" s="7">
        <v>2.8603226742472536</v>
      </c>
      <c r="BJ68">
        <v>0.24819003052904326</v>
      </c>
      <c r="BK68"/>
      <c r="BL68" s="1">
        <v>37</v>
      </c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</row>
    <row r="69" spans="1:79" ht="15">
      <c r="A69">
        <v>56</v>
      </c>
      <c r="B69">
        <v>20</v>
      </c>
      <c r="C69" t="s">
        <v>112</v>
      </c>
      <c r="D69" t="s">
        <v>25</v>
      </c>
      <c r="E69"/>
      <c r="F69"/>
      <c r="G69">
        <v>0.5</v>
      </c>
      <c r="H69">
        <v>0.5</v>
      </c>
      <c r="I69">
        <v>5090</v>
      </c>
      <c r="J69">
        <v>8171</v>
      </c>
      <c r="K69"/>
      <c r="L69">
        <v>2792</v>
      </c>
      <c r="M69">
        <v>4.32</v>
      </c>
      <c r="N69">
        <v>7.2009999999999996</v>
      </c>
      <c r="O69">
        <v>2.8809999999999998</v>
      </c>
      <c r="P69"/>
      <c r="Q69">
        <v>0.17599999999999999</v>
      </c>
      <c r="R69">
        <v>1</v>
      </c>
      <c r="S69">
        <v>0</v>
      </c>
      <c r="T69">
        <v>0</v>
      </c>
      <c r="U69"/>
      <c r="V69">
        <v>0</v>
      </c>
      <c r="W69"/>
      <c r="X69"/>
      <c r="Y69" s="35">
        <v>44544</v>
      </c>
      <c r="Z69" s="29">
        <v>3.6307870370370372E-2</v>
      </c>
      <c r="AA69"/>
      <c r="AB69" s="31">
        <v>1</v>
      </c>
      <c r="AC69" s="7"/>
      <c r="AD69" s="7">
        <v>4.3715517951019853</v>
      </c>
      <c r="AE69" s="7">
        <v>7.0553699092338285</v>
      </c>
      <c r="AF69" s="7">
        <v>2.6838181141318431</v>
      </c>
      <c r="AG69" s="7">
        <v>0.2391268505384451</v>
      </c>
      <c r="AH69" s="7"/>
      <c r="AI69" s="7"/>
      <c r="AJ69"/>
      <c r="AK69">
        <v>1.9636870789025904</v>
      </c>
      <c r="AL69">
        <v>2.4315911967767097</v>
      </c>
      <c r="AM69" s="7"/>
      <c r="AN69" s="7"/>
      <c r="AO69"/>
      <c r="AP69"/>
      <c r="AQ69">
        <v>0.12846145856315971</v>
      </c>
      <c r="AR69">
        <v>3.0584884810578701</v>
      </c>
      <c r="AS69"/>
      <c r="AT69"/>
      <c r="AU69"/>
      <c r="AV69" s="7"/>
      <c r="AW69" s="7">
        <v>2.7904880303641959</v>
      </c>
      <c r="AX69" s="7">
        <v>4.0636151405490581</v>
      </c>
      <c r="AY69" s="7"/>
      <c r="AZ69" s="7"/>
      <c r="BA69" s="7"/>
      <c r="BB69" s="7"/>
      <c r="BC69" s="7">
        <v>3.8498632839213502E-2</v>
      </c>
      <c r="BD69" s="7">
        <v>5.9669068538066679</v>
      </c>
      <c r="BE69" s="7"/>
      <c r="BF69" s="7"/>
      <c r="BG69" s="7">
        <v>4.329047323635085</v>
      </c>
      <c r="BH69" s="7">
        <v>7.0508411025731608</v>
      </c>
      <c r="BI69" s="7">
        <v>2.7217937789380753</v>
      </c>
      <c r="BJ69">
        <v>0.23917288968477043</v>
      </c>
      <c r="BK69"/>
      <c r="BL69" s="1">
        <v>38</v>
      </c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</row>
    <row r="70" spans="1:79" ht="15">
      <c r="A70">
        <v>98</v>
      </c>
      <c r="B70">
        <v>32</v>
      </c>
      <c r="C70" t="s">
        <v>112</v>
      </c>
      <c r="D70" t="s">
        <v>25</v>
      </c>
      <c r="E70"/>
      <c r="F70"/>
      <c r="G70">
        <v>0.5</v>
      </c>
      <c r="H70">
        <v>0.5</v>
      </c>
      <c r="I70">
        <v>5111</v>
      </c>
      <c r="J70">
        <v>8252</v>
      </c>
      <c r="K70"/>
      <c r="L70">
        <v>2789</v>
      </c>
      <c r="M70">
        <v>4.3360000000000003</v>
      </c>
      <c r="N70">
        <v>7.2690000000000001</v>
      </c>
      <c r="O70">
        <v>2.9329999999999998</v>
      </c>
      <c r="P70"/>
      <c r="Q70">
        <v>0.17599999999999999</v>
      </c>
      <c r="R70">
        <v>1</v>
      </c>
      <c r="S70">
        <v>0</v>
      </c>
      <c r="T70">
        <v>0</v>
      </c>
      <c r="U70"/>
      <c r="V70">
        <v>0</v>
      </c>
      <c r="W70"/>
      <c r="X70"/>
      <c r="Y70" s="35">
        <v>44544</v>
      </c>
      <c r="Z70" s="29">
        <v>0.4241435185185185</v>
      </c>
      <c r="AA70"/>
      <c r="AB70" s="31">
        <v>1</v>
      </c>
      <c r="AC70" s="7"/>
      <c r="AD70" s="7">
        <v>4.3905431546935789</v>
      </c>
      <c r="AE70" s="7">
        <v>7.128736577136646</v>
      </c>
      <c r="AF70" s="7">
        <v>2.7381934224430671</v>
      </c>
      <c r="AG70" s="7">
        <v>0.23885061566049301</v>
      </c>
      <c r="AH70" s="7"/>
      <c r="AI70" s="7"/>
      <c r="AJ70"/>
      <c r="AK70">
        <v>1.7033958260538724</v>
      </c>
      <c r="AL70">
        <v>7.0650275392147437</v>
      </c>
      <c r="AM70" s="7"/>
      <c r="AN70" s="7"/>
      <c r="AO70"/>
      <c r="AP70"/>
      <c r="AQ70">
        <v>0.26646581135793107</v>
      </c>
      <c r="AR70">
        <v>5.7971499069394286</v>
      </c>
      <c r="AS70"/>
      <c r="AT70"/>
      <c r="AU70"/>
      <c r="AV70" s="7"/>
      <c r="AW70" s="7">
        <v>3.3459608646728904</v>
      </c>
      <c r="AX70" s="7">
        <v>3.845884604357507</v>
      </c>
      <c r="AY70" s="7"/>
      <c r="AZ70" s="7"/>
      <c r="BA70" s="7"/>
      <c r="BB70" s="7"/>
      <c r="BC70" s="7">
        <v>0.89061165496823236</v>
      </c>
      <c r="BD70" s="7">
        <v>4.3319245848145389</v>
      </c>
      <c r="BE70" s="7"/>
      <c r="BF70" s="7"/>
      <c r="BG70" s="7">
        <v>4.3534647859671338</v>
      </c>
      <c r="BH70" s="7">
        <v>7.1382470711240487</v>
      </c>
      <c r="BI70" s="7">
        <v>2.784782285156914</v>
      </c>
      <c r="BJ70">
        <v>0.23779171529500989</v>
      </c>
      <c r="BK70"/>
      <c r="BL70" s="1">
        <v>39</v>
      </c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</row>
    <row r="71" spans="1:79" ht="15">
      <c r="A71">
        <v>56</v>
      </c>
      <c r="B71">
        <v>20</v>
      </c>
      <c r="C71" t="s">
        <v>112</v>
      </c>
      <c r="D71" t="s">
        <v>25</v>
      </c>
      <c r="E71"/>
      <c r="F71"/>
      <c r="G71">
        <v>0.5</v>
      </c>
      <c r="H71">
        <v>0.5</v>
      </c>
      <c r="I71">
        <v>5268</v>
      </c>
      <c r="J71">
        <v>8402</v>
      </c>
      <c r="K71"/>
      <c r="L71">
        <v>2392</v>
      </c>
      <c r="M71">
        <v>4.4560000000000004</v>
      </c>
      <c r="N71">
        <v>7.3970000000000002</v>
      </c>
      <c r="O71">
        <v>2.94</v>
      </c>
      <c r="P71"/>
      <c r="Q71">
        <v>0.13400000000000001</v>
      </c>
      <c r="R71">
        <v>1</v>
      </c>
      <c r="S71">
        <v>0</v>
      </c>
      <c r="T71">
        <v>0</v>
      </c>
      <c r="U71"/>
      <c r="V71">
        <v>0</v>
      </c>
      <c r="W71"/>
      <c r="X71"/>
      <c r="Y71" s="35">
        <v>44545</v>
      </c>
      <c r="Z71" s="29">
        <v>0.10267361111111112</v>
      </c>
      <c r="AA71"/>
      <c r="AB71" s="31">
        <v>1</v>
      </c>
      <c r="AC71" s="7"/>
      <c r="AD71" s="7">
        <v>4.4431649975384833</v>
      </c>
      <c r="AE71" s="7">
        <v>7.0917219796526085</v>
      </c>
      <c r="AF71" s="7">
        <v>2.6485569821141253</v>
      </c>
      <c r="AG71" s="7">
        <v>0.21815182196157851</v>
      </c>
      <c r="AH71" s="7"/>
      <c r="AI71" s="7"/>
      <c r="AJ71"/>
      <c r="AK71">
        <v>0.36173047988011425</v>
      </c>
      <c r="AL71">
        <v>4.868428370968072</v>
      </c>
      <c r="AM71" s="7"/>
      <c r="AN71" s="7"/>
      <c r="AO71"/>
      <c r="AP71"/>
      <c r="AQ71">
        <v>0.25215774060679924</v>
      </c>
      <c r="AR71">
        <v>5.31302646791658</v>
      </c>
      <c r="AS71"/>
      <c r="AT71"/>
      <c r="AU71"/>
      <c r="AV71" s="7"/>
      <c r="AW71" s="7">
        <v>1.2735985723032996</v>
      </c>
      <c r="AX71" s="7">
        <v>6.0570797192794865</v>
      </c>
      <c r="AY71" s="7"/>
      <c r="AZ71" s="7"/>
      <c r="BA71" s="7"/>
      <c r="BB71" s="7"/>
      <c r="BC71" s="7">
        <v>0.16311188192870957</v>
      </c>
      <c r="BD71" s="7">
        <v>5.3809492487996362</v>
      </c>
      <c r="BE71" s="7"/>
      <c r="BF71" s="7"/>
      <c r="BG71" s="7">
        <v>4.4351433648499619</v>
      </c>
      <c r="BH71" s="7">
        <v>7.1006744297575697</v>
      </c>
      <c r="BI71" s="7">
        <v>2.6655310649076074</v>
      </c>
      <c r="BJ71">
        <v>0.21797405117308616</v>
      </c>
      <c r="BK71"/>
      <c r="BL71" s="1">
        <v>40</v>
      </c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</row>
    <row r="72" spans="1:79" ht="15">
      <c r="A72">
        <v>98</v>
      </c>
      <c r="B72">
        <v>32</v>
      </c>
      <c r="C72" t="s">
        <v>112</v>
      </c>
      <c r="D72" t="s">
        <v>25</v>
      </c>
      <c r="E72"/>
      <c r="F72"/>
      <c r="G72">
        <v>0.5</v>
      </c>
      <c r="H72">
        <v>0.5</v>
      </c>
      <c r="I72">
        <v>8317</v>
      </c>
      <c r="J72">
        <v>11172</v>
      </c>
      <c r="K72"/>
      <c r="L72">
        <v>2026</v>
      </c>
      <c r="M72">
        <v>6.7960000000000003</v>
      </c>
      <c r="N72">
        <v>9.7430000000000003</v>
      </c>
      <c r="O72">
        <v>2.9470000000000001</v>
      </c>
      <c r="P72"/>
      <c r="Q72">
        <v>9.6000000000000002E-2</v>
      </c>
      <c r="R72">
        <v>1</v>
      </c>
      <c r="S72">
        <v>0</v>
      </c>
      <c r="T72">
        <v>0</v>
      </c>
      <c r="U72"/>
      <c r="V72">
        <v>0</v>
      </c>
      <c r="W72"/>
      <c r="X72"/>
      <c r="Y72" s="35">
        <v>44545</v>
      </c>
      <c r="Z72" s="29">
        <v>0.49913194444444442</v>
      </c>
      <c r="AA72"/>
      <c r="AB72" s="31">
        <v>1</v>
      </c>
      <c r="AC72" s="7"/>
      <c r="AD72" s="7">
        <v>7.1607158939052944</v>
      </c>
      <c r="AE72" s="7">
        <v>9.5715506587267498</v>
      </c>
      <c r="AF72" s="7">
        <v>2.4108347648214554</v>
      </c>
      <c r="AG72" s="7">
        <v>0.1856197676674799</v>
      </c>
      <c r="AH72" s="7"/>
      <c r="AI72" s="7"/>
      <c r="AJ72"/>
      <c r="AK72">
        <v>3.7333954737622625E-2</v>
      </c>
      <c r="AL72">
        <v>3.7139942821531067</v>
      </c>
      <c r="AM72" s="7"/>
      <c r="AN72" s="7"/>
      <c r="AO72"/>
      <c r="AP72"/>
      <c r="AQ72">
        <v>1.0719783483106218</v>
      </c>
      <c r="AR72">
        <v>2.8903820740858963</v>
      </c>
      <c r="AS72"/>
      <c r="AT72"/>
      <c r="AU72"/>
      <c r="AV72" s="7"/>
      <c r="AW72" s="7">
        <v>4.4406695596470946</v>
      </c>
      <c r="AX72" s="7">
        <v>0.42961124901714343</v>
      </c>
      <c r="AY72" s="7"/>
      <c r="AZ72" s="7"/>
      <c r="BA72" s="7"/>
      <c r="BB72" s="7"/>
      <c r="BC72" s="7">
        <v>2.0381035426295289</v>
      </c>
      <c r="BD72" s="7">
        <v>1.1311126987741946</v>
      </c>
      <c r="BE72" s="7"/>
      <c r="BF72" s="7"/>
      <c r="BG72" s="7">
        <v>7.1620528326867143</v>
      </c>
      <c r="BH72" s="7">
        <v>9.5205216931284724</v>
      </c>
      <c r="BI72" s="7">
        <v>2.358468860441759</v>
      </c>
      <c r="BJ72">
        <v>0.18753080364377256</v>
      </c>
      <c r="BK72"/>
      <c r="BL72" s="1">
        <v>41</v>
      </c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</row>
    <row r="73" spans="1:79" ht="15">
      <c r="A73">
        <v>56</v>
      </c>
      <c r="B73">
        <v>20</v>
      </c>
      <c r="C73" t="s">
        <v>112</v>
      </c>
      <c r="D73" t="s">
        <v>25</v>
      </c>
      <c r="E73"/>
      <c r="F73"/>
      <c r="G73">
        <v>0.5</v>
      </c>
      <c r="H73">
        <v>0.5</v>
      </c>
      <c r="I73">
        <v>4976</v>
      </c>
      <c r="J73">
        <v>6362</v>
      </c>
      <c r="K73"/>
      <c r="L73">
        <v>2042</v>
      </c>
      <c r="M73">
        <v>4.2329999999999997</v>
      </c>
      <c r="N73">
        <v>5.6689999999999996</v>
      </c>
      <c r="O73">
        <v>1.4359999999999999</v>
      </c>
      <c r="P73"/>
      <c r="Q73">
        <v>9.8000000000000004E-2</v>
      </c>
      <c r="R73">
        <v>1</v>
      </c>
      <c r="S73">
        <v>0</v>
      </c>
      <c r="T73">
        <v>0</v>
      </c>
      <c r="U73"/>
      <c r="V73">
        <v>0</v>
      </c>
      <c r="W73"/>
      <c r="X73"/>
      <c r="Y73" s="35">
        <v>44546</v>
      </c>
      <c r="Z73" s="29">
        <v>0.11172453703703704</v>
      </c>
      <c r="AA73"/>
      <c r="AB73" s="31">
        <v>1</v>
      </c>
      <c r="AC73" s="7"/>
      <c r="AD73" s="7">
        <v>4.1445447064882401</v>
      </c>
      <c r="AE73" s="7">
        <v>5.2057595149000067</v>
      </c>
      <c r="AF73" s="7">
        <v>1.0612148084117665</v>
      </c>
      <c r="AG73" s="7">
        <v>0.16627931778332594</v>
      </c>
      <c r="AH73" s="7"/>
      <c r="AI73" s="7"/>
      <c r="AJ73"/>
      <c r="AK73">
        <v>1.3943270635330858</v>
      </c>
      <c r="AL73">
        <v>3.2481355402668348</v>
      </c>
      <c r="AM73" s="7"/>
      <c r="AN73" s="7"/>
      <c r="AO73"/>
      <c r="AP73"/>
      <c r="AQ73">
        <v>1.1653795846076669</v>
      </c>
      <c r="AR73">
        <v>6.9648744047710363</v>
      </c>
      <c r="AS73"/>
      <c r="AT73"/>
      <c r="AU73"/>
      <c r="AV73" s="7"/>
      <c r="AW73" s="7">
        <v>10.568431742805005</v>
      </c>
      <c r="AX73" s="7">
        <v>21.869156413708737</v>
      </c>
      <c r="AY73" s="7"/>
      <c r="AZ73" s="7"/>
      <c r="BA73" s="7"/>
      <c r="BB73" s="7"/>
      <c r="BC73" s="7">
        <v>13.2191063633525</v>
      </c>
      <c r="BD73" s="7">
        <v>8.3873480986245976</v>
      </c>
      <c r="BE73" s="7"/>
      <c r="BF73" s="7"/>
      <c r="BG73" s="7">
        <v>4.1158504977955772</v>
      </c>
      <c r="BH73" s="7">
        <v>5.2362707299407649</v>
      </c>
      <c r="BI73" s="7">
        <v>1.1204202321451873</v>
      </c>
      <c r="BJ73">
        <v>0.17804745929398527</v>
      </c>
      <c r="BK73"/>
      <c r="BL73" s="1">
        <v>42</v>
      </c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</row>
    <row r="74" spans="1:79" ht="15">
      <c r="A74">
        <v>98</v>
      </c>
      <c r="B74">
        <v>32</v>
      </c>
      <c r="C74" t="s">
        <v>112</v>
      </c>
      <c r="D74" t="s">
        <v>25</v>
      </c>
      <c r="E74"/>
      <c r="F74"/>
      <c r="G74">
        <v>0.5</v>
      </c>
      <c r="H74">
        <v>0.5</v>
      </c>
      <c r="I74">
        <v>4735</v>
      </c>
      <c r="J74">
        <v>8347</v>
      </c>
      <c r="K74"/>
      <c r="L74">
        <v>2217</v>
      </c>
      <c r="M74">
        <v>4.0469999999999997</v>
      </c>
      <c r="N74">
        <v>7.35</v>
      </c>
      <c r="O74">
        <v>3.3029999999999999</v>
      </c>
      <c r="P74"/>
      <c r="Q74">
        <v>0.11600000000000001</v>
      </c>
      <c r="R74">
        <v>1</v>
      </c>
      <c r="S74">
        <v>0</v>
      </c>
      <c r="T74">
        <v>0</v>
      </c>
      <c r="U74"/>
      <c r="V74">
        <v>0</v>
      </c>
      <c r="W74"/>
      <c r="X74"/>
      <c r="Y74" s="35">
        <v>44546</v>
      </c>
      <c r="Z74" s="29">
        <v>0.50471064814814814</v>
      </c>
      <c r="AA74"/>
      <c r="AB74" s="31">
        <v>1</v>
      </c>
      <c r="AC74" s="7"/>
      <c r="AD74" s="7">
        <v>3.9317661127980355</v>
      </c>
      <c r="AE74" s="7">
        <v>6.9612598585494236</v>
      </c>
      <c r="AF74" s="7">
        <v>3.0294937457513882</v>
      </c>
      <c r="AG74" s="7">
        <v>0.18230596964609155</v>
      </c>
      <c r="AH74" s="7"/>
      <c r="AI74" s="7"/>
      <c r="AJ74"/>
      <c r="AK74">
        <v>0.51781427488368958</v>
      </c>
      <c r="AL74">
        <v>2.9818368461448999</v>
      </c>
      <c r="AM74" s="7"/>
      <c r="AN74" s="7"/>
      <c r="AO74"/>
      <c r="AP74"/>
      <c r="AQ74">
        <v>0.89795924538592375</v>
      </c>
      <c r="AR74">
        <v>3.5657656251080776</v>
      </c>
      <c r="AS74"/>
      <c r="AT74"/>
      <c r="AU74"/>
      <c r="AV74" s="7"/>
      <c r="AW74" s="7">
        <v>2.7058519082205179</v>
      </c>
      <c r="AX74" s="7">
        <v>4.3163242596555031</v>
      </c>
      <c r="AY74" s="7"/>
      <c r="AZ74" s="7"/>
      <c r="BA74" s="7"/>
      <c r="BB74" s="7"/>
      <c r="BC74" s="7">
        <v>1.1487618498486727</v>
      </c>
      <c r="BD74" s="7">
        <v>2.1737459040374083</v>
      </c>
      <c r="BE74" s="7"/>
      <c r="BF74" s="7"/>
      <c r="BG74" s="7">
        <v>3.9216127774144782</v>
      </c>
      <c r="BH74" s="7">
        <v>6.9926554566348411</v>
      </c>
      <c r="BI74" s="7">
        <v>3.0710426792203638</v>
      </c>
      <c r="BJ74">
        <v>0.18335914962564473</v>
      </c>
      <c r="BK74"/>
      <c r="BL74" s="1">
        <v>43</v>
      </c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</row>
    <row r="75" spans="1:79" ht="15">
      <c r="A75">
        <v>56</v>
      </c>
      <c r="B75">
        <v>20</v>
      </c>
      <c r="C75" t="s">
        <v>112</v>
      </c>
      <c r="D75" t="s">
        <v>25</v>
      </c>
      <c r="E75"/>
      <c r="F75"/>
      <c r="G75">
        <v>0.5</v>
      </c>
      <c r="H75">
        <v>0.5</v>
      </c>
      <c r="I75">
        <v>4504</v>
      </c>
      <c r="J75">
        <v>6207</v>
      </c>
      <c r="K75"/>
      <c r="L75">
        <v>728</v>
      </c>
      <c r="M75">
        <v>3.871</v>
      </c>
      <c r="N75">
        <v>5.5369999999999999</v>
      </c>
      <c r="O75">
        <v>1.6659999999999999</v>
      </c>
      <c r="P75"/>
      <c r="Q75">
        <v>0</v>
      </c>
      <c r="R75">
        <v>1</v>
      </c>
      <c r="S75">
        <v>0</v>
      </c>
      <c r="T75">
        <v>0</v>
      </c>
      <c r="U75"/>
      <c r="V75">
        <v>0</v>
      </c>
      <c r="W75"/>
      <c r="X75"/>
      <c r="Y75" s="35">
        <v>44587</v>
      </c>
      <c r="Z75" s="29">
        <v>0.17283564814814814</v>
      </c>
      <c r="AA75"/>
      <c r="AB75" s="31">
        <v>1</v>
      </c>
      <c r="AC75" s="7"/>
      <c r="AD75" s="7">
        <v>3.8626240982597069</v>
      </c>
      <c r="AE75" s="7">
        <v>5.1557456756705964</v>
      </c>
      <c r="AF75" s="7">
        <v>1.2931215774108895</v>
      </c>
      <c r="AG75" s="7">
        <v>3.8678082403517708E-2</v>
      </c>
      <c r="AH75" s="7"/>
      <c r="AI75" s="7"/>
      <c r="AJ75"/>
      <c r="AK75">
        <v>0.3815666204425826</v>
      </c>
      <c r="AL75">
        <v>6.2592398938416824</v>
      </c>
      <c r="AM75" s="7"/>
      <c r="AN75" s="7"/>
      <c r="AO75"/>
      <c r="AP75"/>
      <c r="AQ75">
        <v>0.26895863586800356</v>
      </c>
      <c r="AR75">
        <v>6.4598935996883853</v>
      </c>
      <c r="AS75"/>
      <c r="AT75"/>
      <c r="AU75"/>
      <c r="AV75" s="7"/>
      <c r="AW75" s="7">
        <v>6.6655107544608433E-2</v>
      </c>
      <c r="AX75" s="7">
        <v>7.0602387876073838</v>
      </c>
      <c r="AY75" s="7"/>
      <c r="AZ75" s="7"/>
      <c r="BA75" s="7"/>
      <c r="BB75" s="7"/>
      <c r="BC75" s="7">
        <v>1.0995414546018889</v>
      </c>
      <c r="BD75" s="7">
        <v>3.6433509002752933</v>
      </c>
      <c r="BE75" s="7"/>
      <c r="BF75" s="7"/>
      <c r="BG75" s="7">
        <v>3.8552688886559974</v>
      </c>
      <c r="BH75" s="7">
        <v>5.1488215755341793</v>
      </c>
      <c r="BI75" s="7">
        <v>1.2935526868781819</v>
      </c>
      <c r="BJ75">
        <v>3.8466604273435664E-2</v>
      </c>
      <c r="BK75"/>
      <c r="BL75" s="1">
        <v>44</v>
      </c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</row>
    <row r="76" spans="1:79" ht="15">
      <c r="A76">
        <v>98</v>
      </c>
      <c r="B76">
        <v>32</v>
      </c>
      <c r="C76" t="s">
        <v>112</v>
      </c>
      <c r="D76" t="s">
        <v>25</v>
      </c>
      <c r="E76"/>
      <c r="F76"/>
      <c r="G76">
        <v>0.5</v>
      </c>
      <c r="H76">
        <v>0.5</v>
      </c>
      <c r="I76">
        <v>4738</v>
      </c>
      <c r="J76">
        <v>8187</v>
      </c>
      <c r="K76"/>
      <c r="L76">
        <v>2026</v>
      </c>
      <c r="M76">
        <v>4.05</v>
      </c>
      <c r="N76">
        <v>7.2140000000000004</v>
      </c>
      <c r="O76">
        <v>3.1640000000000001</v>
      </c>
      <c r="P76"/>
      <c r="Q76">
        <v>9.6000000000000002E-2</v>
      </c>
      <c r="R76">
        <v>1</v>
      </c>
      <c r="S76">
        <v>0</v>
      </c>
      <c r="T76">
        <v>0</v>
      </c>
      <c r="U76"/>
      <c r="V76">
        <v>0</v>
      </c>
      <c r="W76"/>
      <c r="X76"/>
      <c r="Y76" s="35">
        <v>44587</v>
      </c>
      <c r="Z76" s="29">
        <v>0.5672800925925926</v>
      </c>
      <c r="AA76"/>
      <c r="AB76" s="31">
        <v>1</v>
      </c>
      <c r="AC76" s="7"/>
      <c r="AD76" s="7">
        <v>4.0777639791682114</v>
      </c>
      <c r="AE76" s="7">
        <v>6.9837081116847415</v>
      </c>
      <c r="AF76" s="7">
        <v>2.9059441325165301</v>
      </c>
      <c r="AG76" s="7">
        <v>0.17592738882676728</v>
      </c>
      <c r="AH76" s="7"/>
      <c r="AI76" s="7"/>
      <c r="AJ76"/>
      <c r="AK76">
        <v>2.835427071832592</v>
      </c>
      <c r="AL76">
        <v>17.961433825554501</v>
      </c>
      <c r="AM76" s="7"/>
      <c r="AN76" s="7"/>
      <c r="AO76"/>
      <c r="AP76"/>
      <c r="AQ76">
        <v>5.286414107563777E-2</v>
      </c>
      <c r="AR76">
        <v>10.547313870325215</v>
      </c>
      <c r="AS76"/>
      <c r="AT76"/>
      <c r="AU76"/>
      <c r="AV76" s="7"/>
      <c r="AW76" s="7">
        <v>3.9698753015232149</v>
      </c>
      <c r="AX76" s="7">
        <v>0.52878313195443816</v>
      </c>
      <c r="AY76" s="7"/>
      <c r="AZ76" s="7"/>
      <c r="BA76" s="7"/>
      <c r="BB76" s="7"/>
      <c r="BC76" s="7">
        <v>2.3755959605581292</v>
      </c>
      <c r="BD76" s="7">
        <v>8.1741323178577829</v>
      </c>
      <c r="BE76" s="7"/>
      <c r="BF76" s="7"/>
      <c r="BG76" s="7">
        <v>4.0207611047394627</v>
      </c>
      <c r="BH76" s="7">
        <v>6.9855545383877864</v>
      </c>
      <c r="BI76" s="7">
        <v>2.9647934336483237</v>
      </c>
      <c r="BJ76">
        <v>0.17804217012758777</v>
      </c>
      <c r="BK76"/>
      <c r="BL76" s="1">
        <v>45</v>
      </c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</row>
    <row r="77" spans="1:79" ht="15">
      <c r="A77">
        <v>140</v>
      </c>
      <c r="B77">
        <v>20</v>
      </c>
      <c r="C77" t="s">
        <v>112</v>
      </c>
      <c r="D77" t="s">
        <v>25</v>
      </c>
      <c r="E77"/>
      <c r="F77"/>
      <c r="G77">
        <v>0.5</v>
      </c>
      <c r="H77">
        <v>0.5</v>
      </c>
      <c r="I77">
        <v>4870</v>
      </c>
      <c r="J77">
        <v>8541</v>
      </c>
      <c r="K77"/>
      <c r="L77">
        <v>2431</v>
      </c>
      <c r="M77">
        <v>4.1509999999999998</v>
      </c>
      <c r="N77">
        <v>7.5149999999999997</v>
      </c>
      <c r="O77">
        <v>3.363</v>
      </c>
      <c r="P77"/>
      <c r="Q77">
        <v>0.13800000000000001</v>
      </c>
      <c r="R77">
        <v>1</v>
      </c>
      <c r="S77">
        <v>0</v>
      </c>
      <c r="T77">
        <v>0</v>
      </c>
      <c r="U77"/>
      <c r="V77">
        <v>0</v>
      </c>
      <c r="W77"/>
      <c r="X77"/>
      <c r="Y77" s="35">
        <v>44587</v>
      </c>
      <c r="Z77" s="29">
        <v>0.96002314814814815</v>
      </c>
      <c r="AA77"/>
      <c r="AB77" s="31">
        <v>1</v>
      </c>
      <c r="AC77" s="7"/>
      <c r="AD77" s="7">
        <v>4.1991249376294189</v>
      </c>
      <c r="AE77" s="7">
        <v>7.3105256381236341</v>
      </c>
      <c r="AF77" s="7">
        <v>3.1114007004942152</v>
      </c>
      <c r="AG77" s="7">
        <v>0.21875171016838216</v>
      </c>
      <c r="AH77" s="7"/>
      <c r="AI77" s="7"/>
      <c r="AJ77"/>
      <c r="AK77">
        <v>2.1443707757204251</v>
      </c>
      <c r="AL77">
        <v>2.0898131333878016</v>
      </c>
      <c r="AM77" s="7"/>
      <c r="AN77" s="7"/>
      <c r="AO77"/>
      <c r="AP77"/>
      <c r="AQ77">
        <v>0.26555166113957379</v>
      </c>
      <c r="AR77">
        <v>0.1518590246976671</v>
      </c>
      <c r="AS77"/>
      <c r="AT77"/>
      <c r="AU77"/>
      <c r="AV77" s="7"/>
      <c r="AW77" s="7">
        <v>3.6126013357933835</v>
      </c>
      <c r="AX77" s="7">
        <v>3.3508202077209432</v>
      </c>
      <c r="AY77" s="7"/>
      <c r="AZ77" s="7"/>
      <c r="BA77" s="7"/>
      <c r="BB77" s="7"/>
      <c r="BC77" s="7">
        <v>1.2157829960002116</v>
      </c>
      <c r="BD77" s="7">
        <v>3.2871354666591857</v>
      </c>
      <c r="BE77" s="7"/>
      <c r="BF77" s="7"/>
      <c r="BG77" s="7">
        <v>4.2446352970523709</v>
      </c>
      <c r="BH77" s="7">
        <v>7.3008318979326496</v>
      </c>
      <c r="BI77" s="7">
        <v>3.0561966008802788</v>
      </c>
      <c r="BJ77">
        <v>0.21742997185536933</v>
      </c>
      <c r="BK77"/>
      <c r="BL77" s="1">
        <v>46</v>
      </c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</row>
    <row r="78" spans="1:79" ht="15">
      <c r="A78">
        <v>62</v>
      </c>
      <c r="B78">
        <v>20</v>
      </c>
      <c r="C78" t="s">
        <v>112</v>
      </c>
      <c r="D78" t="s">
        <v>25</v>
      </c>
      <c r="E78"/>
      <c r="F78"/>
      <c r="G78">
        <v>0.5</v>
      </c>
      <c r="H78">
        <v>0.5</v>
      </c>
      <c r="I78">
        <v>4320</v>
      </c>
      <c r="J78">
        <v>10940</v>
      </c>
      <c r="K78"/>
      <c r="L78">
        <v>4805</v>
      </c>
      <c r="M78">
        <v>3.7290000000000001</v>
      </c>
      <c r="N78">
        <v>9.5470000000000006</v>
      </c>
      <c r="O78">
        <v>5.8179999999999996</v>
      </c>
      <c r="P78"/>
      <c r="Q78">
        <v>0.38700000000000001</v>
      </c>
      <c r="R78">
        <v>1</v>
      </c>
      <c r="S78">
        <v>0</v>
      </c>
      <c r="T78">
        <v>0</v>
      </c>
      <c r="U78"/>
      <c r="V78">
        <v>0</v>
      </c>
      <c r="W78"/>
      <c r="X78"/>
      <c r="Y78" s="35">
        <v>44789</v>
      </c>
      <c r="Z78" s="29">
        <v>3.6932870370370366E-2</v>
      </c>
      <c r="AA78"/>
      <c r="AB78" s="31">
        <v>1</v>
      </c>
      <c r="AC78" s="7"/>
      <c r="AD78" s="7">
        <v>4.1459124941911787</v>
      </c>
      <c r="AE78" s="7">
        <v>10.474562572802526</v>
      </c>
      <c r="AF78" s="7">
        <v>6.3286500786113473</v>
      </c>
      <c r="AG78" s="7">
        <v>0.51715917692572289</v>
      </c>
      <c r="AH78" s="7"/>
      <c r="AI78" s="7"/>
      <c r="AJ78"/>
      <c r="AK78">
        <v>2.1401523327340048</v>
      </c>
      <c r="AL78">
        <v>1.6067733462733345</v>
      </c>
      <c r="AM78" s="7"/>
      <c r="AN78" s="7"/>
      <c r="AO78"/>
      <c r="AP78"/>
      <c r="AQ78">
        <v>0.73219615431880081</v>
      </c>
      <c r="AR78">
        <v>3.1287735892977979</v>
      </c>
      <c r="AS78"/>
      <c r="AT78"/>
      <c r="AU78"/>
      <c r="AV78" s="7"/>
      <c r="AW78" s="7">
        <v>0.17957422092289355</v>
      </c>
      <c r="AX78" s="7">
        <v>4.1267167183732454</v>
      </c>
      <c r="AY78" s="7"/>
      <c r="AZ78" s="7"/>
      <c r="BA78" s="7"/>
      <c r="BB78" s="7"/>
      <c r="BC78" s="7">
        <v>1.3288524674003379</v>
      </c>
      <c r="BD78" s="7">
        <v>1.1542687684637909</v>
      </c>
      <c r="BE78" s="7"/>
      <c r="BF78" s="7"/>
      <c r="BG78" s="7">
        <v>4.1020177795916322</v>
      </c>
      <c r="BH78" s="7">
        <v>10.436355276808605</v>
      </c>
      <c r="BI78" s="7">
        <v>6.3343374972169748</v>
      </c>
      <c r="BJ78">
        <v>0.51374571561665516</v>
      </c>
      <c r="BK78"/>
      <c r="BL78" s="1">
        <v>47</v>
      </c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</row>
    <row r="79" spans="1:79" ht="15">
      <c r="A79">
        <v>104</v>
      </c>
      <c r="B79">
        <v>32</v>
      </c>
      <c r="C79" t="s">
        <v>112</v>
      </c>
      <c r="D79" t="s">
        <v>25</v>
      </c>
      <c r="E79"/>
      <c r="F79"/>
      <c r="G79">
        <v>0.5</v>
      </c>
      <c r="H79">
        <v>0.5</v>
      </c>
      <c r="I79">
        <v>2660</v>
      </c>
      <c r="J79">
        <v>8441</v>
      </c>
      <c r="K79"/>
      <c r="L79">
        <v>6159</v>
      </c>
      <c r="M79">
        <v>2.456</v>
      </c>
      <c r="N79">
        <v>7.43</v>
      </c>
      <c r="O79">
        <v>4.9740000000000002</v>
      </c>
      <c r="P79"/>
      <c r="Q79">
        <v>0.52800000000000002</v>
      </c>
      <c r="R79">
        <v>1</v>
      </c>
      <c r="S79">
        <v>0</v>
      </c>
      <c r="T79">
        <v>0</v>
      </c>
      <c r="U79"/>
      <c r="V79">
        <v>0</v>
      </c>
      <c r="W79"/>
      <c r="X79"/>
      <c r="Y79" s="35">
        <v>44789</v>
      </c>
      <c r="Z79" s="29">
        <v>0.42994212962962958</v>
      </c>
      <c r="AA79"/>
      <c r="AB79" s="31">
        <v>1</v>
      </c>
      <c r="AC79" s="7"/>
      <c r="AD79" s="7">
        <v>2.627886947623518</v>
      </c>
      <c r="AE79" s="7">
        <v>8.1457812877097222</v>
      </c>
      <c r="AF79" s="7">
        <v>5.5178943400862046</v>
      </c>
      <c r="AG79" s="7">
        <v>0.65721452881898923</v>
      </c>
      <c r="AH79" s="7"/>
      <c r="AI79" s="7"/>
      <c r="AJ79"/>
      <c r="AK79">
        <v>1.1197965317168745</v>
      </c>
      <c r="AL79">
        <v>22.967948306025811</v>
      </c>
      <c r="AM79" s="7"/>
      <c r="AN79" s="7"/>
      <c r="AO79"/>
      <c r="AP79"/>
      <c r="AQ79">
        <v>0.82030858540516272</v>
      </c>
      <c r="AR79">
        <v>5.0366868815357391</v>
      </c>
      <c r="AS79"/>
      <c r="AT79"/>
      <c r="AU79"/>
      <c r="AV79" s="7"/>
      <c r="AW79" s="7">
        <v>1.7311822688546787</v>
      </c>
      <c r="AX79" s="7">
        <v>4.697610421245229</v>
      </c>
      <c r="AY79" s="7"/>
      <c r="AZ79" s="7"/>
      <c r="BA79" s="7"/>
      <c r="BB79" s="7"/>
      <c r="BC79" s="7">
        <v>0.11023289945181063</v>
      </c>
      <c r="BD79" s="7">
        <v>7.3974989460634646</v>
      </c>
      <c r="BE79" s="7"/>
      <c r="BF79" s="7"/>
      <c r="BG79" s="7">
        <v>2.6132553760903359</v>
      </c>
      <c r="BH79" s="7">
        <v>8.1793291573629201</v>
      </c>
      <c r="BI79" s="7">
        <v>5.5660737812725847</v>
      </c>
      <c r="BJ79">
        <v>0.65685249504378507</v>
      </c>
      <c r="BK79"/>
      <c r="BL79" s="1">
        <v>48</v>
      </c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</row>
    <row r="80" spans="1:79" ht="15">
      <c r="A80">
        <v>62</v>
      </c>
      <c r="B80">
        <v>20</v>
      </c>
      <c r="C80" t="s">
        <v>112</v>
      </c>
      <c r="D80" t="s">
        <v>25</v>
      </c>
      <c r="E80"/>
      <c r="F80"/>
      <c r="G80">
        <v>0.5</v>
      </c>
      <c r="H80">
        <v>0.5</v>
      </c>
      <c r="I80">
        <v>6842</v>
      </c>
      <c r="J80">
        <v>9265</v>
      </c>
      <c r="K80"/>
      <c r="L80">
        <v>7204</v>
      </c>
      <c r="M80">
        <v>5.6639999999999997</v>
      </c>
      <c r="N80">
        <v>8.1280000000000001</v>
      </c>
      <c r="O80">
        <v>2.464</v>
      </c>
      <c r="P80"/>
      <c r="Q80">
        <v>0.63700000000000001</v>
      </c>
      <c r="R80">
        <v>1</v>
      </c>
      <c r="S80">
        <v>0</v>
      </c>
      <c r="T80">
        <v>0</v>
      </c>
      <c r="U80"/>
      <c r="V80">
        <v>0</v>
      </c>
      <c r="W80"/>
      <c r="X80"/>
      <c r="Y80" s="35">
        <v>44790</v>
      </c>
      <c r="Z80" s="29">
        <v>0.16853009259259258</v>
      </c>
      <c r="AA80"/>
      <c r="AB80" s="31">
        <v>1</v>
      </c>
      <c r="AC80" s="7"/>
      <c r="AD80" s="7">
        <v>6.3525281138682281</v>
      </c>
      <c r="AE80" s="7">
        <v>8.7818264559220029</v>
      </c>
      <c r="AF80" s="7">
        <v>2.4292983420537748</v>
      </c>
      <c r="AG80" s="7">
        <v>0.66951392150314448</v>
      </c>
      <c r="AH80" s="7"/>
      <c r="AI80" s="7"/>
      <c r="AJ80"/>
      <c r="AK80">
        <v>1.5689185190619819</v>
      </c>
      <c r="AL80">
        <v>2.7259326612414556</v>
      </c>
      <c r="AM80" s="7"/>
      <c r="AN80" s="7"/>
      <c r="AO80"/>
      <c r="AP80"/>
      <c r="AQ80">
        <v>0.83648370271762007</v>
      </c>
      <c r="AR80">
        <v>0.85581425879500006</v>
      </c>
      <c r="AS80"/>
      <c r="AT80"/>
      <c r="AU80"/>
      <c r="AV80" s="7"/>
      <c r="AW80" s="7">
        <v>1.053885435091634</v>
      </c>
      <c r="AX80" s="7">
        <v>10.730658630901354</v>
      </c>
      <c r="AY80" s="7"/>
      <c r="AZ80" s="7"/>
      <c r="BA80" s="7"/>
      <c r="BB80" s="7"/>
      <c r="BC80" s="7">
        <v>1.7520507245321673</v>
      </c>
      <c r="BD80" s="7">
        <v>4.2495345977944199</v>
      </c>
      <c r="BE80" s="7"/>
      <c r="BF80" s="7"/>
      <c r="BG80" s="7">
        <v>6.3030829956727494</v>
      </c>
      <c r="BH80" s="7">
        <v>8.7452501597479149</v>
      </c>
      <c r="BI80" s="7">
        <v>2.4421671640751641</v>
      </c>
      <c r="BJ80">
        <v>0.66369974342147742</v>
      </c>
      <c r="BK80"/>
      <c r="BL80" s="1">
        <v>49</v>
      </c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</row>
    <row r="81" spans="1:79" ht="15">
      <c r="A81">
        <v>104</v>
      </c>
      <c r="B81">
        <v>32</v>
      </c>
      <c r="C81" t="s">
        <v>112</v>
      </c>
      <c r="D81" t="s">
        <v>25</v>
      </c>
      <c r="E81"/>
      <c r="F81"/>
      <c r="G81">
        <v>0.5</v>
      </c>
      <c r="H81">
        <v>0.5</v>
      </c>
      <c r="I81">
        <v>4092</v>
      </c>
      <c r="J81">
        <v>8245</v>
      </c>
      <c r="K81"/>
      <c r="L81">
        <v>3915</v>
      </c>
      <c r="M81">
        <v>3.5539999999999998</v>
      </c>
      <c r="N81">
        <v>7.2629999999999999</v>
      </c>
      <c r="O81">
        <v>3.7090000000000001</v>
      </c>
      <c r="P81"/>
      <c r="Q81">
        <v>0.29299999999999998</v>
      </c>
      <c r="R81">
        <v>1</v>
      </c>
      <c r="S81">
        <v>0</v>
      </c>
      <c r="T81">
        <v>0</v>
      </c>
      <c r="U81"/>
      <c r="V81">
        <v>0</v>
      </c>
      <c r="W81"/>
      <c r="X81"/>
      <c r="Y81" s="35">
        <v>44790</v>
      </c>
      <c r="Z81" s="29">
        <v>0.56388888888888888</v>
      </c>
      <c r="AA81"/>
      <c r="AB81" s="31">
        <v>1</v>
      </c>
      <c r="AC81" s="7"/>
      <c r="AD81" s="7">
        <v>3.904133278663434</v>
      </c>
      <c r="AE81" s="7">
        <v>7.8368247493449221</v>
      </c>
      <c r="AF81" s="7">
        <v>3.9326914706814882</v>
      </c>
      <c r="AG81" s="7">
        <v>0.37195537745168744</v>
      </c>
      <c r="AH81" s="7"/>
      <c r="AI81" s="7"/>
      <c r="AJ81"/>
      <c r="AK81">
        <v>0.28096343439399113</v>
      </c>
      <c r="AL81">
        <v>2.357111427319432</v>
      </c>
      <c r="AM81" s="7"/>
      <c r="AN81" s="7"/>
      <c r="AO81"/>
      <c r="AP81"/>
      <c r="AQ81">
        <v>6.9926633316617678E-2</v>
      </c>
      <c r="AR81">
        <v>2.5614023404210302</v>
      </c>
      <c r="AS81"/>
      <c r="AT81"/>
      <c r="AU81"/>
      <c r="AV81" s="7"/>
      <c r="AW81" s="7">
        <v>0.41705458833119241</v>
      </c>
      <c r="AX81" s="7">
        <v>2.763909204471402</v>
      </c>
      <c r="AY81" s="7"/>
      <c r="AZ81" s="7"/>
      <c r="BA81" s="7"/>
      <c r="BB81" s="7"/>
      <c r="BC81" s="7">
        <v>0.17117034144533733</v>
      </c>
      <c r="BD81" s="7">
        <v>5.4122019562421153</v>
      </c>
      <c r="BE81" s="7"/>
      <c r="BF81" s="7"/>
      <c r="BG81" s="7">
        <v>3.8986563792342754</v>
      </c>
      <c r="BH81" s="7">
        <v>7.8395657215327779</v>
      </c>
      <c r="BI81" s="7">
        <v>3.9409093422985024</v>
      </c>
      <c r="BJ81">
        <v>0.37163731102457792</v>
      </c>
      <c r="BK81"/>
      <c r="BL81" s="1">
        <v>50</v>
      </c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</row>
    <row r="82" spans="1:79" ht="15">
      <c r="A82">
        <v>62</v>
      </c>
      <c r="B82">
        <v>20</v>
      </c>
      <c r="C82" t="s">
        <v>112</v>
      </c>
      <c r="D82" t="s">
        <v>25</v>
      </c>
      <c r="E82"/>
      <c r="F82"/>
      <c r="G82">
        <v>0.5</v>
      </c>
      <c r="H82">
        <v>0.5</v>
      </c>
      <c r="I82">
        <v>5125</v>
      </c>
      <c r="J82">
        <v>7841</v>
      </c>
      <c r="K82"/>
      <c r="L82">
        <v>9917</v>
      </c>
      <c r="M82">
        <v>4.3470000000000004</v>
      </c>
      <c r="N82">
        <v>6.9210000000000003</v>
      </c>
      <c r="O82">
        <v>2.5750000000000002</v>
      </c>
      <c r="P82"/>
      <c r="Q82">
        <v>0.92100000000000004</v>
      </c>
      <c r="R82">
        <v>1</v>
      </c>
      <c r="S82">
        <v>0</v>
      </c>
      <c r="T82">
        <v>0</v>
      </c>
      <c r="U82"/>
      <c r="V82">
        <v>0</v>
      </c>
      <c r="W82"/>
      <c r="X82"/>
      <c r="Y82" s="35">
        <v>44792</v>
      </c>
      <c r="Z82" s="29">
        <v>7.5196759259259269E-2</v>
      </c>
      <c r="AA82"/>
      <c r="AB82" s="31">
        <v>1</v>
      </c>
      <c r="AC82" s="7"/>
      <c r="AD82" s="7">
        <v>4.9827783671243369</v>
      </c>
      <c r="AE82" s="7">
        <v>7.5257501200980377</v>
      </c>
      <c r="AF82" s="7">
        <v>2.5429717529737008</v>
      </c>
      <c r="AG82" s="7">
        <v>0.90178629982068603</v>
      </c>
      <c r="AH82" s="7"/>
      <c r="AI82" s="7"/>
      <c r="AJ82"/>
      <c r="AK82">
        <v>1.2757917917333137</v>
      </c>
      <c r="AL82">
        <v>7.3947692402851377</v>
      </c>
      <c r="AM82" s="7"/>
      <c r="AN82" s="7"/>
      <c r="AO82"/>
      <c r="AP82"/>
      <c r="AQ82">
        <v>0.47792645163208036</v>
      </c>
      <c r="AR82">
        <v>3.8469938588271466</v>
      </c>
      <c r="AS82"/>
      <c r="AT82"/>
      <c r="AU82"/>
      <c r="AV82" s="7"/>
      <c r="AW82" s="7">
        <v>1.0672369200997902</v>
      </c>
      <c r="AX82" s="7">
        <v>2.6896232753940303</v>
      </c>
      <c r="AY82" s="7"/>
      <c r="AZ82" s="7"/>
      <c r="BA82" s="7"/>
      <c r="BB82" s="7"/>
      <c r="BC82" s="7">
        <v>0.3073847126592118</v>
      </c>
      <c r="BD82" s="7">
        <v>1.9691709093587861</v>
      </c>
      <c r="BE82" s="7"/>
      <c r="BF82" s="7"/>
      <c r="BG82" s="7">
        <v>4.9511948980731688</v>
      </c>
      <c r="BH82" s="7">
        <v>7.5078092170049686</v>
      </c>
      <c r="BI82" s="7">
        <v>2.5566143189317998</v>
      </c>
      <c r="BJ82">
        <v>0.90040245007871056</v>
      </c>
      <c r="BK82"/>
      <c r="BL82" s="1">
        <v>51</v>
      </c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</row>
    <row r="83" spans="1:79" ht="15">
      <c r="A83">
        <v>104</v>
      </c>
      <c r="B83">
        <v>32</v>
      </c>
      <c r="C83" t="s">
        <v>158</v>
      </c>
      <c r="D83" t="s">
        <v>25</v>
      </c>
      <c r="E83"/>
      <c r="F83"/>
      <c r="G83">
        <v>0.5</v>
      </c>
      <c r="H83">
        <v>0.5</v>
      </c>
      <c r="I83">
        <v>5194</v>
      </c>
      <c r="J83">
        <v>8441</v>
      </c>
      <c r="K83"/>
      <c r="L83">
        <v>18316</v>
      </c>
      <c r="M83">
        <v>4.4000000000000004</v>
      </c>
      <c r="N83">
        <v>7.4290000000000003</v>
      </c>
      <c r="O83">
        <v>3.03</v>
      </c>
      <c r="P83"/>
      <c r="Q83">
        <v>1.8</v>
      </c>
      <c r="R83">
        <v>1</v>
      </c>
      <c r="S83">
        <v>0</v>
      </c>
      <c r="T83">
        <v>0</v>
      </c>
      <c r="U83"/>
      <c r="V83">
        <v>0</v>
      </c>
      <c r="W83"/>
      <c r="X83"/>
      <c r="Y83" s="35">
        <v>44792</v>
      </c>
      <c r="Z83" s="29">
        <v>0.46725694444444449</v>
      </c>
      <c r="AA83"/>
      <c r="AB83" s="31">
        <v>1</v>
      </c>
      <c r="AC83" s="7"/>
      <c r="AD83" s="7">
        <v>5.0478308854685352</v>
      </c>
      <c r="AE83" s="7">
        <v>8.0777779075770955</v>
      </c>
      <c r="AF83" s="7">
        <v>3.0299470221085603</v>
      </c>
      <c r="AG83" s="7">
        <v>1.6282209237489218</v>
      </c>
      <c r="AH83" s="7"/>
      <c r="AI83" s="7"/>
      <c r="AJ83"/>
      <c r="AK83">
        <v>0.69345000186614647</v>
      </c>
      <c r="AL83">
        <v>4.0579194570426846</v>
      </c>
      <c r="AM83" s="7"/>
      <c r="AN83" s="7"/>
      <c r="AO83"/>
      <c r="AP83"/>
      <c r="AQ83">
        <v>0.11396334248886611</v>
      </c>
      <c r="AR83">
        <v>0.11402831772997855</v>
      </c>
      <c r="AS83"/>
      <c r="AT83"/>
      <c r="AU83"/>
      <c r="AV83" s="7"/>
      <c r="AW83" s="7">
        <v>0.84405380551853915</v>
      </c>
      <c r="AX83" s="7">
        <v>7.4150084576598472</v>
      </c>
      <c r="AY83" s="7"/>
      <c r="AZ83" s="7"/>
      <c r="BA83" s="7"/>
      <c r="BB83" s="7"/>
      <c r="BC83" s="7">
        <v>0.58602884487551177</v>
      </c>
      <c r="BD83" s="7">
        <v>2.0641965541786669</v>
      </c>
      <c r="BE83" s="7"/>
      <c r="BF83" s="7"/>
      <c r="BG83" s="7">
        <v>5.0303892682313229</v>
      </c>
      <c r="BH83" s="7">
        <v>8.0731776760147689</v>
      </c>
      <c r="BI83" s="7">
        <v>3.0427884077834468</v>
      </c>
      <c r="BJ83">
        <v>1.6234639402608813</v>
      </c>
      <c r="BK83"/>
      <c r="BL83" s="1">
        <v>52</v>
      </c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</row>
    <row r="84" spans="1:79" ht="15">
      <c r="A84">
        <v>62</v>
      </c>
      <c r="B84">
        <v>20</v>
      </c>
      <c r="C84" t="s">
        <v>112</v>
      </c>
      <c r="D84" t="s">
        <v>25</v>
      </c>
      <c r="E84"/>
      <c r="F84"/>
      <c r="G84">
        <v>0.5</v>
      </c>
      <c r="H84">
        <v>0.5</v>
      </c>
      <c r="I84">
        <v>4965</v>
      </c>
      <c r="J84">
        <v>9537</v>
      </c>
      <c r="K84"/>
      <c r="L84">
        <v>2599</v>
      </c>
      <c r="M84">
        <v>4.2240000000000002</v>
      </c>
      <c r="N84">
        <v>8.3580000000000005</v>
      </c>
      <c r="O84">
        <v>4.1340000000000003</v>
      </c>
      <c r="P84"/>
      <c r="Q84">
        <v>0.156</v>
      </c>
      <c r="R84">
        <v>1</v>
      </c>
      <c r="S84">
        <v>0</v>
      </c>
      <c r="T84">
        <v>0</v>
      </c>
      <c r="U84"/>
      <c r="V84">
        <v>0</v>
      </c>
      <c r="W84"/>
      <c r="X84"/>
      <c r="Y84" s="35">
        <v>44811</v>
      </c>
      <c r="Z84" s="29">
        <v>0.23046296296296295</v>
      </c>
      <c r="AA84"/>
      <c r="AB84" s="31">
        <v>1</v>
      </c>
      <c r="AC84" s="7"/>
      <c r="AD84" s="7">
        <v>4.940058102926173</v>
      </c>
      <c r="AE84" s="7">
        <v>9.8387346228221979</v>
      </c>
      <c r="AF84" s="7">
        <v>4.8986765198960249</v>
      </c>
      <c r="AG84" s="7">
        <v>0.26466321127095072</v>
      </c>
      <c r="AH84" s="7"/>
      <c r="AI84" s="7"/>
      <c r="AJ84"/>
      <c r="AK84">
        <v>0.66588402103938549</v>
      </c>
      <c r="AL84">
        <v>8.9489599882546003</v>
      </c>
      <c r="AM84" s="7"/>
      <c r="AN84" s="7"/>
      <c r="AO84"/>
      <c r="AP84"/>
      <c r="AQ84">
        <v>14.22604984210742</v>
      </c>
      <c r="AR84">
        <v>12.398094435110334</v>
      </c>
      <c r="AS84"/>
      <c r="AT84"/>
      <c r="AU84"/>
      <c r="AV84" s="7"/>
      <c r="AW84" s="7">
        <v>29.892459517210501</v>
      </c>
      <c r="AX84" s="7">
        <v>16.527499139820243</v>
      </c>
      <c r="AY84" s="7"/>
      <c r="AZ84" s="7"/>
      <c r="BA84" s="7"/>
      <c r="BB84" s="7"/>
      <c r="BC84" s="7">
        <v>7.4899490754454989</v>
      </c>
      <c r="BD84" s="7">
        <v>6.2636666378185835</v>
      </c>
      <c r="BE84" s="7"/>
      <c r="BF84" s="7"/>
      <c r="BG84" s="7">
        <v>4.9236651531739382</v>
      </c>
      <c r="BH84" s="7">
        <v>9.1853765030664682</v>
      </c>
      <c r="BI84" s="7">
        <v>4.2617113498925301</v>
      </c>
      <c r="BJ84">
        <v>0.25510942814364124</v>
      </c>
      <c r="BK84"/>
      <c r="BL84" s="1">
        <v>53</v>
      </c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</row>
    <row r="85" spans="1:79" ht="15">
      <c r="A85">
        <v>104</v>
      </c>
      <c r="B85">
        <v>32</v>
      </c>
      <c r="C85" t="s">
        <v>112</v>
      </c>
      <c r="D85" t="s">
        <v>25</v>
      </c>
      <c r="E85"/>
      <c r="F85"/>
      <c r="G85">
        <v>0.5</v>
      </c>
      <c r="H85">
        <v>0.5</v>
      </c>
      <c r="I85">
        <v>4821</v>
      </c>
      <c r="J85">
        <v>8318</v>
      </c>
      <c r="K85"/>
      <c r="L85">
        <v>2841</v>
      </c>
      <c r="M85">
        <v>4.1130000000000004</v>
      </c>
      <c r="N85">
        <v>7.3250000000000002</v>
      </c>
      <c r="O85">
        <v>3.2120000000000002</v>
      </c>
      <c r="P85"/>
      <c r="Q85">
        <v>0.18099999999999999</v>
      </c>
      <c r="R85">
        <v>1</v>
      </c>
      <c r="S85">
        <v>0</v>
      </c>
      <c r="T85">
        <v>0</v>
      </c>
      <c r="U85"/>
      <c r="V85">
        <v>0</v>
      </c>
      <c r="W85"/>
      <c r="X85"/>
      <c r="Y85" s="35">
        <v>44811</v>
      </c>
      <c r="Z85" s="29">
        <v>0.61630787037037038</v>
      </c>
      <c r="AA85"/>
      <c r="AB85" s="31">
        <v>1</v>
      </c>
      <c r="AC85" s="7"/>
      <c r="AD85" s="7">
        <v>4.7969923596339425</v>
      </c>
      <c r="AE85" s="7">
        <v>8.5745385149138897</v>
      </c>
      <c r="AF85" s="7">
        <v>3.7775461552799472</v>
      </c>
      <c r="AG85" s="7">
        <v>0.28862192128969577</v>
      </c>
      <c r="AH85" s="7"/>
      <c r="AI85" s="7"/>
      <c r="AJ85"/>
      <c r="AK85">
        <v>0.10350214036242016</v>
      </c>
      <c r="AL85">
        <v>4.9967452475570866</v>
      </c>
      <c r="AM85" s="7"/>
      <c r="AN85" s="7"/>
      <c r="AO85"/>
      <c r="AP85"/>
      <c r="AQ85">
        <v>0.32602823512943596</v>
      </c>
      <c r="AR85">
        <v>7.5954209327484614</v>
      </c>
      <c r="AS85"/>
      <c r="AT85"/>
      <c r="AU85"/>
      <c r="AV85" s="7"/>
      <c r="AW85" s="7">
        <v>0.60789441386329357</v>
      </c>
      <c r="AX85" s="7">
        <v>10.983199471956043</v>
      </c>
      <c r="AY85" s="7"/>
      <c r="AZ85" s="7"/>
      <c r="BA85" s="7"/>
      <c r="BB85" s="7"/>
      <c r="BC85" s="7">
        <v>0.82664937230226643</v>
      </c>
      <c r="BD85" s="7">
        <v>7.5787730928892989</v>
      </c>
      <c r="BE85" s="7"/>
      <c r="BF85" s="7"/>
      <c r="BG85" s="7">
        <v>4.7994761398994328</v>
      </c>
      <c r="BH85" s="7">
        <v>8.5885390460515119</v>
      </c>
      <c r="BI85" s="7">
        <v>3.7890629061520795</v>
      </c>
      <c r="BJ85">
        <v>0.2874338860821547</v>
      </c>
      <c r="BK85"/>
      <c r="BL85" s="1">
        <v>54</v>
      </c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</row>
    <row r="86" spans="1:79" customFormat="1" ht="15">
      <c r="A86">
        <v>62</v>
      </c>
      <c r="B86">
        <v>20</v>
      </c>
      <c r="C86" t="s">
        <v>112</v>
      </c>
      <c r="D86" t="s">
        <v>25</v>
      </c>
      <c r="G86">
        <v>0.5</v>
      </c>
      <c r="H86">
        <v>0.5</v>
      </c>
      <c r="I86">
        <v>3039</v>
      </c>
      <c r="J86">
        <v>6460</v>
      </c>
      <c r="L86">
        <v>1953</v>
      </c>
      <c r="M86">
        <v>2.746</v>
      </c>
      <c r="N86">
        <v>5.7510000000000003</v>
      </c>
      <c r="O86">
        <v>3.0049999999999999</v>
      </c>
      <c r="Q86">
        <v>8.7999999999999995E-2</v>
      </c>
      <c r="R86">
        <v>1</v>
      </c>
      <c r="S86">
        <v>0</v>
      </c>
      <c r="T86">
        <v>0</v>
      </c>
      <c r="V86">
        <v>0</v>
      </c>
      <c r="Y86" s="27">
        <v>44812</v>
      </c>
      <c r="Z86" s="26">
        <v>0.25370370370370371</v>
      </c>
      <c r="AB86">
        <v>1</v>
      </c>
      <c r="AD86" s="30">
        <v>3.2154859446469009</v>
      </c>
      <c r="AE86" s="30">
        <v>7.4167118744372953</v>
      </c>
      <c r="AF86" s="30">
        <v>4.2012259297903949</v>
      </c>
      <c r="AG86" s="30">
        <v>0.21558937966213135</v>
      </c>
      <c r="AH86" s="30"/>
      <c r="AK86">
        <v>6.1320203839013966E-2</v>
      </c>
      <c r="AL86">
        <v>2.3419437937888317</v>
      </c>
      <c r="AQ86">
        <v>1.1895485441934541</v>
      </c>
      <c r="AR86">
        <v>4.9329123985139027</v>
      </c>
      <c r="AW86">
        <v>2.1575487804860511</v>
      </c>
      <c r="AX86">
        <v>6.9839643209272273</v>
      </c>
      <c r="BC86">
        <v>3.3385831333376044</v>
      </c>
      <c r="BD86">
        <v>1.233040574364096</v>
      </c>
      <c r="BG86" s="30">
        <v>3.216472118276577</v>
      </c>
      <c r="BH86" s="30">
        <v>7.3728600000393509</v>
      </c>
      <c r="BI86" s="30">
        <v>4.1563878817627735</v>
      </c>
      <c r="BJ86" s="30">
        <v>0.21204965269258358</v>
      </c>
      <c r="BL86" s="1">
        <v>55</v>
      </c>
    </row>
    <row r="87" spans="1:79" customFormat="1" ht="15">
      <c r="A87">
        <v>104</v>
      </c>
      <c r="B87">
        <v>32</v>
      </c>
      <c r="C87" t="s">
        <v>112</v>
      </c>
      <c r="D87" t="s">
        <v>25</v>
      </c>
      <c r="G87">
        <v>0.5</v>
      </c>
      <c r="H87">
        <v>0.5</v>
      </c>
      <c r="I87">
        <v>3491</v>
      </c>
      <c r="J87">
        <v>5799</v>
      </c>
      <c r="L87">
        <v>1932</v>
      </c>
      <c r="M87">
        <v>3.093</v>
      </c>
      <c r="N87">
        <v>5.1920000000000002</v>
      </c>
      <c r="O87">
        <v>2.0990000000000002</v>
      </c>
      <c r="Q87">
        <v>8.5999999999999993E-2</v>
      </c>
      <c r="R87">
        <v>1</v>
      </c>
      <c r="S87">
        <v>0</v>
      </c>
      <c r="T87">
        <v>0</v>
      </c>
      <c r="V87">
        <v>0</v>
      </c>
      <c r="Y87" s="27">
        <v>44812</v>
      </c>
      <c r="Z87" s="26">
        <v>0.6399421296296296</v>
      </c>
      <c r="AB87">
        <v>1</v>
      </c>
      <c r="AD87" s="30">
        <v>3.6612364252604666</v>
      </c>
      <c r="AE87" s="30">
        <v>6.734686251448081</v>
      </c>
      <c r="AF87" s="30">
        <v>3.0734498261876144</v>
      </c>
      <c r="AG87" s="30">
        <v>0.2135803454361718</v>
      </c>
      <c r="AH87" s="30"/>
      <c r="AK87">
        <v>0.83850234823148539</v>
      </c>
      <c r="AL87">
        <v>5.5457986533168224</v>
      </c>
      <c r="AQ87">
        <v>0.44331878907485905</v>
      </c>
      <c r="AR87">
        <v>5.9827746565140218</v>
      </c>
      <c r="AW87">
        <v>1.9490898421496028</v>
      </c>
      <c r="AX87">
        <v>6.4984749131534834</v>
      </c>
      <c r="BC87">
        <v>0.58400479217889933</v>
      </c>
      <c r="BD87">
        <v>9.1613419529309645</v>
      </c>
      <c r="BG87" s="30">
        <v>3.645950734000488</v>
      </c>
      <c r="BH87" s="30">
        <v>6.7496474791838512</v>
      </c>
      <c r="BI87" s="30">
        <v>3.1036967451833628</v>
      </c>
      <c r="BJ87" s="30">
        <v>0.21295850150908907</v>
      </c>
      <c r="BL87" s="1">
        <v>56</v>
      </c>
    </row>
    <row r="88" spans="1:79" ht="15">
      <c r="A88">
        <v>62</v>
      </c>
      <c r="B88">
        <v>20</v>
      </c>
      <c r="C88" t="s">
        <v>112</v>
      </c>
      <c r="D88" t="s">
        <v>25</v>
      </c>
      <c r="E88"/>
      <c r="F88"/>
      <c r="G88">
        <v>0.5</v>
      </c>
      <c r="H88">
        <v>0.5</v>
      </c>
      <c r="I88">
        <v>4495</v>
      </c>
      <c r="J88">
        <v>7820</v>
      </c>
      <c r="K88"/>
      <c r="L88">
        <v>2279</v>
      </c>
      <c r="M88">
        <v>3.8639999999999999</v>
      </c>
      <c r="N88">
        <v>6.9029999999999996</v>
      </c>
      <c r="O88">
        <v>3.04</v>
      </c>
      <c r="P88"/>
      <c r="Q88">
        <v>0.122</v>
      </c>
      <c r="R88">
        <v>1</v>
      </c>
      <c r="S88">
        <v>0</v>
      </c>
      <c r="T88">
        <v>0</v>
      </c>
      <c r="U88"/>
      <c r="V88">
        <v>0</v>
      </c>
      <c r="W88"/>
      <c r="X88"/>
      <c r="Y88" s="35">
        <v>44813</v>
      </c>
      <c r="Z88" s="29">
        <v>0.23616898148148149</v>
      </c>
      <c r="AA88"/>
      <c r="AB88" s="31">
        <v>1</v>
      </c>
      <c r="AC88" s="7"/>
      <c r="AD88" s="7">
        <v>4.5567811990835247</v>
      </c>
      <c r="AE88" s="7">
        <v>8.244738554763412</v>
      </c>
      <c r="AF88" s="7">
        <v>3.6879573556798873</v>
      </c>
      <c r="AG88" s="7">
        <v>0.25442152662125617</v>
      </c>
      <c r="AH88" s="7"/>
      <c r="AI88" s="7"/>
      <c r="AJ88"/>
      <c r="AK88">
        <v>0.82050088719087255</v>
      </c>
      <c r="AL88">
        <v>7.1451456394661053</v>
      </c>
      <c r="AM88" s="7"/>
      <c r="AN88" s="7"/>
      <c r="AO88"/>
      <c r="AP88"/>
      <c r="AQ88">
        <v>0.84333929132385954</v>
      </c>
      <c r="AR88">
        <v>5.5796943102502299</v>
      </c>
      <c r="AS88"/>
      <c r="AT88"/>
      <c r="AU88"/>
      <c r="AV88" s="7"/>
      <c r="AW88" s="7">
        <v>0.87156523408868103</v>
      </c>
      <c r="AX88" s="7">
        <v>3.6773451204533911</v>
      </c>
      <c r="AY88" s="7"/>
      <c r="AZ88" s="7"/>
      <c r="BA88" s="7"/>
      <c r="BB88" s="7"/>
      <c r="BC88" s="7">
        <v>0.57063851706969682</v>
      </c>
      <c r="BD88" s="7">
        <v>0.53128620901754386</v>
      </c>
      <c r="BE88" s="7"/>
      <c r="BF88" s="7"/>
      <c r="BG88" s="7">
        <v>4.538163363752644</v>
      </c>
      <c r="BH88" s="7">
        <v>8.2101189751723798</v>
      </c>
      <c r="BI88" s="7">
        <v>3.6719556114197358</v>
      </c>
      <c r="BJ88">
        <v>0.25369767828664858</v>
      </c>
      <c r="BK88"/>
      <c r="BL88" s="1">
        <v>57</v>
      </c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</row>
    <row r="89" spans="1:79" ht="15">
      <c r="A89">
        <v>104</v>
      </c>
      <c r="B89">
        <v>32</v>
      </c>
      <c r="C89" t="s">
        <v>112</v>
      </c>
      <c r="D89" t="s">
        <v>25</v>
      </c>
      <c r="E89"/>
      <c r="F89"/>
      <c r="G89">
        <v>0.5</v>
      </c>
      <c r="H89">
        <v>0.5</v>
      </c>
      <c r="I89">
        <v>5891</v>
      </c>
      <c r="J89">
        <v>10646</v>
      </c>
      <c r="K89"/>
      <c r="L89">
        <v>2380</v>
      </c>
      <c r="M89">
        <v>4.9340000000000002</v>
      </c>
      <c r="N89">
        <v>9.298</v>
      </c>
      <c r="O89">
        <v>4.3630000000000004</v>
      </c>
      <c r="P89"/>
      <c r="Q89">
        <v>0.13300000000000001</v>
      </c>
      <c r="R89">
        <v>1</v>
      </c>
      <c r="S89">
        <v>0</v>
      </c>
      <c r="T89">
        <v>0</v>
      </c>
      <c r="U89"/>
      <c r="V89">
        <v>0</v>
      </c>
      <c r="W89"/>
      <c r="X89"/>
      <c r="Y89" s="35">
        <v>44813</v>
      </c>
      <c r="Z89" s="29">
        <v>0.62766203703703705</v>
      </c>
      <c r="AA89"/>
      <c r="AB89" s="31">
        <v>1</v>
      </c>
      <c r="AC89" s="7"/>
      <c r="AD89" s="7">
        <v>5.9247021528682611</v>
      </c>
      <c r="AE89" s="7">
        <v>11.000652130094597</v>
      </c>
      <c r="AF89" s="7">
        <v>5.0759499772263359</v>
      </c>
      <c r="AG89" s="7">
        <v>0.26486562402059427</v>
      </c>
      <c r="AH89" s="7"/>
      <c r="AI89" s="7"/>
      <c r="AJ89"/>
      <c r="AK89">
        <v>0.54728025822482473</v>
      </c>
      <c r="AL89">
        <v>5.8110092311360235</v>
      </c>
      <c r="AM89" s="7"/>
      <c r="AN89" s="7"/>
      <c r="AO89"/>
      <c r="AP89"/>
      <c r="AQ89">
        <v>0.88149557642450493</v>
      </c>
      <c r="AR89">
        <v>3.0004755065045585</v>
      </c>
      <c r="AS89"/>
      <c r="AT89"/>
      <c r="AU89"/>
      <c r="AV89" s="7"/>
      <c r="AW89" s="7">
        <v>1.273006873393824</v>
      </c>
      <c r="AX89" s="7">
        <v>0.19578950983524485</v>
      </c>
      <c r="AY89" s="7"/>
      <c r="AZ89" s="7"/>
      <c r="BA89" s="7"/>
      <c r="BB89" s="7"/>
      <c r="BC89" s="7">
        <v>1.4154325924636417</v>
      </c>
      <c r="BD89" s="7">
        <v>4.8527227873358374</v>
      </c>
      <c r="BE89" s="7"/>
      <c r="BF89" s="7"/>
      <c r="BG89" s="7">
        <v>5.9085340327124953</v>
      </c>
      <c r="BH89" s="7">
        <v>10.952379758552173</v>
      </c>
      <c r="BI89" s="7">
        <v>5.0438457258396756</v>
      </c>
      <c r="BJ89">
        <v>0.26300429973160333</v>
      </c>
      <c r="BK89"/>
      <c r="BL89" s="1">
        <v>58</v>
      </c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</row>
    <row r="90" spans="1:79" ht="15">
      <c r="A90">
        <v>65</v>
      </c>
      <c r="B90">
        <v>20</v>
      </c>
      <c r="C90" t="s">
        <v>112</v>
      </c>
      <c r="D90" t="s">
        <v>25</v>
      </c>
      <c r="E90"/>
      <c r="F90"/>
      <c r="G90">
        <v>0.5</v>
      </c>
      <c r="H90">
        <v>0.5</v>
      </c>
      <c r="I90">
        <v>5218</v>
      </c>
      <c r="J90">
        <v>7785</v>
      </c>
      <c r="K90"/>
      <c r="L90">
        <v>2344</v>
      </c>
      <c r="M90">
        <v>4.4180000000000001</v>
      </c>
      <c r="N90">
        <v>6.8739999999999997</v>
      </c>
      <c r="O90">
        <v>2.456</v>
      </c>
      <c r="P90"/>
      <c r="Q90">
        <v>0.129</v>
      </c>
      <c r="R90">
        <v>1</v>
      </c>
      <c r="S90">
        <v>0</v>
      </c>
      <c r="T90">
        <v>0</v>
      </c>
      <c r="U90"/>
      <c r="V90">
        <v>0</v>
      </c>
      <c r="W90"/>
      <c r="X90"/>
      <c r="Y90" s="35">
        <v>44825</v>
      </c>
      <c r="Z90" s="29">
        <v>9.0324074074074071E-2</v>
      </c>
      <c r="AA90"/>
      <c r="AB90" s="31">
        <v>1</v>
      </c>
      <c r="AC90" s="7"/>
      <c r="AD90" s="7">
        <v>5.0567708247046879</v>
      </c>
      <c r="AE90" s="7">
        <v>7.7219975101021268</v>
      </c>
      <c r="AF90" s="7">
        <v>2.6652266853974389</v>
      </c>
      <c r="AG90" s="7">
        <v>0.24633687759921075</v>
      </c>
      <c r="AH90" s="7"/>
      <c r="AI90" s="7"/>
      <c r="AJ90"/>
      <c r="AK90">
        <v>0.77973811028803952</v>
      </c>
      <c r="AL90">
        <v>18.915318877355297</v>
      </c>
      <c r="AM90" s="7"/>
      <c r="AN90" s="7"/>
      <c r="AO90"/>
      <c r="AP90"/>
      <c r="AQ90">
        <v>0.2547840521190527</v>
      </c>
      <c r="AR90">
        <v>7.486914538571769</v>
      </c>
      <c r="AS90"/>
      <c r="AT90"/>
      <c r="AU90"/>
      <c r="AV90" s="7"/>
      <c r="AW90" s="7">
        <v>0.73371069587549709</v>
      </c>
      <c r="AX90" s="7">
        <v>11.083920704597777</v>
      </c>
      <c r="AY90" s="7"/>
      <c r="AZ90" s="7"/>
      <c r="BA90" s="7"/>
      <c r="BB90" s="7"/>
      <c r="BC90" s="7">
        <v>1.6795543618408635</v>
      </c>
      <c r="BD90" s="7">
        <v>0.75692285789662761</v>
      </c>
      <c r="BE90" s="7"/>
      <c r="BF90" s="7"/>
      <c r="BG90" s="7">
        <v>5.0371326034173931</v>
      </c>
      <c r="BH90" s="7">
        <v>7.7121728168974695</v>
      </c>
      <c r="BI90" s="7">
        <v>2.6750402134800759</v>
      </c>
      <c r="BJ90">
        <v>0.24428542434921141</v>
      </c>
      <c r="BK90"/>
      <c r="BL90" s="1">
        <v>59</v>
      </c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</row>
    <row r="91" spans="1:79" ht="15">
      <c r="A91">
        <v>107</v>
      </c>
      <c r="B91">
        <v>32</v>
      </c>
      <c r="C91" t="s">
        <v>112</v>
      </c>
      <c r="D91" t="s">
        <v>25</v>
      </c>
      <c r="E91"/>
      <c r="F91"/>
      <c r="G91">
        <v>0.5</v>
      </c>
      <c r="H91">
        <v>0.5</v>
      </c>
      <c r="I91">
        <v>8400</v>
      </c>
      <c r="J91">
        <v>11402</v>
      </c>
      <c r="K91"/>
      <c r="L91">
        <v>1625</v>
      </c>
      <c r="M91">
        <v>6.859</v>
      </c>
      <c r="N91">
        <v>9.9390000000000001</v>
      </c>
      <c r="O91">
        <v>3.08</v>
      </c>
      <c r="P91"/>
      <c r="Q91">
        <v>5.3999999999999999E-2</v>
      </c>
      <c r="R91">
        <v>1</v>
      </c>
      <c r="S91">
        <v>0</v>
      </c>
      <c r="T91">
        <v>0</v>
      </c>
      <c r="U91"/>
      <c r="V91">
        <v>0</v>
      </c>
      <c r="W91"/>
      <c r="X91"/>
      <c r="Y91" s="35">
        <v>44825</v>
      </c>
      <c r="Z91" s="29">
        <v>0.4835416666666667</v>
      </c>
      <c r="AA91"/>
      <c r="AB91" s="31">
        <v>1</v>
      </c>
      <c r="AC91" s="7"/>
      <c r="AD91" s="7">
        <v>8.1812118315132683</v>
      </c>
      <c r="AE91" s="7">
        <v>11.275589042226686</v>
      </c>
      <c r="AF91" s="7">
        <v>3.094377210713418</v>
      </c>
      <c r="AG91" s="7">
        <v>0.17609902584923445</v>
      </c>
      <c r="AH91" s="7"/>
      <c r="AI91" s="7"/>
      <c r="AJ91"/>
      <c r="AK91">
        <v>0.14392065598343851</v>
      </c>
      <c r="AL91">
        <v>1.3224633151593874</v>
      </c>
      <c r="AM91" s="7"/>
      <c r="AN91" s="7"/>
      <c r="AO91"/>
      <c r="AP91"/>
      <c r="AQ91">
        <v>0.21759404750619185</v>
      </c>
      <c r="AR91">
        <v>1.4420925484133242</v>
      </c>
      <c r="AS91"/>
      <c r="AT91"/>
      <c r="AU91"/>
      <c r="AV91" s="7"/>
      <c r="AW91" s="7">
        <v>0.41211744846003651</v>
      </c>
      <c r="AX91" s="7">
        <v>9.1253332782362513</v>
      </c>
      <c r="AY91" s="7"/>
      <c r="AZ91" s="7"/>
      <c r="BA91" s="7"/>
      <c r="BB91" s="7"/>
      <c r="BC91" s="7">
        <v>1.5412872362637151</v>
      </c>
      <c r="BD91" s="7">
        <v>5.5134365640027649</v>
      </c>
      <c r="BE91" s="7"/>
      <c r="BF91" s="7"/>
      <c r="BG91" s="7">
        <v>8.1871032978994585</v>
      </c>
      <c r="BH91" s="7">
        <v>11.287869908732509</v>
      </c>
      <c r="BI91" s="7">
        <v>3.1007666108330509</v>
      </c>
      <c r="BJ91">
        <v>0.177466661349234</v>
      </c>
      <c r="BK91"/>
      <c r="BL91" s="1">
        <v>60</v>
      </c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</row>
    <row r="92" spans="1:79" ht="15">
      <c r="A92">
        <v>65</v>
      </c>
      <c r="B92">
        <v>20</v>
      </c>
      <c r="C92" t="s">
        <v>112</v>
      </c>
      <c r="D92" t="s">
        <v>25</v>
      </c>
      <c r="E92"/>
      <c r="F92"/>
      <c r="G92">
        <v>0.5</v>
      </c>
      <c r="H92">
        <v>0.5</v>
      </c>
      <c r="I92">
        <v>4574</v>
      </c>
      <c r="J92">
        <v>7874</v>
      </c>
      <c r="K92"/>
      <c r="L92">
        <v>2647</v>
      </c>
      <c r="M92">
        <v>3.9239999999999999</v>
      </c>
      <c r="N92">
        <v>6.95</v>
      </c>
      <c r="O92">
        <v>3.0249999999999999</v>
      </c>
      <c r="P92"/>
      <c r="Q92">
        <v>0.161</v>
      </c>
      <c r="R92">
        <v>1</v>
      </c>
      <c r="S92">
        <v>0</v>
      </c>
      <c r="T92">
        <v>0</v>
      </c>
      <c r="U92"/>
      <c r="V92">
        <v>0</v>
      </c>
      <c r="W92"/>
      <c r="X92"/>
      <c r="Y92" s="35">
        <v>44826</v>
      </c>
      <c r="Z92" s="29">
        <v>0.16231481481481483</v>
      </c>
      <c r="AA92"/>
      <c r="AB92" s="31">
        <v>1</v>
      </c>
      <c r="AC92" s="7"/>
      <c r="AD92" s="7">
        <v>4.5006368479544507</v>
      </c>
      <c r="AE92" s="7">
        <v>7.6767072677799941</v>
      </c>
      <c r="AF92" s="7">
        <v>3.1760704198255434</v>
      </c>
      <c r="AG92" s="7">
        <v>0.28534975476884844</v>
      </c>
      <c r="AH92" s="7"/>
      <c r="AI92" s="7"/>
      <c r="AJ92"/>
      <c r="AK92">
        <v>4.1479403308933787</v>
      </c>
      <c r="AL92">
        <v>3.028589270607235</v>
      </c>
      <c r="AM92" s="7"/>
      <c r="AN92" s="7"/>
      <c r="AO92"/>
      <c r="AP92"/>
      <c r="AQ92">
        <v>0.54960110313737986</v>
      </c>
      <c r="AR92">
        <v>3.1207160135697318</v>
      </c>
      <c r="AS92"/>
      <c r="AT92"/>
      <c r="AU92"/>
      <c r="AV92" s="7"/>
      <c r="AW92" s="7">
        <v>4.3374695207909575</v>
      </c>
      <c r="AX92" s="7">
        <v>3.2459715636749036</v>
      </c>
      <c r="AY92" s="7"/>
      <c r="AZ92" s="7"/>
      <c r="BA92" s="7"/>
      <c r="BB92" s="7"/>
      <c r="BC92" s="7">
        <v>1.9221890205618548</v>
      </c>
      <c r="BD92" s="7">
        <v>9.3088383973992777</v>
      </c>
      <c r="BE92" s="7"/>
      <c r="BF92" s="7"/>
      <c r="BG92" s="7">
        <v>4.409191531062806</v>
      </c>
      <c r="BH92" s="7">
        <v>7.6556694459163399</v>
      </c>
      <c r="BI92" s="7">
        <v>3.2464779148535343</v>
      </c>
      <c r="BJ92">
        <v>0.28263338086117035</v>
      </c>
      <c r="BK92"/>
      <c r="BL92" s="1">
        <v>61</v>
      </c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</row>
    <row r="93" spans="1:79" ht="15">
      <c r="A93">
        <v>107</v>
      </c>
      <c r="B93">
        <v>32</v>
      </c>
      <c r="C93" t="s">
        <v>112</v>
      </c>
      <c r="D93" t="s">
        <v>25</v>
      </c>
      <c r="E93"/>
      <c r="F93"/>
      <c r="G93">
        <v>0.5</v>
      </c>
      <c r="H93">
        <v>0.5</v>
      </c>
      <c r="I93">
        <v>4323</v>
      </c>
      <c r="J93">
        <v>7574</v>
      </c>
      <c r="K93"/>
      <c r="L93">
        <v>2106</v>
      </c>
      <c r="M93">
        <v>3.7309999999999999</v>
      </c>
      <c r="N93">
        <v>6.6950000000000003</v>
      </c>
      <c r="O93">
        <v>2.964</v>
      </c>
      <c r="P93"/>
      <c r="Q93">
        <v>0.104</v>
      </c>
      <c r="R93">
        <v>1</v>
      </c>
      <c r="S93">
        <v>0</v>
      </c>
      <c r="T93">
        <v>0</v>
      </c>
      <c r="U93"/>
      <c r="V93">
        <v>0</v>
      </c>
      <c r="W93"/>
      <c r="X93"/>
      <c r="Y93" s="35">
        <v>44826</v>
      </c>
      <c r="Z93" s="29">
        <v>0.55172453703703705</v>
      </c>
      <c r="AA93"/>
      <c r="AB93" s="31">
        <v>1</v>
      </c>
      <c r="AC93" s="7"/>
      <c r="AD93" s="7">
        <v>4.2551526282774157</v>
      </c>
      <c r="AE93" s="7">
        <v>7.389827878730169</v>
      </c>
      <c r="AF93" s="7">
        <v>3.1346752504527533</v>
      </c>
      <c r="AG93" s="7">
        <v>0.22772001813928586</v>
      </c>
      <c r="AH93" s="7"/>
      <c r="AI93" s="7"/>
      <c r="AJ93"/>
      <c r="AK93">
        <v>1.3242730006197272</v>
      </c>
      <c r="AL93">
        <v>13.77665419539936</v>
      </c>
      <c r="AM93" s="7"/>
      <c r="AN93" s="7"/>
      <c r="AO93"/>
      <c r="AP93"/>
      <c r="AQ93">
        <v>1.6438771482308394</v>
      </c>
      <c r="AR93">
        <v>1.9829881104029243</v>
      </c>
      <c r="AS93"/>
      <c r="AT93"/>
      <c r="AU93"/>
      <c r="AV93" s="7"/>
      <c r="AW93" s="7">
        <v>5.8178211633389312</v>
      </c>
      <c r="AX93" s="7">
        <v>12.558692748419279</v>
      </c>
      <c r="AY93" s="7"/>
      <c r="AZ93" s="7"/>
      <c r="BA93" s="7"/>
      <c r="BB93" s="7"/>
      <c r="BC93" s="7">
        <v>2.6063571189305677</v>
      </c>
      <c r="BD93" s="7">
        <v>4.8549861444590992</v>
      </c>
      <c r="BE93" s="7"/>
      <c r="BF93" s="7"/>
      <c r="BG93" s="7">
        <v>4.2835153468855189</v>
      </c>
      <c r="BH93" s="7">
        <v>7.3295832070297058</v>
      </c>
      <c r="BI93" s="7">
        <v>3.0460678601441864</v>
      </c>
      <c r="BJ93">
        <v>0.2247905952976722</v>
      </c>
      <c r="BK93"/>
      <c r="BL93" s="1">
        <v>62</v>
      </c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</row>
    <row r="94" spans="1:79" ht="15">
      <c r="A94">
        <v>173</v>
      </c>
      <c r="B94">
        <v>20</v>
      </c>
      <c r="C94" t="s">
        <v>112</v>
      </c>
      <c r="D94" t="s">
        <v>25</v>
      </c>
      <c r="E94"/>
      <c r="F94"/>
      <c r="G94">
        <v>0.5</v>
      </c>
      <c r="H94">
        <v>0.5</v>
      </c>
      <c r="I94">
        <v>4377</v>
      </c>
      <c r="J94">
        <v>7152</v>
      </c>
      <c r="K94"/>
      <c r="L94">
        <v>7963</v>
      </c>
      <c r="M94">
        <v>3.7730000000000001</v>
      </c>
      <c r="N94">
        <v>6.3380000000000001</v>
      </c>
      <c r="O94">
        <v>2.5649999999999999</v>
      </c>
      <c r="P94"/>
      <c r="Q94">
        <v>0.71699999999999997</v>
      </c>
      <c r="R94">
        <v>1</v>
      </c>
      <c r="S94">
        <v>0</v>
      </c>
      <c r="T94">
        <v>0</v>
      </c>
      <c r="U94"/>
      <c r="V94">
        <v>0</v>
      </c>
      <c r="W94"/>
      <c r="X94"/>
      <c r="Y94" s="35">
        <v>44827</v>
      </c>
      <c r="Z94" s="29">
        <v>0.17156249999999998</v>
      </c>
      <c r="AA94"/>
      <c r="AB94" s="31">
        <v>1</v>
      </c>
      <c r="AC94" s="7"/>
      <c r="AD94" s="7">
        <v>4.6740458524193702</v>
      </c>
      <c r="AE94" s="7">
        <v>7.4572986590042341</v>
      </c>
      <c r="AF94" s="7">
        <v>2.7832528065848638</v>
      </c>
      <c r="AG94" s="7">
        <v>0.86742407002920541</v>
      </c>
      <c r="AH94" s="7"/>
      <c r="AI94" s="7"/>
      <c r="AJ94"/>
      <c r="AK94">
        <v>0.58328775721397874</v>
      </c>
      <c r="AL94">
        <v>3.171166332297108</v>
      </c>
      <c r="AM94" s="7"/>
      <c r="AN94" s="7"/>
      <c r="AO94"/>
      <c r="AP94"/>
      <c r="AQ94">
        <v>0.90123945577613795</v>
      </c>
      <c r="AR94">
        <v>3.316032415912864</v>
      </c>
      <c r="AS94"/>
      <c r="AT94"/>
      <c r="AU94"/>
      <c r="AV94" s="7"/>
      <c r="AW94" s="7">
        <v>3.4446306092435384</v>
      </c>
      <c r="AX94" s="7">
        <v>3.5647074145426458</v>
      </c>
      <c r="AY94" s="7"/>
      <c r="AZ94" s="7"/>
      <c r="BA94" s="7"/>
      <c r="BB94" s="7"/>
      <c r="BC94" s="7">
        <v>0.22009295149786318</v>
      </c>
      <c r="BD94" s="7">
        <v>3.9463285512404327</v>
      </c>
      <c r="BE94" s="7"/>
      <c r="BF94" s="7"/>
      <c r="BG94" s="7">
        <v>4.6877172929506621</v>
      </c>
      <c r="BH94" s="7">
        <v>7.423845347301393</v>
      </c>
      <c r="BI94" s="7">
        <v>2.7361280543507314</v>
      </c>
      <c r="BJ94">
        <v>0.86837969127557368</v>
      </c>
      <c r="BK94"/>
      <c r="BL94" s="1">
        <v>63</v>
      </c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</row>
    <row r="95" spans="1:79" ht="15">
      <c r="A95">
        <v>215</v>
      </c>
      <c r="B95">
        <v>32</v>
      </c>
      <c r="C95" t="s">
        <v>112</v>
      </c>
      <c r="D95" t="s">
        <v>25</v>
      </c>
      <c r="E95"/>
      <c r="F95"/>
      <c r="G95">
        <v>0.5</v>
      </c>
      <c r="H95">
        <v>0.5</v>
      </c>
      <c r="I95">
        <v>6239</v>
      </c>
      <c r="J95">
        <v>8892</v>
      </c>
      <c r="K95"/>
      <c r="L95">
        <v>4017</v>
      </c>
      <c r="M95">
        <v>5.202</v>
      </c>
      <c r="N95">
        <v>7.8109999999999999</v>
      </c>
      <c r="O95">
        <v>2.61</v>
      </c>
      <c r="P95"/>
      <c r="Q95">
        <v>0.30399999999999999</v>
      </c>
      <c r="R95">
        <v>1</v>
      </c>
      <c r="S95">
        <v>0</v>
      </c>
      <c r="T95">
        <v>0</v>
      </c>
      <c r="U95"/>
      <c r="V95">
        <v>0</v>
      </c>
      <c r="W95"/>
      <c r="X95"/>
      <c r="Y95" s="35">
        <v>44827</v>
      </c>
      <c r="Z95" s="29">
        <v>0.56350694444444438</v>
      </c>
      <c r="AA95"/>
      <c r="AB95" s="31">
        <v>1</v>
      </c>
      <c r="AC95" s="7"/>
      <c r="AD95" s="7">
        <v>6.5596919464390506</v>
      </c>
      <c r="AE95" s="7">
        <v>9.1948736549129748</v>
      </c>
      <c r="AF95" s="7">
        <v>2.6351817084739242</v>
      </c>
      <c r="AG95" s="7">
        <v>0.4484372435659843</v>
      </c>
      <c r="AH95" s="7"/>
      <c r="AI95" s="7"/>
      <c r="AJ95"/>
      <c r="AK95">
        <v>4.8505422238113036</v>
      </c>
      <c r="AL95">
        <v>5.0739992283920659</v>
      </c>
      <c r="AM95" s="7"/>
      <c r="AN95" s="7"/>
      <c r="AO95"/>
      <c r="AP95"/>
      <c r="AQ95">
        <v>0.55542206937935124</v>
      </c>
      <c r="AR95">
        <v>5.3678028248890799</v>
      </c>
      <c r="AS95"/>
      <c r="AT95"/>
      <c r="AU95"/>
      <c r="AV95" s="7"/>
      <c r="AW95" s="7">
        <v>15.409421234515138</v>
      </c>
      <c r="AX95" s="7">
        <v>6.1794402895447957</v>
      </c>
      <c r="AY95" s="7"/>
      <c r="AZ95" s="7"/>
      <c r="BA95" s="7"/>
      <c r="BB95" s="7"/>
      <c r="BC95" s="7">
        <v>2.3680617982870276E-2</v>
      </c>
      <c r="BD95" s="7">
        <v>4.4295311325201654</v>
      </c>
      <c r="BE95" s="7"/>
      <c r="BF95" s="7"/>
      <c r="BG95" s="7">
        <v>6.7227365335159401</v>
      </c>
      <c r="BH95" s="7">
        <v>9.169409193766036</v>
      </c>
      <c r="BI95" s="7">
        <v>2.4466726602500968</v>
      </c>
      <c r="BJ95">
        <v>0.44838415349674166</v>
      </c>
      <c r="BK95"/>
      <c r="BL95" s="1">
        <v>64</v>
      </c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</row>
    <row r="96" spans="1:79" ht="15">
      <c r="A96">
        <v>66</v>
      </c>
      <c r="B96">
        <v>20</v>
      </c>
      <c r="C96" t="s">
        <v>112</v>
      </c>
      <c r="D96" t="s">
        <v>25</v>
      </c>
      <c r="E96"/>
      <c r="F96"/>
      <c r="G96">
        <v>0.5</v>
      </c>
      <c r="H96">
        <v>0.5</v>
      </c>
      <c r="I96">
        <v>5995</v>
      </c>
      <c r="J96">
        <v>8142</v>
      </c>
      <c r="K96"/>
      <c r="L96">
        <v>1652</v>
      </c>
      <c r="M96">
        <v>5.0140000000000002</v>
      </c>
      <c r="N96">
        <v>7.1760000000000002</v>
      </c>
      <c r="O96">
        <v>2.1619999999999999</v>
      </c>
      <c r="P96"/>
      <c r="Q96">
        <v>5.7000000000000002E-2</v>
      </c>
      <c r="R96">
        <v>1</v>
      </c>
      <c r="S96">
        <v>0</v>
      </c>
      <c r="T96">
        <v>0</v>
      </c>
      <c r="U96"/>
      <c r="V96">
        <v>0</v>
      </c>
      <c r="W96"/>
      <c r="X96"/>
      <c r="Y96" s="35">
        <v>44828</v>
      </c>
      <c r="Z96" s="29">
        <v>0.20012731481481483</v>
      </c>
      <c r="AA96"/>
      <c r="AB96" s="31">
        <v>1</v>
      </c>
      <c r="AC96" s="7"/>
      <c r="AD96" s="7">
        <v>5.7176211474299015</v>
      </c>
      <c r="AE96" s="7">
        <v>7.8048359186935272</v>
      </c>
      <c r="AF96" s="7">
        <v>2.0872147712636258</v>
      </c>
      <c r="AG96" s="7">
        <v>0.16070187078750106</v>
      </c>
      <c r="AH96" s="7"/>
      <c r="AI96" s="7"/>
      <c r="AJ96"/>
      <c r="AK96">
        <v>0.6288473800056299</v>
      </c>
      <c r="AL96">
        <v>9.9269562348019313</v>
      </c>
      <c r="AM96" s="7"/>
      <c r="AN96" s="7"/>
      <c r="AO96"/>
      <c r="AP96"/>
      <c r="AQ96">
        <v>0.23489815140954112</v>
      </c>
      <c r="AR96">
        <v>6.4313507127365899</v>
      </c>
      <c r="AS96"/>
      <c r="AT96"/>
      <c r="AU96"/>
      <c r="AV96" s="7"/>
      <c r="AW96" s="7">
        <v>2.6397950777830954</v>
      </c>
      <c r="AX96" s="7">
        <v>2.7152229615241308</v>
      </c>
      <c r="AY96" s="7"/>
      <c r="AZ96" s="7"/>
      <c r="BA96" s="7"/>
      <c r="BB96" s="7"/>
      <c r="BC96" s="7">
        <v>1.4743470487841435</v>
      </c>
      <c r="BD96" s="7">
        <v>1.2673180134922586</v>
      </c>
      <c r="BE96" s="7"/>
      <c r="BF96" s="7"/>
      <c r="BG96" s="7">
        <v>5.7356554068058259</v>
      </c>
      <c r="BH96" s="7">
        <v>7.7956799646301675</v>
      </c>
      <c r="BI96" s="7">
        <v>2.0600245578243408</v>
      </c>
      <c r="BJ96">
        <v>0.15952588817532129</v>
      </c>
      <c r="BK96"/>
      <c r="BL96" s="1">
        <v>65</v>
      </c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</row>
    <row r="97" spans="1:79" ht="15">
      <c r="A97">
        <v>108</v>
      </c>
      <c r="B97">
        <v>32</v>
      </c>
      <c r="C97" t="s">
        <v>112</v>
      </c>
      <c r="D97" t="s">
        <v>25</v>
      </c>
      <c r="E97"/>
      <c r="F97"/>
      <c r="G97">
        <v>0.5</v>
      </c>
      <c r="H97">
        <v>0.5</v>
      </c>
      <c r="I97">
        <v>5931</v>
      </c>
      <c r="J97">
        <v>8456</v>
      </c>
      <c r="K97"/>
      <c r="L97">
        <v>2920</v>
      </c>
      <c r="M97">
        <v>4.9649999999999999</v>
      </c>
      <c r="N97">
        <v>7.4429999999999996</v>
      </c>
      <c r="O97">
        <v>2.4769999999999999</v>
      </c>
      <c r="P97"/>
      <c r="Q97">
        <v>0.189</v>
      </c>
      <c r="R97">
        <v>1</v>
      </c>
      <c r="S97">
        <v>0</v>
      </c>
      <c r="T97">
        <v>0</v>
      </c>
      <c r="U97"/>
      <c r="V97">
        <v>0</v>
      </c>
      <c r="W97"/>
      <c r="X97"/>
      <c r="Y97" s="35">
        <v>44828</v>
      </c>
      <c r="Z97" s="29">
        <v>0.58795138888888887</v>
      </c>
      <c r="AA97"/>
      <c r="AB97" s="31">
        <v>1</v>
      </c>
      <c r="AC97" s="7"/>
      <c r="AD97" s="7">
        <v>5.6568741684794173</v>
      </c>
      <c r="AE97" s="7">
        <v>8.1074642951035241</v>
      </c>
      <c r="AF97" s="7">
        <v>2.4505901266241068</v>
      </c>
      <c r="AG97" s="7">
        <v>0.28496403347449833</v>
      </c>
      <c r="AH97" s="7"/>
      <c r="AI97" s="7"/>
      <c r="AJ97"/>
      <c r="AK97">
        <v>0.56886612372014389</v>
      </c>
      <c r="AL97">
        <v>4.2111185442217129</v>
      </c>
      <c r="AM97" s="7"/>
      <c r="AN97" s="7"/>
      <c r="AO97"/>
      <c r="AP97"/>
      <c r="AQ97">
        <v>0.45071160388199438</v>
      </c>
      <c r="AR97">
        <v>5.3836050158241155</v>
      </c>
      <c r="AS97"/>
      <c r="AT97"/>
      <c r="AU97"/>
      <c r="AV97" s="7"/>
      <c r="AW97" s="7">
        <v>0.17743166187876827</v>
      </c>
      <c r="AX97" s="7">
        <v>8.1477292003977002</v>
      </c>
      <c r="AY97" s="7"/>
      <c r="AZ97" s="7"/>
      <c r="BA97" s="7"/>
      <c r="BB97" s="7"/>
      <c r="BC97" s="7">
        <v>0.72480293673428975</v>
      </c>
      <c r="BD97" s="7">
        <v>1.0983959371119241</v>
      </c>
      <c r="BE97" s="7"/>
      <c r="BF97" s="7"/>
      <c r="BG97" s="7">
        <v>5.6730100847631402</v>
      </c>
      <c r="BH97" s="7">
        <v>8.1257762032302452</v>
      </c>
      <c r="BI97" s="7">
        <v>2.4527661184671046</v>
      </c>
      <c r="BJ97">
        <v>0.28393504868884101</v>
      </c>
      <c r="BK97"/>
      <c r="BL97" s="1">
        <v>66</v>
      </c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</row>
    <row r="98" spans="1:79" ht="15">
      <c r="A98">
        <v>66</v>
      </c>
      <c r="B98">
        <v>20</v>
      </c>
      <c r="C98" t="s">
        <v>112</v>
      </c>
      <c r="D98" t="s">
        <v>25</v>
      </c>
      <c r="E98"/>
      <c r="F98"/>
      <c r="G98">
        <v>0.5</v>
      </c>
      <c r="H98">
        <v>0.5</v>
      </c>
      <c r="I98">
        <v>3380</v>
      </c>
      <c r="J98">
        <v>11562</v>
      </c>
      <c r="K98"/>
      <c r="L98">
        <v>7754</v>
      </c>
      <c r="M98">
        <v>3.008</v>
      </c>
      <c r="N98">
        <v>10.073</v>
      </c>
      <c r="O98">
        <v>7.0659999999999998</v>
      </c>
      <c r="P98"/>
      <c r="Q98">
        <v>0.69499999999999995</v>
      </c>
      <c r="R98">
        <v>1</v>
      </c>
      <c r="S98">
        <v>0</v>
      </c>
      <c r="T98">
        <v>0</v>
      </c>
      <c r="U98"/>
      <c r="V98">
        <v>0</v>
      </c>
      <c r="W98"/>
      <c r="X98"/>
      <c r="Y98" s="35">
        <v>44831</v>
      </c>
      <c r="Z98" s="29">
        <v>0.17262731481481483</v>
      </c>
      <c r="AA98"/>
      <c r="AB98" s="31">
        <v>1</v>
      </c>
      <c r="AC98" s="7"/>
      <c r="AD98" s="7">
        <v>3.3886572678653737</v>
      </c>
      <c r="AE98" s="7">
        <v>11.542724842443404</v>
      </c>
      <c r="AF98" s="7">
        <v>8.1540675745780291</v>
      </c>
      <c r="AG98" s="7">
        <v>0.8306382572442863</v>
      </c>
      <c r="AH98" s="7"/>
      <c r="AI98" s="7"/>
      <c r="AJ98"/>
      <c r="AK98">
        <v>4.6763450436635026</v>
      </c>
      <c r="AL98">
        <v>6.0434441000742174</v>
      </c>
      <c r="AM98" s="7"/>
      <c r="AN98" s="7"/>
      <c r="AO98"/>
      <c r="AP98"/>
      <c r="AQ98">
        <v>0.29979729378772163</v>
      </c>
      <c r="AR98">
        <v>3.5879936874211942</v>
      </c>
      <c r="AS98"/>
      <c r="AT98"/>
      <c r="AU98"/>
      <c r="AV98" s="7"/>
      <c r="AW98" s="7">
        <v>2.443153664119738</v>
      </c>
      <c r="AX98" s="7">
        <v>2.5483067775288193</v>
      </c>
      <c r="AY98" s="7"/>
      <c r="AZ98" s="7"/>
      <c r="BA98" s="7"/>
      <c r="BB98" s="7"/>
      <c r="BC98" s="7">
        <v>1.7141636002128613</v>
      </c>
      <c r="BD98" s="7">
        <v>3.9226580492278904</v>
      </c>
      <c r="BE98" s="7"/>
      <c r="BF98" s="7"/>
      <c r="BG98" s="7">
        <v>3.4697868710503998</v>
      </c>
      <c r="BH98" s="7">
        <v>11.52544835131633</v>
      </c>
      <c r="BI98" s="7">
        <v>8.055661480265929</v>
      </c>
      <c r="BJ98">
        <v>0.82357950717885009</v>
      </c>
      <c r="BK98"/>
      <c r="BL98" s="1">
        <v>67</v>
      </c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5">
      <c r="A99">
        <v>108</v>
      </c>
      <c r="B99">
        <v>32</v>
      </c>
      <c r="C99" t="s">
        <v>112</v>
      </c>
      <c r="D99" t="s">
        <v>25</v>
      </c>
      <c r="E99"/>
      <c r="F99"/>
      <c r="G99">
        <v>0.5</v>
      </c>
      <c r="H99">
        <v>0.5</v>
      </c>
      <c r="I99">
        <v>6171</v>
      </c>
      <c r="J99">
        <v>8902</v>
      </c>
      <c r="K99"/>
      <c r="L99">
        <v>3390</v>
      </c>
      <c r="M99">
        <v>5.149</v>
      </c>
      <c r="N99">
        <v>7.82</v>
      </c>
      <c r="O99">
        <v>2.6709999999999998</v>
      </c>
      <c r="P99"/>
      <c r="Q99">
        <v>0.23899999999999999</v>
      </c>
      <c r="R99">
        <v>1</v>
      </c>
      <c r="S99">
        <v>0</v>
      </c>
      <c r="T99">
        <v>0</v>
      </c>
      <c r="U99"/>
      <c r="V99">
        <v>0</v>
      </c>
      <c r="W99"/>
      <c r="X99"/>
      <c r="Y99" s="35">
        <v>44831</v>
      </c>
      <c r="Z99" s="29">
        <v>0.56171296296296302</v>
      </c>
      <c r="AA99"/>
      <c r="AB99" s="31">
        <v>1</v>
      </c>
      <c r="AC99" s="7"/>
      <c r="AD99" s="7">
        <v>6.0683344570891311</v>
      </c>
      <c r="AE99" s="7">
        <v>8.9166981911281766</v>
      </c>
      <c r="AF99" s="7">
        <v>2.8483637340390455</v>
      </c>
      <c r="AG99" s="7">
        <v>0.36741441836363481</v>
      </c>
      <c r="AH99" s="7"/>
      <c r="AI99" s="7"/>
      <c r="AJ99"/>
      <c r="AK99">
        <v>0.12649354290681233</v>
      </c>
      <c r="AL99">
        <v>3.6384515761853247</v>
      </c>
      <c r="AM99" s="7"/>
      <c r="AN99" s="7"/>
      <c r="AO99"/>
      <c r="AP99"/>
      <c r="AQ99">
        <v>0.28744988232514229</v>
      </c>
      <c r="AR99">
        <v>4.4183012511820188</v>
      </c>
      <c r="AS99"/>
      <c r="AT99"/>
      <c r="AU99"/>
      <c r="AV99" s="7"/>
      <c r="AW99" s="7">
        <v>0.62949848266917452</v>
      </c>
      <c r="AX99" s="7">
        <v>6.0955577042115063</v>
      </c>
      <c r="AY99" s="7"/>
      <c r="AZ99" s="7"/>
      <c r="BA99" s="7"/>
      <c r="BB99" s="7"/>
      <c r="BC99" s="7">
        <v>1.396409936773747</v>
      </c>
      <c r="BD99" s="7">
        <v>8.2705067076289254</v>
      </c>
      <c r="BE99" s="7"/>
      <c r="BF99" s="7"/>
      <c r="BG99" s="7">
        <v>6.072174911677771</v>
      </c>
      <c r="BH99" s="7">
        <v>8.9295321559654308</v>
      </c>
      <c r="BI99" s="7">
        <v>2.8573572442876598</v>
      </c>
      <c r="BJ99">
        <v>0.36486689954302626</v>
      </c>
      <c r="BK99"/>
      <c r="BL99" s="1">
        <v>68</v>
      </c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5">
      <c r="A100">
        <v>66</v>
      </c>
      <c r="B100">
        <v>20</v>
      </c>
      <c r="C100" t="s">
        <v>112</v>
      </c>
      <c r="D100" t="s">
        <v>25</v>
      </c>
      <c r="E100"/>
      <c r="F100"/>
      <c r="G100">
        <v>0.5</v>
      </c>
      <c r="H100">
        <v>0.5</v>
      </c>
      <c r="I100">
        <v>6037</v>
      </c>
      <c r="J100">
        <v>8398</v>
      </c>
      <c r="K100"/>
      <c r="L100">
        <v>1733</v>
      </c>
      <c r="M100">
        <v>5.0460000000000003</v>
      </c>
      <c r="N100">
        <v>7.3929999999999998</v>
      </c>
      <c r="O100">
        <v>2.347</v>
      </c>
      <c r="P100"/>
      <c r="Q100">
        <v>6.5000000000000002E-2</v>
      </c>
      <c r="R100">
        <v>1</v>
      </c>
      <c r="S100">
        <v>0</v>
      </c>
      <c r="T100">
        <v>0</v>
      </c>
      <c r="U100"/>
      <c r="V100">
        <v>0</v>
      </c>
      <c r="W100"/>
      <c r="X100"/>
      <c r="Y100" s="35">
        <v>44840</v>
      </c>
      <c r="Z100" s="29">
        <v>0.99822916666666661</v>
      </c>
      <c r="AA100"/>
      <c r="AB100" s="31">
        <v>1</v>
      </c>
      <c r="AC100" s="7"/>
      <c r="AD100" s="7">
        <v>5.8089238099754787</v>
      </c>
      <c r="AE100" s="7">
        <v>8.4862857539032817</v>
      </c>
      <c r="AF100" s="7">
        <v>2.6773619439278029</v>
      </c>
      <c r="AG100" s="7">
        <v>0.19622767974733291</v>
      </c>
      <c r="AH100" s="7"/>
      <c r="AI100" s="7"/>
      <c r="AJ100"/>
      <c r="AK100">
        <v>2.1699040860399204</v>
      </c>
      <c r="AL100">
        <v>35.364240196068351</v>
      </c>
      <c r="AM100" s="7"/>
      <c r="AN100" s="7"/>
      <c r="AO100"/>
      <c r="AP100"/>
      <c r="AQ100">
        <v>0.29883440122447191</v>
      </c>
      <c r="AR100">
        <v>11.369612062388383</v>
      </c>
      <c r="AS100"/>
      <c r="AT100"/>
      <c r="AU100"/>
      <c r="AV100" s="7"/>
      <c r="AW100" s="7">
        <v>5.4531543165840182</v>
      </c>
      <c r="AX100" s="7">
        <v>25.724583442002658</v>
      </c>
      <c r="AY100" s="7"/>
      <c r="AZ100" s="7"/>
      <c r="BA100" s="7"/>
      <c r="BB100" s="7"/>
      <c r="BC100" s="7">
        <v>1.4709545266988955</v>
      </c>
      <c r="BD100" s="7">
        <v>4.4839482291551214</v>
      </c>
      <c r="BE100" s="7"/>
      <c r="BF100" s="7"/>
      <c r="BG100" s="7">
        <v>5.7465762139386527</v>
      </c>
      <c r="BH100" s="7">
        <v>8.4989846989208715</v>
      </c>
      <c r="BI100" s="7">
        <v>2.7524084849822192</v>
      </c>
      <c r="BJ100">
        <v>0.19768158284297227</v>
      </c>
      <c r="BK100"/>
      <c r="BL100" s="1">
        <v>69</v>
      </c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5">
      <c r="A101">
        <v>108</v>
      </c>
      <c r="B101">
        <v>32</v>
      </c>
      <c r="C101" t="s">
        <v>112</v>
      </c>
      <c r="D101" t="s">
        <v>25</v>
      </c>
      <c r="E101"/>
      <c r="F101"/>
      <c r="G101">
        <v>0.5</v>
      </c>
      <c r="H101">
        <v>0.5</v>
      </c>
      <c r="I101">
        <v>2793</v>
      </c>
      <c r="J101">
        <v>7025</v>
      </c>
      <c r="K101"/>
      <c r="L101">
        <v>1324</v>
      </c>
      <c r="M101">
        <v>2.5569999999999999</v>
      </c>
      <c r="N101">
        <v>6.23</v>
      </c>
      <c r="O101">
        <v>3.673</v>
      </c>
      <c r="P101"/>
      <c r="Q101">
        <v>2.1999999999999999E-2</v>
      </c>
      <c r="R101">
        <v>1</v>
      </c>
      <c r="S101">
        <v>0</v>
      </c>
      <c r="T101">
        <v>0</v>
      </c>
      <c r="U101"/>
      <c r="V101">
        <v>0</v>
      </c>
      <c r="W101"/>
      <c r="X101"/>
      <c r="Y101" s="35">
        <v>44841</v>
      </c>
      <c r="Z101" s="29">
        <v>0.38357638888888884</v>
      </c>
      <c r="AA101"/>
      <c r="AB101" s="31">
        <v>1</v>
      </c>
      <c r="AC101" s="7"/>
      <c r="AD101" s="7">
        <v>2.6731780496116708</v>
      </c>
      <c r="AE101" s="7">
        <v>7.0914336331712038</v>
      </c>
      <c r="AF101" s="7">
        <v>4.4182555835595334</v>
      </c>
      <c r="AG101" s="7">
        <v>0.15217980077574025</v>
      </c>
      <c r="AH101" s="7"/>
      <c r="AI101" s="7"/>
      <c r="AJ101"/>
      <c r="AK101">
        <v>57.117566603395701</v>
      </c>
      <c r="AL101">
        <v>10.836332166044656</v>
      </c>
      <c r="AM101" s="7"/>
      <c r="AN101" s="7"/>
      <c r="AO101"/>
      <c r="AP101"/>
      <c r="AQ101">
        <v>1.5212179985525531</v>
      </c>
      <c r="AR101">
        <v>13.491493159715814</v>
      </c>
      <c r="AS101"/>
      <c r="AT101"/>
      <c r="AU101"/>
      <c r="AV101" s="7"/>
      <c r="AW101" s="7">
        <v>59.592116784626448</v>
      </c>
      <c r="AX101" s="7">
        <v>48.641827944371663</v>
      </c>
      <c r="AY101" s="7"/>
      <c r="AZ101" s="7"/>
      <c r="BA101" s="7"/>
      <c r="BB101" s="7"/>
      <c r="BC101" s="7">
        <v>7.0329115373770925</v>
      </c>
      <c r="BD101" s="7">
        <v>33.292373455898733</v>
      </c>
      <c r="BE101" s="7"/>
      <c r="BF101" s="7"/>
      <c r="BG101" s="7">
        <v>3.741786846801002</v>
      </c>
      <c r="BH101" s="7">
        <v>7.1457851178464891</v>
      </c>
      <c r="BI101" s="7">
        <v>3.4039982710454875</v>
      </c>
      <c r="BJ101">
        <v>0.15772617184429041</v>
      </c>
      <c r="BK101"/>
      <c r="BL101" s="1">
        <v>70</v>
      </c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5">
      <c r="A102">
        <v>67</v>
      </c>
      <c r="B102">
        <v>20</v>
      </c>
      <c r="C102" t="s">
        <v>112</v>
      </c>
      <c r="D102" t="s">
        <v>25</v>
      </c>
      <c r="E102"/>
      <c r="F102"/>
      <c r="G102">
        <v>0.5</v>
      </c>
      <c r="H102">
        <v>0.5</v>
      </c>
      <c r="I102">
        <v>3022</v>
      </c>
      <c r="J102">
        <v>7039</v>
      </c>
      <c r="K102"/>
      <c r="L102">
        <v>3114</v>
      </c>
      <c r="M102">
        <v>2.7330000000000001</v>
      </c>
      <c r="N102">
        <v>6.242</v>
      </c>
      <c r="O102">
        <v>3.5089999999999999</v>
      </c>
      <c r="P102"/>
      <c r="Q102">
        <v>0.21</v>
      </c>
      <c r="R102">
        <v>1</v>
      </c>
      <c r="S102">
        <v>0</v>
      </c>
      <c r="T102">
        <v>0</v>
      </c>
      <c r="U102"/>
      <c r="V102">
        <v>0</v>
      </c>
      <c r="W102"/>
      <c r="X102"/>
      <c r="Y102" s="35">
        <v>44882</v>
      </c>
      <c r="Z102" s="29">
        <v>0.14851851851851852</v>
      </c>
      <c r="AA102"/>
      <c r="AB102" s="31">
        <v>1</v>
      </c>
      <c r="AC102" s="7"/>
      <c r="AD102" s="7">
        <v>2.6203684408090084</v>
      </c>
      <c r="AE102" s="7">
        <v>6.7237264273463637</v>
      </c>
      <c r="AF102" s="7">
        <v>4.1033579865373557</v>
      </c>
      <c r="AG102" s="7">
        <v>0.29791869011418387</v>
      </c>
      <c r="AH102" s="7"/>
      <c r="AI102" s="7"/>
      <c r="AJ102"/>
      <c r="AK102">
        <v>20.956582253247884</v>
      </c>
      <c r="AL102">
        <v>2.3903166426074685</v>
      </c>
      <c r="AM102" s="7"/>
      <c r="AN102" s="7"/>
      <c r="AO102"/>
      <c r="AP102"/>
      <c r="AQ102">
        <v>2.3157099708312359</v>
      </c>
      <c r="AR102">
        <v>5.8449710654767495</v>
      </c>
      <c r="AS102"/>
      <c r="AT102"/>
      <c r="AU102"/>
      <c r="AV102" s="7"/>
      <c r="AW102" s="7">
        <v>11.763626569782875</v>
      </c>
      <c r="AX102" s="7">
        <v>12.534824672448094</v>
      </c>
      <c r="AY102" s="7"/>
      <c r="AZ102" s="7"/>
      <c r="BA102" s="7"/>
      <c r="BB102" s="7"/>
      <c r="BC102" s="7">
        <v>0.30062378845352045</v>
      </c>
      <c r="BD102" s="7">
        <v>8.4305835029296379</v>
      </c>
      <c r="BE102" s="7"/>
      <c r="BF102" s="7"/>
      <c r="BG102" s="7">
        <v>2.9270759838994893</v>
      </c>
      <c r="BH102" s="7">
        <v>6.802489389879451</v>
      </c>
      <c r="BI102" s="7">
        <v>3.8754134059799625</v>
      </c>
      <c r="BJ102">
        <v>0.29836717146135827</v>
      </c>
      <c r="BK102"/>
      <c r="BL102" s="1">
        <v>71</v>
      </c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5">
      <c r="A103">
        <v>110</v>
      </c>
      <c r="B103">
        <v>32</v>
      </c>
      <c r="C103" t="s">
        <v>112</v>
      </c>
      <c r="D103" t="s">
        <v>25</v>
      </c>
      <c r="E103"/>
      <c r="F103"/>
      <c r="G103">
        <v>0.5</v>
      </c>
      <c r="H103">
        <v>0.5</v>
      </c>
      <c r="I103">
        <v>3855</v>
      </c>
      <c r="J103">
        <v>6348</v>
      </c>
      <c r="K103"/>
      <c r="L103">
        <v>1707</v>
      </c>
      <c r="M103">
        <v>3.3719999999999999</v>
      </c>
      <c r="N103">
        <v>5.6559999999999997</v>
      </c>
      <c r="O103">
        <v>2.2839999999999998</v>
      </c>
      <c r="P103"/>
      <c r="Q103">
        <v>6.3E-2</v>
      </c>
      <c r="R103">
        <v>1</v>
      </c>
      <c r="S103">
        <v>0</v>
      </c>
      <c r="T103">
        <v>0</v>
      </c>
      <c r="U103"/>
      <c r="V103">
        <v>0</v>
      </c>
      <c r="W103"/>
      <c r="X103"/>
      <c r="Y103" s="35">
        <v>44882</v>
      </c>
      <c r="Z103" s="29">
        <v>0.55766203703703698</v>
      </c>
      <c r="AA103"/>
      <c r="AB103" s="31">
        <v>1</v>
      </c>
      <c r="AC103" s="7"/>
      <c r="AD103" s="7">
        <v>3.357705766622487</v>
      </c>
      <c r="AE103" s="7">
        <v>6.0758072950801258</v>
      </c>
      <c r="AF103" s="7">
        <v>2.7181015284576389</v>
      </c>
      <c r="AG103" s="7">
        <v>0.15769352223100089</v>
      </c>
      <c r="AH103" s="7"/>
      <c r="AI103" s="7"/>
      <c r="AJ103"/>
      <c r="AK103">
        <v>13.404374306225103</v>
      </c>
      <c r="AL103">
        <v>3.9420511971952705</v>
      </c>
      <c r="AM103" s="7"/>
      <c r="AN103" s="7"/>
      <c r="AO103"/>
      <c r="AP103"/>
      <c r="AQ103">
        <v>1.0549514077386608</v>
      </c>
      <c r="AR103">
        <v>4.8708435698509289</v>
      </c>
      <c r="AS103"/>
      <c r="AT103"/>
      <c r="AU103"/>
      <c r="AV103" s="7"/>
      <c r="AW103" s="7">
        <v>22.338184382168784</v>
      </c>
      <c r="AX103" s="7">
        <v>19.386389301263794</v>
      </c>
      <c r="AY103" s="7"/>
      <c r="AZ103" s="7"/>
      <c r="BA103" s="7"/>
      <c r="BB103" s="7"/>
      <c r="BC103" s="7">
        <v>4.1466167972308456</v>
      </c>
      <c r="BD103" s="7">
        <v>2.9836213778724625</v>
      </c>
      <c r="BE103" s="7"/>
      <c r="BF103" s="7"/>
      <c r="BG103" s="7">
        <v>3.5989115544786374</v>
      </c>
      <c r="BH103" s="7">
        <v>6.0439270483405423</v>
      </c>
      <c r="BI103" s="7">
        <v>2.4450154938619053</v>
      </c>
      <c r="BJ103">
        <v>0.16103221670441001</v>
      </c>
      <c r="BK103"/>
      <c r="BL103" s="1">
        <v>72</v>
      </c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5">
      <c r="A104">
        <v>67</v>
      </c>
      <c r="B104">
        <v>20</v>
      </c>
      <c r="C104" t="s">
        <v>112</v>
      </c>
      <c r="D104" t="s">
        <v>25</v>
      </c>
      <c r="E104"/>
      <c r="F104"/>
      <c r="G104">
        <v>0.5</v>
      </c>
      <c r="H104">
        <v>0.5</v>
      </c>
      <c r="I104">
        <v>7962</v>
      </c>
      <c r="J104">
        <v>9797</v>
      </c>
      <c r="K104"/>
      <c r="L104">
        <v>14979</v>
      </c>
      <c r="M104">
        <v>6.5229999999999997</v>
      </c>
      <c r="N104">
        <v>8.5779999999999994</v>
      </c>
      <c r="O104">
        <v>2.0550000000000002</v>
      </c>
      <c r="P104"/>
      <c r="Q104">
        <v>1.4510000000000001</v>
      </c>
      <c r="R104">
        <v>1</v>
      </c>
      <c r="S104">
        <v>0</v>
      </c>
      <c r="T104">
        <v>0</v>
      </c>
      <c r="U104"/>
      <c r="V104">
        <v>0</v>
      </c>
      <c r="W104"/>
      <c r="X104"/>
      <c r="Y104" s="35">
        <v>44883</v>
      </c>
      <c r="Z104" s="29">
        <v>0.23655092592592594</v>
      </c>
      <c r="AA104"/>
      <c r="AB104" s="31">
        <v>1</v>
      </c>
      <c r="AC104" s="7"/>
      <c r="AD104" s="7">
        <v>6.9376317978017639</v>
      </c>
      <c r="AE104" s="7">
        <v>9.340346344755126</v>
      </c>
      <c r="AF104" s="7">
        <v>2.4027145469533622</v>
      </c>
      <c r="AG104" s="7">
        <v>1.4580835591106001</v>
      </c>
      <c r="AH104" s="7"/>
      <c r="AI104" s="7"/>
      <c r="AJ104"/>
      <c r="AK104">
        <v>3.2239782222160285</v>
      </c>
      <c r="AL104">
        <v>1.6567194417640738</v>
      </c>
      <c r="AM104" s="7"/>
      <c r="AN104" s="7"/>
      <c r="AO104"/>
      <c r="AP104"/>
      <c r="AQ104">
        <v>1.3239286378082922</v>
      </c>
      <c r="AR104">
        <v>4.0988982654417816</v>
      </c>
      <c r="AS104"/>
      <c r="AT104"/>
      <c r="AU104"/>
      <c r="AV104" s="7"/>
      <c r="AW104" s="7">
        <v>13.382557154319805</v>
      </c>
      <c r="AX104" s="7">
        <v>10.87010594103503</v>
      </c>
      <c r="AY104" s="7"/>
      <c r="AZ104" s="7"/>
      <c r="BA104" s="7"/>
      <c r="BB104" s="7"/>
      <c r="BC104" s="7">
        <v>2.1929106345700493</v>
      </c>
      <c r="BD104" s="7">
        <v>1.2638507837604096</v>
      </c>
      <c r="BE104" s="7"/>
      <c r="BF104" s="7"/>
      <c r="BG104" s="7">
        <v>6.8275720793299151</v>
      </c>
      <c r="BH104" s="7">
        <v>9.402588123184124</v>
      </c>
      <c r="BI104" s="7">
        <v>2.5750160438542093</v>
      </c>
      <c r="BJ104">
        <v>1.4422697161186258</v>
      </c>
      <c r="BK104"/>
      <c r="BL104" s="1">
        <v>73</v>
      </c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5">
      <c r="A105">
        <v>110</v>
      </c>
      <c r="B105">
        <v>32</v>
      </c>
      <c r="C105" t="s">
        <v>112</v>
      </c>
      <c r="D105" t="s">
        <v>25</v>
      </c>
      <c r="E105"/>
      <c r="F105"/>
      <c r="G105">
        <v>0.5</v>
      </c>
      <c r="H105">
        <v>0.5</v>
      </c>
      <c r="I105">
        <v>5401</v>
      </c>
      <c r="J105">
        <v>8359</v>
      </c>
      <c r="K105"/>
      <c r="L105">
        <v>4137</v>
      </c>
      <c r="M105">
        <v>4.5590000000000002</v>
      </c>
      <c r="N105">
        <v>7.3609999999999998</v>
      </c>
      <c r="O105">
        <v>2.802</v>
      </c>
      <c r="P105"/>
      <c r="Q105">
        <v>0.317</v>
      </c>
      <c r="R105">
        <v>1</v>
      </c>
      <c r="S105">
        <v>0</v>
      </c>
      <c r="T105">
        <v>0</v>
      </c>
      <c r="U105"/>
      <c r="V105">
        <v>0</v>
      </c>
      <c r="W105"/>
      <c r="X105"/>
      <c r="Y105" s="35">
        <v>44883</v>
      </c>
      <c r="Z105" s="29">
        <v>0.64953703703703702</v>
      </c>
      <c r="AA105"/>
      <c r="AB105" s="31">
        <v>1</v>
      </c>
      <c r="AC105" s="7"/>
      <c r="AD105" s="7">
        <v>4.7610840062465023</v>
      </c>
      <c r="AE105" s="7">
        <v>7.9944263841401009</v>
      </c>
      <c r="AF105" s="7">
        <v>3.2333423778935986</v>
      </c>
      <c r="AG105" s="7">
        <v>0.40298395468607012</v>
      </c>
      <c r="AH105" s="7"/>
      <c r="AI105" s="7"/>
      <c r="AJ105"/>
      <c r="AK105">
        <v>0.69860509742622978</v>
      </c>
      <c r="AL105">
        <v>5.2011990821176148</v>
      </c>
      <c r="AM105" s="7"/>
      <c r="AN105" s="7"/>
      <c r="AO105"/>
      <c r="AP105"/>
      <c r="AQ105">
        <v>1.2911692992818469</v>
      </c>
      <c r="AR105">
        <v>5.9224332403419266</v>
      </c>
      <c r="AS105"/>
      <c r="AT105"/>
      <c r="AU105"/>
      <c r="AV105" s="7"/>
      <c r="AW105" s="7">
        <v>4.1503164552091407</v>
      </c>
      <c r="AX105" s="7">
        <v>6.9677108777067005</v>
      </c>
      <c r="AY105" s="7"/>
      <c r="AZ105" s="7"/>
      <c r="BA105" s="7"/>
      <c r="BB105" s="7"/>
      <c r="BC105" s="7">
        <v>1.0569338102404739</v>
      </c>
      <c r="BD105" s="7">
        <v>4.4695641806447437</v>
      </c>
      <c r="BE105" s="7"/>
      <c r="BF105" s="7"/>
      <c r="BG105" s="7">
        <v>4.7445113073260305</v>
      </c>
      <c r="BH105" s="7">
        <v>8.0463725300470088</v>
      </c>
      <c r="BI105" s="7">
        <v>3.3018612227209778</v>
      </c>
      <c r="BJ105">
        <v>0.40512490573729126</v>
      </c>
      <c r="BK105"/>
      <c r="BL105" s="1">
        <v>74</v>
      </c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5">
      <c r="A106">
        <v>67</v>
      </c>
      <c r="B106">
        <v>20</v>
      </c>
      <c r="C106" t="s">
        <v>112</v>
      </c>
      <c r="D106" t="s">
        <v>25</v>
      </c>
      <c r="E106"/>
      <c r="F106"/>
      <c r="G106">
        <v>0.5</v>
      </c>
      <c r="H106">
        <v>0.5</v>
      </c>
      <c r="I106">
        <v>10013</v>
      </c>
      <c r="J106">
        <v>12800</v>
      </c>
      <c r="K106"/>
      <c r="L106">
        <v>1576</v>
      </c>
      <c r="M106">
        <v>8.0969999999999995</v>
      </c>
      <c r="N106">
        <v>11.122</v>
      </c>
      <c r="O106">
        <v>3.0249999999999999</v>
      </c>
      <c r="P106"/>
      <c r="Q106">
        <v>4.9000000000000002E-2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35">
        <v>44887</v>
      </c>
      <c r="Z106" s="29">
        <v>9.4282407407407412E-2</v>
      </c>
      <c r="AA106"/>
      <c r="AB106" s="31">
        <v>1</v>
      </c>
      <c r="AC106" s="7"/>
      <c r="AD106" s="7">
        <v>9.5980314598072223</v>
      </c>
      <c r="AE106" s="7">
        <v>12.354504138180602</v>
      </c>
      <c r="AF106" s="7">
        <v>2.7564726783733793</v>
      </c>
      <c r="AG106" s="7">
        <v>0.1636317341446353</v>
      </c>
      <c r="AH106" s="7"/>
      <c r="AI106" s="7"/>
      <c r="AJ106"/>
      <c r="AK106">
        <v>0.37864025133932305</v>
      </c>
      <c r="AL106">
        <v>1.3441788692143191</v>
      </c>
      <c r="AM106" s="7"/>
      <c r="AN106" s="7"/>
      <c r="AO106"/>
      <c r="AP106"/>
      <c r="AQ106">
        <v>3.8737433981871718E-2</v>
      </c>
      <c r="AR106">
        <v>1.9163214420729699</v>
      </c>
      <c r="AS106"/>
      <c r="AT106"/>
      <c r="AU106"/>
      <c r="AV106" s="7"/>
      <c r="AW106" s="7">
        <v>1.1538896466736082</v>
      </c>
      <c r="AX106" s="7">
        <v>3.9497942071840786</v>
      </c>
      <c r="AY106" s="7"/>
      <c r="AZ106" s="7"/>
      <c r="BA106" s="7"/>
      <c r="BB106" s="7"/>
      <c r="BC106" s="7">
        <v>5.8660435109472111</v>
      </c>
      <c r="BD106" s="7">
        <v>2.5790846225131343</v>
      </c>
      <c r="BE106" s="7"/>
      <c r="BF106" s="7"/>
      <c r="BG106" s="7">
        <v>9.6162369316509171</v>
      </c>
      <c r="BH106" s="7">
        <v>12.356897510688306</v>
      </c>
      <c r="BI106" s="7">
        <v>2.7406605790373906</v>
      </c>
      <c r="BJ106">
        <v>0.15896913483542413</v>
      </c>
      <c r="BK106"/>
      <c r="BL106" s="1">
        <v>75</v>
      </c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5">
      <c r="A107">
        <v>110</v>
      </c>
      <c r="B107">
        <v>32</v>
      </c>
      <c r="C107" t="s">
        <v>112</v>
      </c>
      <c r="D107" t="s">
        <v>25</v>
      </c>
      <c r="E107"/>
      <c r="F107"/>
      <c r="G107">
        <v>0.5</v>
      </c>
      <c r="H107">
        <v>0.5</v>
      </c>
      <c r="I107">
        <v>8538</v>
      </c>
      <c r="J107">
        <v>10320</v>
      </c>
      <c r="K107"/>
      <c r="L107">
        <v>17671</v>
      </c>
      <c r="M107">
        <v>6.9649999999999999</v>
      </c>
      <c r="N107">
        <v>9.0210000000000008</v>
      </c>
      <c r="O107">
        <v>2.056</v>
      </c>
      <c r="P107"/>
      <c r="Q107">
        <v>1.732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35">
        <v>44887</v>
      </c>
      <c r="Z107" s="29">
        <v>0.49459490740740741</v>
      </c>
      <c r="AA107"/>
      <c r="AB107" s="31">
        <v>1</v>
      </c>
      <c r="AC107" s="7"/>
      <c r="AD107" s="7">
        <v>8.1847119350993527</v>
      </c>
      <c r="AE107" s="7">
        <v>9.9802786105365051</v>
      </c>
      <c r="AF107" s="7">
        <v>1.7955666754371524</v>
      </c>
      <c r="AG107" s="7">
        <v>1.812962193084271</v>
      </c>
      <c r="AH107" s="7"/>
      <c r="AI107" s="7"/>
      <c r="AJ107"/>
      <c r="AK107">
        <v>0.24614919047232797</v>
      </c>
      <c r="AL107">
        <v>3.0282617036946213</v>
      </c>
      <c r="AM107" s="7"/>
      <c r="AN107" s="7"/>
      <c r="AO107"/>
      <c r="AP107"/>
      <c r="AQ107">
        <v>0.24971399397049177</v>
      </c>
      <c r="AR107">
        <v>3.1560478407994785</v>
      </c>
      <c r="AS107"/>
      <c r="AT107"/>
      <c r="AU107"/>
      <c r="AV107" s="7"/>
      <c r="AW107" s="7">
        <v>0.26596500675816481</v>
      </c>
      <c r="AX107" s="7">
        <v>3.7406356292363809</v>
      </c>
      <c r="AY107" s="7"/>
      <c r="AZ107" s="7"/>
      <c r="BA107" s="7"/>
      <c r="BB107" s="7"/>
      <c r="BC107" s="7">
        <v>1.0234608065535804</v>
      </c>
      <c r="BD107" s="7">
        <v>8.9752359706645279</v>
      </c>
      <c r="BE107" s="7"/>
      <c r="BF107" s="7"/>
      <c r="BG107" s="7">
        <v>8.1746510164488893</v>
      </c>
      <c r="BH107" s="7">
        <v>9.9678330734964362</v>
      </c>
      <c r="BI107" s="7">
        <v>1.7931820570475461</v>
      </c>
      <c r="BJ107">
        <v>1.8222873917026932</v>
      </c>
      <c r="BK107"/>
      <c r="BL107" s="1">
        <v>76</v>
      </c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5">
      <c r="A108">
        <v>67</v>
      </c>
      <c r="B108">
        <v>20</v>
      </c>
      <c r="C108" t="s">
        <v>112</v>
      </c>
      <c r="D108" t="s">
        <v>25</v>
      </c>
      <c r="E108"/>
      <c r="F108"/>
      <c r="G108">
        <v>0.5</v>
      </c>
      <c r="H108">
        <v>0.5</v>
      </c>
      <c r="I108">
        <v>10107</v>
      </c>
      <c r="J108">
        <v>12450</v>
      </c>
      <c r="K108"/>
      <c r="L108">
        <v>1576</v>
      </c>
      <c r="M108">
        <v>8.1679999999999993</v>
      </c>
      <c r="N108">
        <v>10.826000000000001</v>
      </c>
      <c r="O108">
        <v>2.657</v>
      </c>
      <c r="P108"/>
      <c r="Q108">
        <v>4.9000000000000002E-2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35">
        <v>44888</v>
      </c>
      <c r="Z108" s="29">
        <v>0.28840277777777779</v>
      </c>
      <c r="AA108"/>
      <c r="AB108" s="31">
        <v>1</v>
      </c>
      <c r="AC108" s="7"/>
      <c r="AD108" s="7">
        <v>9.4221432437000914</v>
      </c>
      <c r="AE108" s="7">
        <v>11.84534194439729</v>
      </c>
      <c r="AF108" s="7">
        <v>2.4231987006971991</v>
      </c>
      <c r="AG108" s="7">
        <v>0.16996302504742314</v>
      </c>
      <c r="AH108" s="7"/>
      <c r="AI108" s="7"/>
      <c r="AJ108"/>
      <c r="AK108">
        <v>14.433003456831797</v>
      </c>
      <c r="AL108">
        <v>7.8360233520765696</v>
      </c>
      <c r="AM108" s="7"/>
      <c r="AN108" s="7"/>
      <c r="AO108"/>
      <c r="AP108"/>
      <c r="AQ108">
        <v>1.1550915744971348</v>
      </c>
      <c r="AR108">
        <v>1.1050130117466637</v>
      </c>
      <c r="AS108"/>
      <c r="AT108"/>
      <c r="AU108"/>
      <c r="AV108" s="7"/>
      <c r="AW108" s="7">
        <v>98.727887198252503</v>
      </c>
      <c r="AX108" s="7">
        <v>32.791400333778888</v>
      </c>
      <c r="AY108" s="7"/>
      <c r="AZ108" s="7"/>
      <c r="BA108" s="7"/>
      <c r="BB108" s="7"/>
      <c r="BC108" s="7">
        <v>7.9886750729391434</v>
      </c>
      <c r="BD108" s="7">
        <v>17.449905273785305</v>
      </c>
      <c r="BE108" s="7"/>
      <c r="BF108" s="7"/>
      <c r="BG108" s="7">
        <v>10.154977360436213</v>
      </c>
      <c r="BH108" s="7">
        <v>11.777322514364899</v>
      </c>
      <c r="BI108" s="7">
        <v>1.6223451539286851</v>
      </c>
      <c r="BJ108">
        <v>0.16343488412320445</v>
      </c>
      <c r="BK108"/>
      <c r="BL108" s="1">
        <v>77</v>
      </c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 s="35"/>
      <c r="Z109" s="29"/>
      <c r="AA109"/>
      <c r="AB109" s="31"/>
      <c r="AC109" s="7"/>
      <c r="AD109" s="7"/>
      <c r="AE109" s="7"/>
      <c r="AF109" s="7"/>
      <c r="AG109" s="7"/>
      <c r="AH109" s="7"/>
      <c r="AI109" s="7"/>
      <c r="AJ109"/>
      <c r="AK109"/>
      <c r="AL109"/>
      <c r="AM109" s="7"/>
      <c r="AN109" s="7"/>
      <c r="AO109"/>
      <c r="AP109"/>
      <c r="AQ109"/>
      <c r="AR109"/>
      <c r="AS109"/>
      <c r="AT109"/>
      <c r="AU109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/>
      <c r="BK109"/>
      <c r="BL109" s="1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 s="35"/>
      <c r="Z110" s="29"/>
      <c r="AA110"/>
      <c r="AB110" s="31"/>
      <c r="AC110" s="7"/>
      <c r="AD110" s="7"/>
      <c r="AE110" s="7"/>
      <c r="AF110" s="7"/>
      <c r="AG110" s="7"/>
      <c r="AH110" s="7"/>
      <c r="AI110" s="7"/>
      <c r="AJ110"/>
      <c r="AK110"/>
      <c r="AL110"/>
      <c r="AM110" s="7"/>
      <c r="AN110" s="7"/>
      <c r="AO110"/>
      <c r="AP110"/>
      <c r="AQ110"/>
      <c r="AR110"/>
      <c r="AS110"/>
      <c r="AT110"/>
      <c r="AU110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/>
      <c r="BK110"/>
      <c r="BL110" s="1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 s="35"/>
      <c r="Z111" s="29"/>
      <c r="AA111"/>
      <c r="AB111" s="31"/>
      <c r="AC111" s="7"/>
      <c r="AD111" s="7"/>
      <c r="AE111" s="7"/>
      <c r="AF111" s="7"/>
      <c r="AG111" s="7"/>
      <c r="AH111" s="7"/>
      <c r="AI111" s="7"/>
      <c r="AJ111"/>
      <c r="AK111"/>
      <c r="AL111"/>
      <c r="AM111" s="7"/>
      <c r="AN111" s="7"/>
      <c r="AO111"/>
      <c r="AP111"/>
      <c r="AQ111"/>
      <c r="AR111"/>
      <c r="AS111"/>
      <c r="AT111"/>
      <c r="AU111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/>
      <c r="BK111"/>
      <c r="BL111" s="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 s="35"/>
      <c r="Z112" s="29"/>
      <c r="AA112"/>
      <c r="AB112" s="31"/>
      <c r="AC112" s="7"/>
      <c r="AD112" s="7"/>
      <c r="AE112" s="7"/>
      <c r="AF112" s="7"/>
      <c r="AG112" s="7"/>
      <c r="AH112" s="7"/>
      <c r="AI112" s="7"/>
      <c r="AJ112"/>
      <c r="AK112"/>
      <c r="AL112"/>
      <c r="AM112" s="7"/>
      <c r="AN112" s="7"/>
      <c r="AO112"/>
      <c r="AP112"/>
      <c r="AQ112"/>
      <c r="AR112"/>
      <c r="AS112"/>
      <c r="AT112"/>
      <c r="AU112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/>
      <c r="BK112"/>
      <c r="BL112" s="1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 s="35"/>
      <c r="Z113" s="29"/>
      <c r="AA113"/>
      <c r="AB113" s="31"/>
      <c r="AC113" s="7"/>
      <c r="AD113" s="7"/>
      <c r="AE113" s="7"/>
      <c r="AF113" s="7"/>
      <c r="AG113" s="7"/>
      <c r="AH113" s="7"/>
      <c r="AI113" s="7"/>
      <c r="AJ113"/>
      <c r="AK113"/>
      <c r="AL113"/>
      <c r="AM113" s="7"/>
      <c r="AN113" s="7"/>
      <c r="AO113"/>
      <c r="AP113"/>
      <c r="AQ113"/>
      <c r="AR113"/>
      <c r="AS113"/>
      <c r="AT113"/>
      <c r="AU113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/>
      <c r="BK113"/>
      <c r="BL113" s="1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 s="35"/>
      <c r="Z114" s="29"/>
      <c r="AA114"/>
      <c r="AB114" s="31"/>
      <c r="AC114" s="7"/>
      <c r="AD114" s="7"/>
      <c r="AE114" s="7"/>
      <c r="AF114" s="7"/>
      <c r="AG114" s="7"/>
      <c r="AH114" s="7"/>
      <c r="AI114" s="7"/>
      <c r="AJ114"/>
      <c r="AK114"/>
      <c r="AL114"/>
      <c r="AM114" s="7"/>
      <c r="AN114" s="7"/>
      <c r="AO114"/>
      <c r="AP114"/>
      <c r="AQ114"/>
      <c r="AR114"/>
      <c r="AS114"/>
      <c r="AT114"/>
      <c r="AU114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/>
      <c r="BK114"/>
      <c r="BL114" s="1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 s="35"/>
      <c r="Z115" s="29"/>
      <c r="AA115"/>
      <c r="AB115" s="31"/>
      <c r="AC115" s="7"/>
      <c r="AD115" s="7"/>
      <c r="AE115" s="7"/>
      <c r="AF115" s="7"/>
      <c r="AG115" s="7"/>
      <c r="AH115" s="7"/>
      <c r="AI115" s="7"/>
      <c r="AJ115"/>
      <c r="AK115"/>
      <c r="AL115"/>
      <c r="AM115" s="7"/>
      <c r="AN115" s="7"/>
      <c r="AO115"/>
      <c r="AP115"/>
      <c r="AQ115"/>
      <c r="AR115"/>
      <c r="AS115"/>
      <c r="AT115"/>
      <c r="AU115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/>
      <c r="BK115"/>
      <c r="BL115" s="1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>
      <c r="A116" s="2"/>
      <c r="B116" s="3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4"/>
      <c r="N116" s="4"/>
      <c r="O116" s="5"/>
      <c r="P116" s="6"/>
      <c r="Q116" s="6"/>
      <c r="V116" s="8"/>
      <c r="W116" s="8"/>
      <c r="Y116" s="36"/>
      <c r="AA116" s="33"/>
      <c r="AB116" s="10"/>
      <c r="AC116" s="7"/>
      <c r="AD116" s="7"/>
      <c r="AE116" s="7"/>
      <c r="AF116" s="7"/>
      <c r="AG116" s="7"/>
      <c r="AH116" s="7"/>
      <c r="AI116" s="7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10"/>
      <c r="BN116" s="11"/>
      <c r="BT116" s="5"/>
    </row>
    <row r="117" spans="1:79" s="1" customFormat="1" ht="128">
      <c r="A117" s="1" t="s">
        <v>0</v>
      </c>
      <c r="B117" s="1" t="s">
        <v>1</v>
      </c>
      <c r="C117" s="1" t="s">
        <v>2</v>
      </c>
      <c r="D117" s="1" t="s">
        <v>3</v>
      </c>
      <c r="E117" s="1" t="s">
        <v>4</v>
      </c>
      <c r="F117" s="1" t="s">
        <v>5</v>
      </c>
      <c r="G117" s="1" t="s">
        <v>11</v>
      </c>
      <c r="H117" s="1" t="s">
        <v>12</v>
      </c>
      <c r="I117" s="1" t="s">
        <v>13</v>
      </c>
      <c r="J117" s="1" t="s">
        <v>14</v>
      </c>
      <c r="K117" s="1" t="s">
        <v>6</v>
      </c>
      <c r="L117" s="1" t="s">
        <v>15</v>
      </c>
      <c r="M117" s="1" t="s">
        <v>79</v>
      </c>
      <c r="N117" s="1" t="s">
        <v>80</v>
      </c>
      <c r="O117" s="1" t="s">
        <v>81</v>
      </c>
      <c r="P117" s="1" t="s">
        <v>82</v>
      </c>
      <c r="Q117" s="1" t="s">
        <v>83</v>
      </c>
      <c r="R117" s="1" t="s">
        <v>8</v>
      </c>
      <c r="S117" s="1" t="s">
        <v>20</v>
      </c>
      <c r="T117" s="1" t="s">
        <v>21</v>
      </c>
      <c r="U117" s="1" t="s">
        <v>9</v>
      </c>
      <c r="V117" s="1" t="s">
        <v>22</v>
      </c>
      <c r="W117" s="1" t="s">
        <v>23</v>
      </c>
      <c r="X117" s="1" t="s">
        <v>24</v>
      </c>
      <c r="Y117" s="1" t="s">
        <v>37</v>
      </c>
      <c r="Z117" s="1" t="s">
        <v>38</v>
      </c>
      <c r="AA117" s="1" t="s">
        <v>46</v>
      </c>
      <c r="AB117" s="1" t="s">
        <v>47</v>
      </c>
      <c r="AC117" s="1" t="s">
        <v>48</v>
      </c>
      <c r="AD117" s="1" t="s">
        <v>72</v>
      </c>
      <c r="AE117" s="1" t="s">
        <v>73</v>
      </c>
      <c r="AF117" s="1" t="s">
        <v>74</v>
      </c>
      <c r="AG117" s="1" t="s">
        <v>75</v>
      </c>
      <c r="AJ117" s="1" t="s">
        <v>49</v>
      </c>
      <c r="AK117" s="1" t="s">
        <v>50</v>
      </c>
      <c r="AL117" s="1" t="s">
        <v>51</v>
      </c>
      <c r="AM117" s="1" t="s">
        <v>52</v>
      </c>
      <c r="AP117" s="1" t="s">
        <v>68</v>
      </c>
      <c r="AQ117" s="1" t="s">
        <v>69</v>
      </c>
      <c r="AR117" s="1" t="s">
        <v>70</v>
      </c>
      <c r="AS117" s="1" t="s">
        <v>71</v>
      </c>
      <c r="AV117" s="1" t="s">
        <v>53</v>
      </c>
      <c r="AW117" s="1" t="s">
        <v>54</v>
      </c>
      <c r="AX117" s="1" t="s">
        <v>55</v>
      </c>
      <c r="AY117" s="1" t="s">
        <v>56</v>
      </c>
      <c r="BB117" s="1" t="s">
        <v>57</v>
      </c>
      <c r="BC117" s="1" t="s">
        <v>58</v>
      </c>
      <c r="BD117" s="1" t="s">
        <v>59</v>
      </c>
      <c r="BE117" s="1" t="s">
        <v>60</v>
      </c>
      <c r="BG117" s="1" t="s">
        <v>61</v>
      </c>
      <c r="BH117" s="1" t="s">
        <v>62</v>
      </c>
      <c r="BI117" s="1" t="s">
        <v>63</v>
      </c>
      <c r="BJ117" s="1" t="s">
        <v>64</v>
      </c>
      <c r="BL117" s="1" t="s">
        <v>78</v>
      </c>
      <c r="BM117" s="1" t="s">
        <v>42</v>
      </c>
      <c r="BN117" s="1" t="s">
        <v>43</v>
      </c>
      <c r="BO117" s="1" t="s">
        <v>44</v>
      </c>
      <c r="BP117" s="1" t="s">
        <v>39</v>
      </c>
      <c r="BQ117" s="1" t="s">
        <v>40</v>
      </c>
      <c r="BR117" s="1" t="s">
        <v>41</v>
      </c>
      <c r="BT117" s="1" t="s">
        <v>77</v>
      </c>
    </row>
    <row r="118" spans="1:79">
      <c r="A118" s="6"/>
      <c r="B118" s="12" t="s">
        <v>10</v>
      </c>
      <c r="C118" s="2"/>
      <c r="D118" s="4"/>
      <c r="E118" s="6"/>
      <c r="F118" s="12"/>
      <c r="G118" s="7"/>
      <c r="H118" s="7"/>
      <c r="I118" s="7"/>
      <c r="J118" s="7"/>
      <c r="K118" s="7"/>
      <c r="L118" s="8"/>
      <c r="M118" s="7"/>
      <c r="N118" s="7"/>
      <c r="V118" s="8"/>
      <c r="W118" s="8"/>
      <c r="X118" s="34"/>
      <c r="AC118" s="6"/>
      <c r="AD118" s="6"/>
      <c r="AE118" s="6"/>
      <c r="AF118" s="6"/>
      <c r="AG118" s="6"/>
      <c r="AH118" s="6"/>
      <c r="AI118" s="6"/>
      <c r="AJ118" s="12" t="s">
        <v>10</v>
      </c>
      <c r="AK118" s="33"/>
      <c r="AL118" s="33">
        <f>AVERAGE(AL32:AL116)</f>
        <v>5.8225345682302692</v>
      </c>
      <c r="AM118" s="33">
        <f>AVERAGE(AM32:AM116)</f>
        <v>90.57598082412801</v>
      </c>
      <c r="AN118" s="33"/>
      <c r="AO118" s="7"/>
      <c r="AP118" s="7"/>
      <c r="AQ118" s="7"/>
      <c r="AR118" s="33">
        <f>AVERAGE(AR32:AR116)</f>
        <v>4.7264150797665083</v>
      </c>
      <c r="AS118" s="33">
        <f>AVERAGE(AS32:AS116)</f>
        <v>88.007406178508646</v>
      </c>
      <c r="AT118" s="33"/>
      <c r="AU118" s="7"/>
      <c r="AV118" s="7"/>
      <c r="AW118" s="7"/>
      <c r="AX118" s="33">
        <f>AVERAGE(AX32:AX116)</f>
        <v>9.1069422529179231</v>
      </c>
      <c r="AY118" s="33">
        <f>AVERAGE(AY32:AY116)</f>
        <v>85.438831532889296</v>
      </c>
      <c r="AZ118" s="33"/>
      <c r="BA118" s="7"/>
      <c r="BB118" s="7"/>
      <c r="BC118" s="7"/>
      <c r="BD118" s="33">
        <f>AVERAGE(BD32:BD116)</f>
        <v>5.2270549619240629</v>
      </c>
      <c r="BE118" s="33">
        <f>AVERAGE(BE32:BE116)</f>
        <v>73.198479375190047</v>
      </c>
      <c r="BF118" s="7"/>
      <c r="BG118" s="7"/>
      <c r="BH118" s="7"/>
      <c r="BI118" s="7"/>
      <c r="BJ118" s="7"/>
      <c r="BK118" s="34" t="s">
        <v>26</v>
      </c>
      <c r="BL118" s="5">
        <f>MIN(BL32:BL116)</f>
        <v>1</v>
      </c>
      <c r="BM118" s="9"/>
      <c r="BN118" s="9"/>
      <c r="BO118" s="9"/>
      <c r="BP118" s="9"/>
      <c r="BQ118" s="9"/>
      <c r="BT118" s="5"/>
    </row>
    <row r="119" spans="1:79">
      <c r="A119" s="6"/>
      <c r="B119" s="12" t="s">
        <v>27</v>
      </c>
      <c r="C119" s="2"/>
      <c r="D119" s="4"/>
      <c r="E119" s="6"/>
      <c r="F119" s="12"/>
      <c r="G119" s="7"/>
      <c r="H119" s="7"/>
      <c r="I119" s="7"/>
      <c r="J119" s="7"/>
      <c r="K119" s="7"/>
      <c r="L119" s="8"/>
      <c r="M119" s="7"/>
      <c r="N119" s="7"/>
      <c r="V119" s="8"/>
      <c r="W119" s="8"/>
      <c r="X119" s="34"/>
      <c r="AC119" s="6"/>
      <c r="AD119" s="6"/>
      <c r="AE119" s="6"/>
      <c r="AF119" s="6"/>
      <c r="AG119" s="6"/>
      <c r="AH119" s="6"/>
      <c r="AI119" s="6"/>
      <c r="AJ119" s="12" t="s">
        <v>27</v>
      </c>
      <c r="AK119" s="33"/>
      <c r="AL119" s="33">
        <f>STDEV(AL32:AL116)</f>
        <v>6.4204728073766866</v>
      </c>
      <c r="AM119" s="33">
        <f>STDEV(AM32:AM116)</f>
        <v>26.018073932448218</v>
      </c>
      <c r="AN119" s="33"/>
      <c r="AO119" s="7"/>
      <c r="AP119" s="7"/>
      <c r="AQ119" s="7"/>
      <c r="AR119" s="33">
        <f>STDEV(AR32:AR116)</f>
        <v>3.4957323055614959</v>
      </c>
      <c r="AS119" s="33">
        <f>STDEV(AS32:AS116)</f>
        <v>11.572311680329729</v>
      </c>
      <c r="AT119" s="33"/>
      <c r="AU119" s="7"/>
      <c r="AV119" s="7"/>
      <c r="AW119" s="7"/>
      <c r="AX119" s="33">
        <f>STDEV(AX32:AX116)</f>
        <v>10.44254957371437</v>
      </c>
      <c r="AY119" s="33">
        <f>STDEV(AY32:AY116)</f>
        <v>6.8643215621930231</v>
      </c>
      <c r="AZ119" s="33"/>
      <c r="BA119" s="7"/>
      <c r="BB119" s="7"/>
      <c r="BC119" s="7"/>
      <c r="BD119" s="33">
        <f>STDEV(BD32:BD116)</f>
        <v>5.4202880754322056</v>
      </c>
      <c r="BE119" s="33">
        <f>STDEV(BE32:BE116)</f>
        <v>7.9316284948235678</v>
      </c>
      <c r="BF119" s="7"/>
      <c r="BG119" s="7"/>
      <c r="BH119" s="7"/>
      <c r="BI119" s="7"/>
      <c r="BJ119" s="7"/>
      <c r="BK119" s="34" t="s">
        <v>28</v>
      </c>
      <c r="BL119" s="5">
        <f>MAX(BL32:BL116)</f>
        <v>77</v>
      </c>
      <c r="BM119" s="9"/>
      <c r="BN119" s="9"/>
      <c r="BO119" s="9"/>
      <c r="BP119" s="9"/>
      <c r="BQ119" s="9"/>
      <c r="BT119" s="5"/>
    </row>
    <row r="120" spans="1:79">
      <c r="A120" s="6"/>
      <c r="B120" s="12"/>
      <c r="C120" s="2"/>
      <c r="D120" s="4"/>
      <c r="E120" s="6"/>
      <c r="F120" s="12"/>
      <c r="G120" s="7"/>
      <c r="H120" s="7"/>
      <c r="I120" s="7"/>
      <c r="J120" s="7"/>
      <c r="K120" s="7"/>
      <c r="L120" s="8"/>
      <c r="M120" s="7"/>
      <c r="N120" s="7"/>
      <c r="V120" s="8"/>
      <c r="W120" s="8"/>
      <c r="X120" s="34"/>
      <c r="AC120" s="6"/>
      <c r="AD120" s="6"/>
      <c r="AE120" s="6"/>
      <c r="AF120" s="6"/>
      <c r="AG120" s="6"/>
      <c r="AH120" s="6"/>
      <c r="AI120" s="6"/>
      <c r="AJ120" s="12"/>
      <c r="AK120" s="33"/>
      <c r="AL120" s="33"/>
      <c r="AM120" s="33"/>
      <c r="AN120" s="33"/>
      <c r="AO120" s="7"/>
      <c r="AP120" s="7"/>
      <c r="AQ120" s="7"/>
      <c r="AR120" s="33"/>
      <c r="AS120" s="33"/>
      <c r="AT120" s="33"/>
      <c r="AU120" s="7"/>
      <c r="AV120" s="7"/>
      <c r="AW120" s="7"/>
      <c r="AX120" s="33"/>
      <c r="AY120" s="33"/>
      <c r="AZ120" s="33"/>
      <c r="BA120" s="7"/>
      <c r="BB120" s="7"/>
      <c r="BC120" s="7"/>
      <c r="BD120" s="33"/>
      <c r="BE120" s="33"/>
      <c r="BF120" s="7"/>
      <c r="BG120" s="7"/>
      <c r="BH120" s="7"/>
      <c r="BI120" s="7"/>
      <c r="BJ120" s="7"/>
      <c r="BK120" s="34"/>
      <c r="BM120" s="9"/>
      <c r="BN120" s="9"/>
      <c r="BO120" s="9"/>
      <c r="BP120" s="9"/>
      <c r="BQ120" s="9"/>
      <c r="BT120" s="5"/>
    </row>
    <row r="121" spans="1:79">
      <c r="A121" s="6" t="s">
        <v>65</v>
      </c>
      <c r="B121" s="12" t="s">
        <v>29</v>
      </c>
      <c r="C121" s="2"/>
      <c r="D121" s="4"/>
      <c r="E121" s="6"/>
      <c r="F121" s="12"/>
      <c r="G121" s="7"/>
      <c r="H121" s="7"/>
      <c r="I121" s="7"/>
      <c r="J121" s="7"/>
      <c r="K121" s="7"/>
      <c r="L121" s="7"/>
      <c r="M121" s="7"/>
      <c r="N121" s="7"/>
      <c r="X121" s="34"/>
      <c r="AC121" s="7"/>
      <c r="AD121" s="6"/>
      <c r="AE121" s="6"/>
      <c r="AF121" s="6"/>
      <c r="AG121" s="6" t="s">
        <v>65</v>
      </c>
      <c r="AH121" s="6"/>
      <c r="AI121" s="6"/>
      <c r="AJ121" s="12" t="s">
        <v>29</v>
      </c>
      <c r="AK121" s="33"/>
      <c r="AL121" s="33">
        <f t="shared" ref="AL121:AM121" si="0">AL118+(2*AL119)</f>
        <v>18.663480182983641</v>
      </c>
      <c r="AM121" s="33">
        <f t="shared" si="0"/>
        <v>142.61212868902444</v>
      </c>
      <c r="AN121" s="33"/>
      <c r="AO121" s="7"/>
      <c r="AP121" s="7"/>
      <c r="AQ121" s="7"/>
      <c r="AR121" s="33">
        <f t="shared" ref="AR121:AS121" si="1">AR118+(2*AR119)</f>
        <v>11.7178796908895</v>
      </c>
      <c r="AS121" s="33">
        <f t="shared" si="1"/>
        <v>111.1520295391681</v>
      </c>
      <c r="AT121" s="33"/>
      <c r="AU121" s="7"/>
      <c r="AV121" s="7"/>
      <c r="AW121" s="7"/>
      <c r="AX121" s="33">
        <f t="shared" ref="AX121:AY121" si="2">AX118+(2*AX119)</f>
        <v>29.992041400346665</v>
      </c>
      <c r="AY121" s="33">
        <f t="shared" si="2"/>
        <v>99.167474657275335</v>
      </c>
      <c r="AZ121" s="33"/>
      <c r="BA121" s="7"/>
      <c r="BB121" s="7"/>
      <c r="BC121" s="7"/>
      <c r="BD121" s="33">
        <f t="shared" ref="BD121:BE121" si="3">BD118+(2*BD119)</f>
        <v>16.067631112788476</v>
      </c>
      <c r="BE121" s="33">
        <f t="shared" si="3"/>
        <v>89.061736364837188</v>
      </c>
      <c r="BF121" s="7"/>
      <c r="BG121" s="7"/>
      <c r="BH121" s="7"/>
      <c r="BI121" s="7"/>
      <c r="BJ121" s="7"/>
      <c r="BK121" s="34"/>
      <c r="BM121" s="9"/>
      <c r="BN121" s="9"/>
      <c r="BO121" s="9"/>
      <c r="BP121" s="9"/>
      <c r="BQ121" s="9"/>
      <c r="BT121" s="5"/>
    </row>
    <row r="122" spans="1:79">
      <c r="A122" s="6"/>
      <c r="B122" s="12" t="s">
        <v>31</v>
      </c>
      <c r="C122" s="2"/>
      <c r="D122" s="4"/>
      <c r="E122" s="6"/>
      <c r="F122" s="12"/>
      <c r="G122" s="7"/>
      <c r="H122" s="7"/>
      <c r="I122" s="7"/>
      <c r="J122" s="7"/>
      <c r="K122" s="7"/>
      <c r="L122" s="7"/>
      <c r="M122" s="7"/>
      <c r="N122" s="7"/>
      <c r="X122" s="34"/>
      <c r="AC122" s="7"/>
      <c r="AD122" s="6"/>
      <c r="AE122" s="6"/>
      <c r="AF122" s="6"/>
      <c r="AG122" s="6"/>
      <c r="AH122" s="6"/>
      <c r="AI122" s="6"/>
      <c r="AJ122" s="12" t="s">
        <v>31</v>
      </c>
      <c r="AK122" s="33"/>
      <c r="AL122" s="33">
        <f t="shared" ref="AL122:AM122" si="4">AL118-(2*AL119)</f>
        <v>-7.018411046523104</v>
      </c>
      <c r="AM122" s="33">
        <f t="shared" si="4"/>
        <v>38.539832959231575</v>
      </c>
      <c r="AN122" s="33"/>
      <c r="AO122" s="7"/>
      <c r="AP122" s="7"/>
      <c r="AQ122" s="7"/>
      <c r="AR122" s="33">
        <f t="shared" ref="AR122:AS122" si="5">AR118-(2*AR119)</f>
        <v>-2.2650495313564836</v>
      </c>
      <c r="AS122" s="33">
        <f t="shared" si="5"/>
        <v>64.862782817849194</v>
      </c>
      <c r="AT122" s="33"/>
      <c r="AU122" s="7"/>
      <c r="AV122" s="7"/>
      <c r="AW122" s="7"/>
      <c r="AX122" s="33">
        <f t="shared" ref="AX122:AY122" si="6">AX118-(2*AX119)</f>
        <v>-11.778156894510817</v>
      </c>
      <c r="AY122" s="33">
        <f t="shared" si="6"/>
        <v>71.710188408503257</v>
      </c>
      <c r="AZ122" s="33"/>
      <c r="BA122" s="7"/>
      <c r="BB122" s="7"/>
      <c r="BC122" s="7"/>
      <c r="BD122" s="33">
        <f t="shared" ref="BD122:BE122" si="7">BD118-(2*BD119)</f>
        <v>-5.6135211889403482</v>
      </c>
      <c r="BE122" s="33">
        <f t="shared" si="7"/>
        <v>57.335222385542913</v>
      </c>
      <c r="BF122" s="7"/>
      <c r="BG122" s="7"/>
      <c r="BH122" s="7"/>
      <c r="BI122" s="7"/>
      <c r="BJ122" s="7"/>
      <c r="BK122" s="34"/>
      <c r="BM122" s="9"/>
      <c r="BN122" s="9"/>
      <c r="BO122" s="9"/>
      <c r="BP122" s="9"/>
      <c r="BQ122" s="9"/>
      <c r="BT122" s="5"/>
    </row>
    <row r="123" spans="1:79">
      <c r="A123" s="6" t="s">
        <v>66</v>
      </c>
      <c r="B123" s="12" t="s">
        <v>30</v>
      </c>
      <c r="C123" s="2"/>
      <c r="D123" s="4"/>
      <c r="E123" s="6"/>
      <c r="F123" s="12"/>
      <c r="G123" s="7"/>
      <c r="H123" s="7"/>
      <c r="I123" s="7"/>
      <c r="J123" s="7"/>
      <c r="K123" s="7"/>
      <c r="L123" s="7"/>
      <c r="M123" s="7"/>
      <c r="N123" s="7"/>
      <c r="X123" s="34"/>
      <c r="AC123" s="7"/>
      <c r="AD123" s="6"/>
      <c r="AE123" s="6"/>
      <c r="AF123" s="6"/>
      <c r="AG123" s="6" t="s">
        <v>66</v>
      </c>
      <c r="AH123" s="6"/>
      <c r="AI123" s="6"/>
      <c r="AJ123" s="12" t="s">
        <v>30</v>
      </c>
      <c r="AK123" s="33"/>
      <c r="AL123" s="33">
        <f t="shared" ref="AL123:AM123" si="8">AL118+(3*AL119)</f>
        <v>25.083952990360331</v>
      </c>
      <c r="AM123" s="33">
        <f t="shared" si="8"/>
        <v>168.63020262147268</v>
      </c>
      <c r="AN123" s="33"/>
      <c r="AO123" s="7"/>
      <c r="AP123" s="7"/>
      <c r="AQ123" s="7"/>
      <c r="AR123" s="33">
        <f t="shared" ref="AR123:AS123" si="9">AR118+(3*AR119)</f>
        <v>15.213611996450997</v>
      </c>
      <c r="AS123" s="33">
        <f t="shared" si="9"/>
        <v>122.72434121949783</v>
      </c>
      <c r="AT123" s="33"/>
      <c r="AU123" s="7"/>
      <c r="AV123" s="7"/>
      <c r="AW123" s="7"/>
      <c r="AX123" s="33">
        <f t="shared" ref="AX123:AY123" si="10">AX118+(3*AX119)</f>
        <v>40.434590974061031</v>
      </c>
      <c r="AY123" s="33">
        <f t="shared" si="10"/>
        <v>106.03179621946836</v>
      </c>
      <c r="AZ123" s="33"/>
      <c r="BA123" s="7"/>
      <c r="BB123" s="7"/>
      <c r="BC123" s="7"/>
      <c r="BD123" s="33">
        <f t="shared" ref="BD123:BE123" si="11">BD118+(3*BD119)</f>
        <v>21.48791918822068</v>
      </c>
      <c r="BE123" s="33">
        <f t="shared" si="11"/>
        <v>96.993364859660744</v>
      </c>
      <c r="BF123" s="7"/>
      <c r="BG123" s="7"/>
      <c r="BH123" s="7"/>
      <c r="BI123" s="7"/>
      <c r="BJ123" s="7"/>
      <c r="BK123" s="34"/>
      <c r="BM123" s="9"/>
      <c r="BN123" s="9"/>
      <c r="BO123" s="9"/>
      <c r="BP123" s="9"/>
      <c r="BQ123" s="9"/>
      <c r="BT123" s="5"/>
    </row>
    <row r="124" spans="1:79">
      <c r="A124" s="4"/>
      <c r="B124" s="12" t="s">
        <v>32</v>
      </c>
      <c r="C124" s="2"/>
      <c r="D124" s="4"/>
      <c r="E124" s="4"/>
      <c r="F124" s="12"/>
      <c r="G124" s="2"/>
      <c r="H124" s="7"/>
      <c r="I124" s="2"/>
      <c r="J124" s="2"/>
      <c r="K124" s="7"/>
      <c r="L124" s="4"/>
      <c r="M124" s="7"/>
      <c r="N124" s="7"/>
      <c r="U124" s="8"/>
      <c r="V124" s="8"/>
      <c r="Y124" s="7"/>
      <c r="AA124" s="7"/>
      <c r="AB124" s="7"/>
      <c r="AC124" s="7"/>
      <c r="AD124" s="4"/>
      <c r="AE124" s="4"/>
      <c r="AF124" s="4"/>
      <c r="AG124" s="4"/>
      <c r="AH124" s="4"/>
      <c r="AI124" s="4"/>
      <c r="AJ124" s="12" t="s">
        <v>32</v>
      </c>
      <c r="AK124" s="33"/>
      <c r="AL124" s="33">
        <f t="shared" ref="AL124:AM124" si="12">AL118-(3*AL119)</f>
        <v>-13.438883853899791</v>
      </c>
      <c r="AM124" s="33">
        <f t="shared" si="12"/>
        <v>12.521759026783357</v>
      </c>
      <c r="AN124" s="33"/>
      <c r="AO124" s="7"/>
      <c r="AP124" s="7"/>
      <c r="AQ124" s="7"/>
      <c r="AR124" s="33">
        <f t="shared" ref="AR124:AS124" si="13">AR118-(3*AR119)</f>
        <v>-5.7607818369179791</v>
      </c>
      <c r="AS124" s="33">
        <f t="shared" si="13"/>
        <v>53.290471137519461</v>
      </c>
      <c r="AT124" s="33"/>
      <c r="AU124" s="7"/>
      <c r="AV124" s="7"/>
      <c r="AW124" s="7"/>
      <c r="AX124" s="33">
        <f t="shared" ref="AX124:AY124" si="14">AX118-(3*AX119)</f>
        <v>-22.220706468225188</v>
      </c>
      <c r="AY124" s="33">
        <f t="shared" si="14"/>
        <v>64.84586684631023</v>
      </c>
      <c r="AZ124" s="33"/>
      <c r="BA124" s="7"/>
      <c r="BB124" s="7"/>
      <c r="BC124" s="7"/>
      <c r="BD124" s="33">
        <f t="shared" ref="BD124:BE124" si="15">BD118-(3*BD119)</f>
        <v>-11.033809264372556</v>
      </c>
      <c r="BE124" s="33">
        <f t="shared" si="15"/>
        <v>49.403593890719343</v>
      </c>
      <c r="BF124" s="7"/>
      <c r="BG124" s="7"/>
      <c r="BH124" s="7"/>
      <c r="BI124" s="7"/>
      <c r="BJ124" s="7"/>
    </row>
    <row r="125" spans="1:79">
      <c r="A125" s="4"/>
      <c r="B125" s="12"/>
      <c r="C125" s="2"/>
      <c r="D125" s="4"/>
      <c r="E125" s="4"/>
      <c r="F125" s="12"/>
      <c r="G125" s="2"/>
      <c r="H125" s="7"/>
      <c r="I125" s="2"/>
      <c r="J125" s="2"/>
      <c r="K125" s="7"/>
      <c r="L125" s="4"/>
      <c r="M125" s="7"/>
      <c r="N125" s="7"/>
      <c r="U125" s="8"/>
      <c r="V125" s="8"/>
      <c r="Y125" s="7"/>
      <c r="AA125" s="7"/>
      <c r="AB125" s="7"/>
      <c r="AC125" s="7"/>
      <c r="AD125" s="4"/>
      <c r="AE125" s="4"/>
      <c r="AF125" s="4"/>
      <c r="AG125" s="4"/>
      <c r="AH125" s="4"/>
      <c r="AI125" s="4"/>
      <c r="AJ125" s="12"/>
      <c r="AK125" s="33"/>
      <c r="AL125" s="33"/>
      <c r="AM125" s="33"/>
      <c r="AN125" s="33"/>
      <c r="AO125" s="7"/>
      <c r="AP125" s="7"/>
      <c r="AQ125" s="7"/>
      <c r="AR125" s="33"/>
      <c r="AS125" s="33"/>
      <c r="AT125" s="33"/>
      <c r="AU125" s="7"/>
      <c r="AV125" s="7"/>
      <c r="AW125" s="7"/>
      <c r="AX125" s="33"/>
      <c r="AY125" s="33"/>
      <c r="AZ125" s="33"/>
      <c r="BA125" s="7"/>
      <c r="BB125" s="7"/>
      <c r="BC125" s="7"/>
      <c r="BD125" s="33"/>
      <c r="BE125" s="33"/>
      <c r="BF125" s="7"/>
      <c r="BG125" s="7"/>
      <c r="BH125" s="7"/>
      <c r="BI125" s="7"/>
      <c r="BJ125" s="7"/>
    </row>
    <row r="126" spans="1:79">
      <c r="A126" s="4"/>
      <c r="B126" s="12"/>
      <c r="C126" s="2"/>
      <c r="D126" s="4"/>
      <c r="E126" s="4"/>
      <c r="F126" s="12"/>
      <c r="G126" s="2"/>
      <c r="H126" s="7"/>
      <c r="I126" s="2"/>
      <c r="J126" s="2"/>
      <c r="K126" s="7"/>
      <c r="L126" s="4"/>
      <c r="M126" s="7"/>
      <c r="N126" s="7"/>
      <c r="U126" s="8"/>
      <c r="V126" s="8"/>
      <c r="Y126" s="7"/>
      <c r="AA126" s="7"/>
      <c r="AB126" s="7"/>
      <c r="AC126" s="7"/>
      <c r="AD126" s="4"/>
      <c r="AE126" s="4"/>
      <c r="AF126" s="4"/>
      <c r="AG126" s="18" t="s">
        <v>85</v>
      </c>
      <c r="AH126" s="18"/>
      <c r="AI126" s="18"/>
      <c r="AJ126" s="12" t="s">
        <v>29</v>
      </c>
      <c r="AK126" s="33"/>
      <c r="AL126" s="33">
        <f>100*AL121/AL118</f>
        <v>320.53876132943788</v>
      </c>
      <c r="AM126" s="33">
        <f>100*AM121/AM118</f>
        <v>157.45027256832623</v>
      </c>
      <c r="AN126" s="33"/>
      <c r="AO126" s="7"/>
      <c r="AP126" s="7"/>
      <c r="AQ126" s="7"/>
      <c r="AR126" s="33">
        <f>100*AR121/AR118</f>
        <v>247.92320380520576</v>
      </c>
      <c r="AS126" s="33">
        <f>100*AS121/AS118</f>
        <v>126.29849505360308</v>
      </c>
      <c r="AT126" s="33"/>
      <c r="AU126" s="7"/>
      <c r="AV126" s="7"/>
      <c r="AW126" s="7"/>
      <c r="AX126" s="33">
        <f>100*AX121/AX118</f>
        <v>329.33163039149633</v>
      </c>
      <c r="AY126" s="33">
        <f>100*AY121/AY118</f>
        <v>116.0683882001608</v>
      </c>
      <c r="AZ126" s="33"/>
      <c r="BA126" s="7"/>
      <c r="BB126" s="7"/>
      <c r="BC126" s="7"/>
      <c r="BD126" s="33">
        <f>100*BD121/BD118</f>
        <v>307.39357496394166</v>
      </c>
      <c r="BE126" s="33">
        <f>100*BE121/BE118</f>
        <v>121.67156630172271</v>
      </c>
      <c r="BF126" s="7"/>
      <c r="BG126" s="7"/>
      <c r="BH126" s="7"/>
      <c r="BI126" s="7"/>
      <c r="BJ126" s="7"/>
    </row>
    <row r="127" spans="1:79">
      <c r="A127" s="4"/>
      <c r="B127" s="12"/>
      <c r="C127" s="2"/>
      <c r="D127" s="4"/>
      <c r="E127" s="4"/>
      <c r="F127" s="12"/>
      <c r="G127" s="2"/>
      <c r="H127" s="7"/>
      <c r="I127" s="2"/>
      <c r="J127" s="2"/>
      <c r="K127" s="7"/>
      <c r="L127" s="4"/>
      <c r="M127" s="7"/>
      <c r="N127" s="7"/>
      <c r="U127" s="8"/>
      <c r="V127" s="8"/>
      <c r="Y127" s="7"/>
      <c r="AA127" s="7"/>
      <c r="AB127" s="7"/>
      <c r="AC127" s="7"/>
      <c r="AD127" s="4"/>
      <c r="AE127" s="4"/>
      <c r="AF127" s="4"/>
      <c r="AG127" s="18"/>
      <c r="AH127" s="18"/>
      <c r="AI127" s="7"/>
      <c r="AJ127" s="12" t="s">
        <v>31</v>
      </c>
      <c r="AK127" s="33"/>
      <c r="AL127" s="33">
        <f>100*AL122/AL118</f>
        <v>-120.53876132943793</v>
      </c>
      <c r="AM127" s="33">
        <f>100*AM122/AM118</f>
        <v>42.54972743167378</v>
      </c>
      <c r="AN127" s="33"/>
      <c r="AO127" s="7"/>
      <c r="AP127" s="7"/>
      <c r="AQ127" s="7"/>
      <c r="AR127" s="33">
        <f>100*AR122/AR118</f>
        <v>-47.923203805205787</v>
      </c>
      <c r="AS127" s="33">
        <f>100*AS122/AS118</f>
        <v>73.701504946396938</v>
      </c>
      <c r="AT127" s="33"/>
      <c r="AU127" s="7"/>
      <c r="AV127" s="7"/>
      <c r="AW127" s="7"/>
      <c r="AX127" s="33">
        <f>100*AX122/AX118</f>
        <v>-129.33163039149633</v>
      </c>
      <c r="AY127" s="33">
        <f>100*AY122/AY118</f>
        <v>83.931611799839203</v>
      </c>
      <c r="AZ127" s="33"/>
      <c r="BA127" s="7"/>
      <c r="BB127" s="7"/>
      <c r="BC127" s="7"/>
      <c r="BD127" s="33">
        <f>100*BD122/BD118</f>
        <v>-107.3935749639416</v>
      </c>
      <c r="BE127" s="33">
        <f>100*BE122/BE118</f>
        <v>78.328433698277294</v>
      </c>
      <c r="BF127" s="7"/>
      <c r="BG127" s="7"/>
      <c r="BH127" s="7"/>
      <c r="BI127" s="7"/>
      <c r="BJ127" s="7"/>
    </row>
    <row r="128" spans="1:79">
      <c r="A128" s="4"/>
      <c r="B128" s="12"/>
      <c r="C128" s="2"/>
      <c r="D128" s="4"/>
      <c r="E128" s="4"/>
      <c r="F128" s="12"/>
      <c r="G128" s="2"/>
      <c r="H128" s="7"/>
      <c r="I128" s="2"/>
      <c r="J128" s="2"/>
      <c r="K128" s="7"/>
      <c r="L128" s="4"/>
      <c r="M128" s="7"/>
      <c r="N128" s="7"/>
      <c r="U128" s="8"/>
      <c r="V128" s="8"/>
      <c r="Y128" s="7"/>
      <c r="AA128" s="7"/>
      <c r="AB128" s="7"/>
      <c r="AC128" s="7"/>
      <c r="AD128" s="4"/>
      <c r="AE128" s="4"/>
      <c r="AF128" s="4"/>
      <c r="AG128" s="7" t="s">
        <v>86</v>
      </c>
      <c r="AH128" s="7"/>
      <c r="AI128" s="7"/>
      <c r="AJ128" s="12" t="s">
        <v>30</v>
      </c>
      <c r="AK128" s="33"/>
      <c r="AL128" s="33">
        <f>100*AL123/AL118</f>
        <v>430.80814199415693</v>
      </c>
      <c r="AM128" s="33">
        <f>100*AM123/AM118</f>
        <v>186.17540885248934</v>
      </c>
      <c r="AN128" s="33"/>
      <c r="AO128" s="7"/>
      <c r="AP128" s="7"/>
      <c r="AQ128" s="7"/>
      <c r="AR128" s="33">
        <f>100*AR123/AR118</f>
        <v>321.88480570780871</v>
      </c>
      <c r="AS128" s="33">
        <f>100*AS123/AS118</f>
        <v>139.44774258040462</v>
      </c>
      <c r="AT128" s="33"/>
      <c r="AU128" s="7"/>
      <c r="AV128" s="7"/>
      <c r="AW128" s="7"/>
      <c r="AX128" s="33">
        <f>100*AX123/AX118</f>
        <v>443.99744558724444</v>
      </c>
      <c r="AY128" s="33">
        <f>100*AY123/AY118</f>
        <v>124.1025823002412</v>
      </c>
      <c r="AZ128" s="33"/>
      <c r="BA128" s="7"/>
      <c r="BB128" s="7"/>
      <c r="BC128" s="7"/>
      <c r="BD128" s="33">
        <f>100*BD123/BD118</f>
        <v>411.09036244591243</v>
      </c>
      <c r="BE128" s="33">
        <f>100*BE123/BE118</f>
        <v>132.50734945258407</v>
      </c>
      <c r="BF128" s="7"/>
      <c r="BG128" s="7"/>
      <c r="BH128" s="7"/>
      <c r="BI128" s="7"/>
      <c r="BJ128" s="7"/>
    </row>
    <row r="129" spans="1:62">
      <c r="A129" s="4"/>
      <c r="B129" s="12"/>
      <c r="C129" s="2"/>
      <c r="D129" s="4"/>
      <c r="E129" s="4"/>
      <c r="F129" s="12"/>
      <c r="G129" s="2"/>
      <c r="H129" s="7"/>
      <c r="I129" s="2"/>
      <c r="J129" s="2"/>
      <c r="K129" s="7"/>
      <c r="L129" s="4"/>
      <c r="M129" s="7"/>
      <c r="N129" s="7"/>
      <c r="U129" s="8"/>
      <c r="V129" s="8"/>
      <c r="Y129" s="7"/>
      <c r="AA129" s="7"/>
      <c r="AB129" s="7"/>
      <c r="AC129" s="7"/>
      <c r="AD129" s="4"/>
      <c r="AE129" s="4"/>
      <c r="AF129" s="4"/>
      <c r="AG129" s="7"/>
      <c r="AH129" s="7"/>
      <c r="AI129" s="7"/>
      <c r="AJ129" s="12" t="s">
        <v>32</v>
      </c>
      <c r="AK129" s="33"/>
      <c r="AL129" s="33">
        <f>100*AL124/AL118</f>
        <v>-230.8081419941569</v>
      </c>
      <c r="AM129" s="33">
        <f>100*AM124/AM118</f>
        <v>13.824591147510663</v>
      </c>
      <c r="AN129" s="33"/>
      <c r="AO129" s="7"/>
      <c r="AP129" s="7"/>
      <c r="AQ129" s="7"/>
      <c r="AR129" s="33">
        <f>100*AR124/AR118</f>
        <v>-121.88480570780868</v>
      </c>
      <c r="AS129" s="33">
        <f>100*AS124/AS118</f>
        <v>60.552257419595399</v>
      </c>
      <c r="AT129" s="33"/>
      <c r="AU129" s="7"/>
      <c r="AV129" s="7"/>
      <c r="AW129" s="7"/>
      <c r="AX129" s="33">
        <f>100*AX124/AX118</f>
        <v>-243.99744558724453</v>
      </c>
      <c r="AY129" s="33">
        <f>100*AY124/AY118</f>
        <v>75.897417699758805</v>
      </c>
      <c r="AZ129" s="33"/>
      <c r="BA129" s="7"/>
      <c r="BB129" s="7"/>
      <c r="BC129" s="7"/>
      <c r="BD129" s="33">
        <f>100*BD124/BD118</f>
        <v>-211.09036244591246</v>
      </c>
      <c r="BE129" s="33">
        <f>100*BE124/BE118</f>
        <v>67.49265054741592</v>
      </c>
      <c r="BF129" s="7"/>
      <c r="BG129" s="7"/>
      <c r="BH129" s="7"/>
      <c r="BI129" s="7"/>
      <c r="BJ129" s="7"/>
    </row>
    <row r="130" spans="1:62">
      <c r="A130" s="4"/>
      <c r="B130" s="12"/>
      <c r="C130" s="2"/>
      <c r="D130" s="4"/>
      <c r="E130" s="4"/>
      <c r="F130" s="12"/>
      <c r="G130" s="2"/>
      <c r="H130" s="7"/>
      <c r="I130" s="2"/>
      <c r="J130" s="2"/>
      <c r="K130" s="7"/>
      <c r="L130" s="4"/>
      <c r="M130" s="7"/>
      <c r="N130" s="7"/>
      <c r="U130" s="8"/>
      <c r="V130" s="8"/>
      <c r="Y130" s="7"/>
      <c r="AA130" s="7"/>
      <c r="AB130" s="7"/>
      <c r="AC130" s="7"/>
      <c r="AD130" s="4"/>
      <c r="AE130" s="4"/>
      <c r="AF130" s="4"/>
      <c r="AG130" s="4"/>
      <c r="AH130" s="4"/>
      <c r="AI130" s="4"/>
      <c r="AJ130" s="12"/>
      <c r="AK130" s="33"/>
      <c r="AL130" s="33"/>
      <c r="AM130" s="33"/>
      <c r="AN130" s="33"/>
      <c r="AO130" s="7"/>
      <c r="AP130" s="7"/>
      <c r="AQ130" s="7"/>
      <c r="AR130" s="33"/>
      <c r="AS130" s="33"/>
      <c r="AT130" s="33"/>
      <c r="AU130" s="7"/>
      <c r="AV130" s="7"/>
      <c r="AW130" s="7"/>
      <c r="AX130" s="33"/>
      <c r="AY130" s="33"/>
      <c r="AZ130" s="33"/>
      <c r="BA130" s="7"/>
      <c r="BB130" s="7"/>
      <c r="BC130" s="7"/>
      <c r="BD130" s="33"/>
      <c r="BE130" s="33"/>
      <c r="BF130" s="7"/>
      <c r="BG130" s="7"/>
      <c r="BH130" s="7"/>
      <c r="BI130" s="7"/>
      <c r="BJ130" s="7"/>
    </row>
    <row r="131" spans="1:62">
      <c r="A131" s="9" t="s">
        <v>67</v>
      </c>
      <c r="B131" s="9"/>
      <c r="C131" s="2"/>
      <c r="D131" s="4"/>
      <c r="E131" s="4"/>
      <c r="F131" s="2"/>
      <c r="G131" s="2"/>
      <c r="H131" s="2"/>
      <c r="I131" s="2"/>
      <c r="J131" s="2"/>
      <c r="K131" s="2"/>
      <c r="L131" s="4"/>
      <c r="M131" s="4"/>
      <c r="O131" s="6"/>
      <c r="P131" s="12"/>
      <c r="U131" s="8"/>
      <c r="V131" s="8"/>
      <c r="AC131" s="7"/>
      <c r="AG131" s="9" t="s">
        <v>67</v>
      </c>
      <c r="AK131" s="33"/>
      <c r="AL131" s="33">
        <f>100*AL119/AL118</f>
        <v>110.26938066471897</v>
      </c>
      <c r="AM131" s="33">
        <f>100*AM119/AM118</f>
        <v>28.725136284163113</v>
      </c>
      <c r="AN131" s="33"/>
      <c r="AR131" s="33">
        <f>100*AR119/AR118</f>
        <v>73.961601902602894</v>
      </c>
      <c r="AS131" s="33">
        <f>100*AS119/AS118</f>
        <v>13.149247526801535</v>
      </c>
      <c r="AT131" s="33"/>
      <c r="AX131" s="33">
        <f>100*AX119/AX118</f>
        <v>114.66581519574817</v>
      </c>
      <c r="AY131" s="33">
        <f>100*AY119/AY118</f>
        <v>8.0341941000803985</v>
      </c>
      <c r="AZ131" s="33"/>
      <c r="BD131" s="33">
        <f>100*BD119/BD118</f>
        <v>103.6967874819708</v>
      </c>
      <c r="BE131" s="33">
        <f>100*BE119/BE118</f>
        <v>10.835783150861356</v>
      </c>
    </row>
    <row r="132" spans="1:62">
      <c r="A132" s="2"/>
      <c r="C132" s="2"/>
      <c r="D132" s="4"/>
      <c r="E132" s="4"/>
      <c r="F132" s="2"/>
      <c r="G132" s="2"/>
      <c r="H132" s="2"/>
      <c r="I132" s="2"/>
      <c r="J132" s="2"/>
      <c r="K132" s="2"/>
      <c r="L132" s="4"/>
      <c r="M132" s="4"/>
      <c r="O132" s="6"/>
      <c r="P132" s="6"/>
      <c r="U132" s="8"/>
      <c r="V132" s="8"/>
      <c r="AG132" s="9" t="s">
        <v>84</v>
      </c>
      <c r="AK132" s="33"/>
      <c r="AL132" s="33">
        <f>AL131*3</f>
        <v>330.80814199415693</v>
      </c>
      <c r="AM132" s="33">
        <f>AM131*3</f>
        <v>86.17540885248934</v>
      </c>
      <c r="AN132" s="33"/>
      <c r="AR132" s="33">
        <f>AR131*3</f>
        <v>221.88480570780868</v>
      </c>
      <c r="AS132" s="33">
        <f>AS131*3</f>
        <v>39.447742580404608</v>
      </c>
      <c r="AT132" s="33"/>
      <c r="AX132" s="33">
        <f>AX131*3</f>
        <v>343.9974455872445</v>
      </c>
      <c r="AY132" s="33">
        <f>AY131*3</f>
        <v>24.102582300241195</v>
      </c>
      <c r="AZ132" s="33"/>
      <c r="BD132" s="33">
        <f>BD131*3</f>
        <v>311.09036244591243</v>
      </c>
      <c r="BE132" s="33">
        <f>BE131*3</f>
        <v>32.507349452584066</v>
      </c>
    </row>
    <row r="133" spans="1:62">
      <c r="A133" s="2"/>
      <c r="B133" s="3"/>
      <c r="C133" s="2"/>
      <c r="D133" s="4"/>
      <c r="E133" s="4"/>
      <c r="F133" s="2"/>
      <c r="G133" s="2"/>
      <c r="H133" s="2"/>
      <c r="I133" s="2"/>
      <c r="J133" s="2"/>
      <c r="K133" s="2"/>
      <c r="L133" s="4"/>
      <c r="M133" s="4"/>
      <c r="O133" s="6"/>
      <c r="P133" s="6"/>
      <c r="U133" s="8"/>
      <c r="V133" s="8"/>
    </row>
    <row r="134" spans="1:62">
      <c r="A134" s="2"/>
      <c r="B134" s="3"/>
      <c r="C134" s="2"/>
      <c r="D134" s="4"/>
      <c r="E134" s="4"/>
      <c r="F134" s="2"/>
      <c r="G134" s="2"/>
      <c r="H134" s="2"/>
      <c r="I134" s="2"/>
      <c r="J134" s="2"/>
      <c r="K134" s="2"/>
      <c r="L134" s="4"/>
      <c r="M134" s="4"/>
      <c r="O134" s="6"/>
      <c r="P134" s="6"/>
      <c r="U134" s="8"/>
      <c r="V134" s="8"/>
    </row>
    <row r="135" spans="1:62">
      <c r="A135" s="2"/>
      <c r="B135" s="3"/>
      <c r="C135" s="2"/>
      <c r="D135" s="4"/>
      <c r="E135" s="4"/>
      <c r="F135" s="2"/>
      <c r="G135" s="2"/>
      <c r="H135" s="2"/>
      <c r="I135" s="2"/>
      <c r="J135" s="2"/>
      <c r="K135" s="2"/>
      <c r="L135" s="4"/>
      <c r="M135" s="4"/>
      <c r="O135" s="6"/>
      <c r="P135" s="6"/>
      <c r="U135" s="8"/>
      <c r="V135" s="8"/>
    </row>
    <row r="136" spans="1:62">
      <c r="A136" s="2"/>
      <c r="B136" s="3"/>
      <c r="C136" s="2"/>
      <c r="D136" s="4"/>
      <c r="E136" s="4"/>
      <c r="F136" s="2"/>
      <c r="G136" s="2"/>
      <c r="H136" s="2"/>
      <c r="I136" s="2"/>
      <c r="J136" s="2"/>
      <c r="K136" s="2"/>
      <c r="L136" s="4"/>
      <c r="M136" s="4"/>
      <c r="O136" s="6"/>
      <c r="P136" s="6"/>
      <c r="U136" s="8"/>
      <c r="V136" s="8"/>
    </row>
    <row r="137" spans="1:62">
      <c r="A137" s="2"/>
      <c r="B137" s="3"/>
      <c r="C137" s="2"/>
      <c r="D137" s="4"/>
      <c r="E137" s="4"/>
      <c r="F137" s="2"/>
      <c r="G137" s="2"/>
      <c r="H137" s="2"/>
      <c r="I137" s="2"/>
      <c r="J137" s="2"/>
      <c r="K137" s="2"/>
      <c r="L137" s="4"/>
      <c r="M137" s="4"/>
      <c r="O137" s="6"/>
      <c r="P137" s="6"/>
      <c r="U137" s="8"/>
      <c r="V137" s="8"/>
    </row>
    <row r="138" spans="1:62">
      <c r="A138" s="2"/>
      <c r="B138" s="3"/>
      <c r="C138" s="2"/>
      <c r="D138" s="4"/>
      <c r="E138" s="4"/>
      <c r="F138" s="2"/>
      <c r="G138" s="2"/>
      <c r="H138" s="2"/>
      <c r="I138" s="2"/>
      <c r="J138" s="2"/>
      <c r="K138" s="2"/>
      <c r="L138" s="4"/>
      <c r="M138" s="4"/>
      <c r="O138" s="6"/>
      <c r="P138" s="6"/>
      <c r="U138" s="8"/>
      <c r="V138" s="8"/>
    </row>
    <row r="139" spans="1:62">
      <c r="A139" s="2"/>
      <c r="B139" s="3"/>
      <c r="C139" s="2"/>
      <c r="D139" s="4"/>
      <c r="E139" s="4"/>
      <c r="F139" s="2"/>
      <c r="G139" s="2"/>
      <c r="H139" s="2"/>
      <c r="I139" s="2"/>
      <c r="J139" s="2"/>
      <c r="K139" s="2"/>
      <c r="L139" s="4"/>
      <c r="M139" s="4"/>
      <c r="O139" s="6"/>
      <c r="P139" s="6"/>
      <c r="U139" s="8"/>
      <c r="V139" s="8"/>
    </row>
    <row r="140" spans="1:62">
      <c r="A140" s="2"/>
      <c r="B140" s="3"/>
      <c r="C140" s="2"/>
      <c r="D140" s="4"/>
      <c r="E140" s="4"/>
      <c r="F140" s="2"/>
      <c r="G140" s="2"/>
      <c r="H140" s="2"/>
      <c r="I140" s="2"/>
      <c r="J140" s="2"/>
      <c r="K140" s="2"/>
      <c r="L140" s="4"/>
      <c r="M140" s="4"/>
      <c r="O140" s="6"/>
      <c r="P140" s="6"/>
      <c r="U140" s="8"/>
      <c r="V140" s="8"/>
    </row>
    <row r="141" spans="1:62">
      <c r="A141" s="2"/>
      <c r="B141" s="3"/>
      <c r="C141" s="2"/>
      <c r="D141" s="4"/>
      <c r="E141" s="4"/>
      <c r="F141" s="2"/>
      <c r="G141" s="2"/>
      <c r="H141" s="2"/>
      <c r="I141" s="2"/>
      <c r="J141" s="2"/>
      <c r="K141" s="2"/>
      <c r="L141" s="4"/>
      <c r="M141" s="4"/>
      <c r="O141" s="6"/>
      <c r="P141" s="6"/>
      <c r="U141" s="8"/>
      <c r="V141" s="8"/>
    </row>
    <row r="142" spans="1:62">
      <c r="A142" s="2"/>
      <c r="B142" s="3"/>
      <c r="C142" s="2"/>
      <c r="D142" s="4"/>
      <c r="E142" s="4"/>
      <c r="F142" s="2"/>
      <c r="G142" s="2"/>
      <c r="H142" s="2"/>
      <c r="I142" s="2"/>
      <c r="J142" s="2"/>
      <c r="K142" s="2"/>
      <c r="L142" s="4"/>
      <c r="M142" s="4"/>
      <c r="O142" s="6"/>
      <c r="P142" s="6"/>
      <c r="U142" s="8"/>
      <c r="V142" s="8"/>
    </row>
    <row r="143" spans="1:62">
      <c r="A143" s="2"/>
      <c r="B143" s="3"/>
      <c r="C143" s="2"/>
      <c r="D143" s="4"/>
      <c r="E143" s="4"/>
      <c r="F143" s="2"/>
      <c r="G143" s="2"/>
      <c r="H143" s="2"/>
      <c r="I143" s="2"/>
      <c r="J143" s="2"/>
      <c r="K143" s="2"/>
      <c r="L143" s="4"/>
      <c r="M143" s="4"/>
      <c r="O143" s="6"/>
      <c r="P143" s="6"/>
      <c r="U143" s="8"/>
      <c r="V143" s="8"/>
    </row>
    <row r="144" spans="1:62">
      <c r="A144" s="2"/>
      <c r="B144" s="3"/>
      <c r="C144" s="2"/>
      <c r="D144" s="4"/>
      <c r="E144" s="4"/>
      <c r="F144" s="2"/>
      <c r="G144" s="2"/>
      <c r="H144" s="2"/>
      <c r="I144" s="2"/>
      <c r="J144" s="2"/>
      <c r="K144" s="2"/>
      <c r="L144" s="4"/>
      <c r="M144" s="4"/>
      <c r="O144" s="6"/>
      <c r="P144" s="6"/>
      <c r="U144" s="8"/>
      <c r="V144" s="8"/>
    </row>
    <row r="145" spans="1:71">
      <c r="A145" s="2"/>
      <c r="B145" s="3"/>
      <c r="C145" s="2"/>
      <c r="D145" s="4"/>
      <c r="E145" s="4"/>
      <c r="F145" s="2"/>
      <c r="G145" s="2"/>
      <c r="H145" s="2"/>
      <c r="I145" s="2"/>
      <c r="J145" s="2"/>
      <c r="K145" s="2"/>
      <c r="L145" s="4"/>
      <c r="M145" s="4"/>
      <c r="O145" s="6"/>
      <c r="P145" s="6"/>
      <c r="U145" s="8"/>
      <c r="V145" s="8"/>
    </row>
    <row r="146" spans="1:71">
      <c r="A146" s="2"/>
      <c r="B146" s="3"/>
      <c r="C146" s="2"/>
      <c r="D146" s="4"/>
      <c r="E146" s="4"/>
      <c r="F146" s="2"/>
      <c r="G146" s="2"/>
      <c r="H146" s="2"/>
      <c r="I146" s="2"/>
      <c r="J146" s="2"/>
      <c r="K146" s="2"/>
      <c r="L146" s="4"/>
      <c r="M146" s="4"/>
      <c r="O146" s="6"/>
      <c r="P146" s="6"/>
      <c r="U146" s="8"/>
      <c r="V146" s="8"/>
    </row>
    <row r="147" spans="1:71">
      <c r="A147" s="2"/>
      <c r="B147" s="3"/>
      <c r="C147" s="2"/>
      <c r="D147" s="4"/>
      <c r="E147" s="4"/>
      <c r="F147" s="2"/>
      <c r="G147" s="2"/>
      <c r="H147" s="2"/>
      <c r="I147" s="2"/>
      <c r="J147" s="2"/>
      <c r="K147" s="2"/>
      <c r="L147" s="4"/>
      <c r="M147" s="4"/>
      <c r="O147" s="6"/>
      <c r="P147" s="6"/>
      <c r="U147" s="8"/>
      <c r="V147" s="8"/>
    </row>
    <row r="152" spans="1:7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Y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</row>
    <row r="153" spans="1:7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Y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</row>
    <row r="154" spans="1:7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Y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</row>
    <row r="155" spans="1:71" ht="1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Y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L155" s="7"/>
      <c r="BM155" s="7"/>
      <c r="BN155" s="7"/>
      <c r="BO155" s="7"/>
      <c r="BP155" s="7"/>
      <c r="BQ155" s="7"/>
      <c r="BR155" s="7"/>
      <c r="BS155" s="7"/>
    </row>
    <row r="156" spans="1:71" ht="1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Y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L156" s="7"/>
      <c r="BM156" s="7"/>
      <c r="BN156" s="7"/>
      <c r="BO156" s="7"/>
      <c r="BP156" s="7"/>
      <c r="BQ156" s="7"/>
      <c r="BR156" s="7"/>
      <c r="BS156" s="7"/>
    </row>
    <row r="157" spans="1:71" ht="1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Y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L157" s="7"/>
      <c r="BM157" s="7"/>
      <c r="BN157" s="7"/>
      <c r="BO157" s="7"/>
      <c r="BP157" s="7"/>
      <c r="BQ157" s="7"/>
      <c r="BR157" s="7"/>
      <c r="BS157" s="7"/>
    </row>
    <row r="158" spans="1:71" ht="1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Y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L158" s="7"/>
      <c r="BM158" s="7"/>
      <c r="BN158" s="7"/>
      <c r="BO158" s="7"/>
      <c r="BP158" s="7"/>
      <c r="BQ158" s="7"/>
      <c r="BR158" s="7"/>
      <c r="BS158" s="7"/>
    </row>
    <row r="159" spans="1:71" ht="1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Y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L159" s="7"/>
      <c r="BM159" s="7"/>
      <c r="BN159" s="7"/>
      <c r="BO159" s="7"/>
      <c r="BP159" s="7"/>
      <c r="BQ159" s="7"/>
      <c r="BR159" s="7"/>
      <c r="BS159" s="7"/>
    </row>
    <row r="160" spans="1:71" ht="1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Y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L160" s="7"/>
      <c r="BM160" s="7"/>
      <c r="BN160" s="7"/>
      <c r="BO160" s="7"/>
      <c r="BP160" s="7"/>
      <c r="BQ160" s="7"/>
      <c r="BR160" s="7"/>
      <c r="BS160" s="7"/>
    </row>
    <row r="161" spans="1:71" ht="1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Y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L161" s="7"/>
      <c r="BM161" s="7"/>
      <c r="BN161" s="7"/>
      <c r="BO161" s="7"/>
      <c r="BP161" s="7"/>
      <c r="BQ161" s="7"/>
      <c r="BR161" s="7"/>
      <c r="BS161" s="7"/>
    </row>
    <row r="162" spans="1:71" ht="1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Y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L162" s="7"/>
      <c r="BM162" s="7"/>
      <c r="BN162" s="7"/>
      <c r="BO162" s="7"/>
      <c r="BP162" s="7"/>
      <c r="BQ162" s="7"/>
      <c r="BR162" s="7"/>
      <c r="BS162" s="7"/>
    </row>
    <row r="163" spans="1:71" ht="1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Y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L163" s="7"/>
      <c r="BM163" s="7"/>
      <c r="BN163" s="7"/>
      <c r="BO163" s="7"/>
      <c r="BP163" s="7"/>
      <c r="BQ163" s="7"/>
      <c r="BR163" s="7"/>
      <c r="BS163" s="7"/>
    </row>
    <row r="164" spans="1:71" ht="1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Y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L164" s="7"/>
      <c r="BM164" s="7"/>
      <c r="BN164" s="7"/>
      <c r="BO164" s="7"/>
      <c r="BP164" s="7"/>
      <c r="BQ164" s="7"/>
      <c r="BR164" s="7"/>
      <c r="BS164" s="7"/>
    </row>
    <row r="165" spans="1:71" ht="1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Y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L165" s="7"/>
      <c r="BM165" s="7"/>
      <c r="BN165" s="7"/>
      <c r="BO165" s="7"/>
      <c r="BP165" s="7"/>
      <c r="BQ165" s="7"/>
      <c r="BR165" s="7"/>
      <c r="BS165" s="7"/>
    </row>
    <row r="166" spans="1:71" ht="1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Y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L166" s="7"/>
      <c r="BM166" s="7"/>
      <c r="BN166" s="7"/>
      <c r="BO166" s="7"/>
      <c r="BP166" s="7"/>
      <c r="BQ166" s="7"/>
      <c r="BR166" s="7"/>
      <c r="BS166" s="7"/>
    </row>
    <row r="167" spans="1:7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Y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</row>
    <row r="168" spans="1:7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Y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</row>
    <row r="169" spans="1:7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Y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</row>
    <row r="170" spans="1:7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Y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</row>
    <row r="171" spans="1: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Y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</row>
    <row r="172" spans="1:7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Y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</row>
    <row r="173" spans="1:7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Y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</row>
    <row r="174" spans="1:7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Y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</row>
    <row r="175" spans="1:7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Y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</row>
    <row r="176" spans="1:7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Y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</row>
    <row r="177" spans="1:6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Y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</row>
    <row r="178" spans="1:6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Y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</row>
    <row r="179" spans="1:6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Y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</row>
    <row r="180" spans="1:6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Y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</row>
    <row r="181" spans="1:6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Y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</row>
    <row r="182" spans="1:6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Y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</row>
    <row r="183" spans="1:6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Y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</row>
    <row r="184" spans="1:6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Y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5D2A-28E8-45D7-B2FD-E7A1CB3B74A1}">
  <sheetPr>
    <pageSetUpPr fitToPage="1"/>
  </sheetPr>
  <dimension ref="A3:CC462"/>
  <sheetViews>
    <sheetView topLeftCell="AH349" zoomScale="85" zoomScaleNormal="85" workbookViewId="0">
      <selection activeCell="BR403" sqref="BR403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" spans="1:2">
      <c r="A3" s="5" t="s">
        <v>137</v>
      </c>
    </row>
    <row r="5" spans="1:2">
      <c r="A5" s="5" t="s">
        <v>139</v>
      </c>
    </row>
    <row r="7" spans="1:2">
      <c r="A7" s="5" t="s">
        <v>159</v>
      </c>
    </row>
    <row r="8" spans="1:2">
      <c r="B8" s="11" t="s">
        <v>140</v>
      </c>
    </row>
    <row r="9" spans="1:2">
      <c r="B9" s="11" t="s">
        <v>141</v>
      </c>
    </row>
    <row r="10" spans="1:2">
      <c r="B10" s="11" t="s">
        <v>142</v>
      </c>
    </row>
    <row r="11" spans="1:2">
      <c r="A11" s="5" t="s">
        <v>143</v>
      </c>
    </row>
    <row r="13" spans="1:2">
      <c r="A13" s="5" t="s">
        <v>144</v>
      </c>
    </row>
    <row r="15" spans="1:2">
      <c r="A15" s="5" t="s">
        <v>145</v>
      </c>
    </row>
    <row r="16" spans="1:2">
      <c r="B16" s="11" t="s">
        <v>138</v>
      </c>
    </row>
    <row r="36" spans="1:64" s="1" customFormat="1" ht="176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11</v>
      </c>
      <c r="H36" t="s">
        <v>12</v>
      </c>
      <c r="I36" t="s">
        <v>13</v>
      </c>
      <c r="J36" t="s">
        <v>14</v>
      </c>
      <c r="K36" t="s">
        <v>6</v>
      </c>
      <c r="L36" t="s">
        <v>15</v>
      </c>
      <c r="M36" t="s">
        <v>16</v>
      </c>
      <c r="N36" t="s">
        <v>17</v>
      </c>
      <c r="O36" t="s">
        <v>18</v>
      </c>
      <c r="P36" t="s">
        <v>7</v>
      </c>
      <c r="Q36" t="s">
        <v>19</v>
      </c>
      <c r="R36" t="s">
        <v>8</v>
      </c>
      <c r="S36" t="s">
        <v>20</v>
      </c>
      <c r="T36" t="s">
        <v>21</v>
      </c>
      <c r="U36" t="s">
        <v>9</v>
      </c>
      <c r="V36" t="s">
        <v>22</v>
      </c>
      <c r="W36" t="s">
        <v>23</v>
      </c>
      <c r="X36" t="s">
        <v>24</v>
      </c>
      <c r="Y36" t="s">
        <v>37</v>
      </c>
      <c r="Z36" t="s">
        <v>38</v>
      </c>
      <c r="AA36" s="1" t="s">
        <v>46</v>
      </c>
      <c r="AB36" s="1" t="s">
        <v>47</v>
      </c>
      <c r="AC36" s="1" t="s">
        <v>48</v>
      </c>
      <c r="AD36" s="1" t="s">
        <v>72</v>
      </c>
      <c r="AE36" s="1" t="s">
        <v>73</v>
      </c>
      <c r="AF36" s="1" t="s">
        <v>74</v>
      </c>
      <c r="AG36" s="1" t="s">
        <v>75</v>
      </c>
      <c r="AI36" s="1" t="s">
        <v>146</v>
      </c>
      <c r="AJ36" s="1" t="s">
        <v>147</v>
      </c>
      <c r="AK36" s="1" t="s">
        <v>50</v>
      </c>
      <c r="AL36" s="1" t="s">
        <v>51</v>
      </c>
      <c r="AM36" s="1" t="s">
        <v>52</v>
      </c>
      <c r="AO36" s="1" t="s">
        <v>148</v>
      </c>
      <c r="AP36" s="1" t="s">
        <v>149</v>
      </c>
      <c r="AQ36" s="1" t="s">
        <v>69</v>
      </c>
      <c r="AR36" s="1" t="s">
        <v>70</v>
      </c>
      <c r="AS36" s="1" t="s">
        <v>71</v>
      </c>
      <c r="AU36" s="1" t="s">
        <v>150</v>
      </c>
      <c r="AV36" s="1" t="s">
        <v>53</v>
      </c>
      <c r="AW36" s="1" t="s">
        <v>54</v>
      </c>
      <c r="AX36" s="1" t="s">
        <v>55</v>
      </c>
      <c r="AY36" s="1" t="s">
        <v>56</v>
      </c>
      <c r="BA36" s="1" t="s">
        <v>151</v>
      </c>
      <c r="BB36" s="1" t="s">
        <v>57</v>
      </c>
      <c r="BC36" s="1" t="s">
        <v>58</v>
      </c>
      <c r="BD36" s="1" t="s">
        <v>59</v>
      </c>
      <c r="BE36" s="1" t="s">
        <v>60</v>
      </c>
      <c r="BG36" s="1" t="s">
        <v>61</v>
      </c>
      <c r="BH36" s="1" t="s">
        <v>62</v>
      </c>
      <c r="BI36" s="1" t="s">
        <v>63</v>
      </c>
      <c r="BJ36" s="1" t="s">
        <v>64</v>
      </c>
      <c r="BL36" s="1" t="s">
        <v>78</v>
      </c>
    </row>
    <row r="37" spans="1:64" customFormat="1">
      <c r="A37">
        <v>5</v>
      </c>
      <c r="B37">
        <v>3</v>
      </c>
      <c r="C37" t="s">
        <v>113</v>
      </c>
      <c r="D37" t="s">
        <v>25</v>
      </c>
      <c r="G37">
        <v>0.5</v>
      </c>
      <c r="H37">
        <v>0.5</v>
      </c>
      <c r="L37">
        <v>0</v>
      </c>
      <c r="M37">
        <v>1.0409999999999999</v>
      </c>
      <c r="N37">
        <v>0.7</v>
      </c>
      <c r="O37">
        <v>0</v>
      </c>
      <c r="Q37">
        <v>0</v>
      </c>
      <c r="R37">
        <v>1</v>
      </c>
      <c r="S37">
        <v>0</v>
      </c>
      <c r="T37">
        <v>0</v>
      </c>
      <c r="V37">
        <v>0</v>
      </c>
      <c r="Y37" s="27">
        <v>44362</v>
      </c>
      <c r="Z37" s="26">
        <v>0.52923611111111113</v>
      </c>
      <c r="AB37" s="7">
        <v>1</v>
      </c>
      <c r="AC37" s="5"/>
      <c r="AD37">
        <v>0.74228609554377978</v>
      </c>
      <c r="AE37">
        <v>4.7594909548072363E-2</v>
      </c>
      <c r="AF37">
        <v>-0.69469118599570745</v>
      </c>
      <c r="AG37">
        <v>2.7024882416110889E-2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1"/>
    </row>
    <row r="38" spans="1:64" customFormat="1">
      <c r="A38">
        <v>6</v>
      </c>
      <c r="B38">
        <v>3</v>
      </c>
      <c r="C38" t="s">
        <v>113</v>
      </c>
      <c r="D38" t="s">
        <v>25</v>
      </c>
      <c r="G38">
        <v>0.5</v>
      </c>
      <c r="H38">
        <v>0.5</v>
      </c>
      <c r="I38">
        <v>138</v>
      </c>
      <c r="J38">
        <v>474</v>
      </c>
      <c r="L38">
        <v>0</v>
      </c>
      <c r="M38">
        <v>0.52100000000000002</v>
      </c>
      <c r="N38">
        <v>0.68</v>
      </c>
      <c r="O38">
        <v>0.159</v>
      </c>
      <c r="Q38">
        <v>0</v>
      </c>
      <c r="R38">
        <v>1</v>
      </c>
      <c r="S38">
        <v>0</v>
      </c>
      <c r="T38">
        <v>0</v>
      </c>
      <c r="V38">
        <v>0</v>
      </c>
      <c r="Y38" s="27">
        <v>44362</v>
      </c>
      <c r="Z38" s="26">
        <v>0.53449074074074077</v>
      </c>
      <c r="AB38" s="7">
        <v>1</v>
      </c>
      <c r="AC38" s="5"/>
      <c r="AD38">
        <v>6.1721059656632271E-2</v>
      </c>
      <c r="AE38">
        <v>2.3575630169776731E-2</v>
      </c>
      <c r="AF38">
        <v>-3.8145429486855537E-2</v>
      </c>
      <c r="AG38">
        <v>2.7024882416110889E-2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>
        <v>3.4117020590413161E-2</v>
      </c>
      <c r="BH38" s="5">
        <v>1.356759709548688E-2</v>
      </c>
      <c r="BI38" s="5">
        <v>-2.0549423494926281E-2</v>
      </c>
      <c r="BJ38" s="5">
        <v>2.7024882416110889E-2</v>
      </c>
      <c r="BK38" s="5"/>
      <c r="BL38" s="1">
        <v>1</v>
      </c>
    </row>
    <row r="39" spans="1:64" customFormat="1">
      <c r="A39">
        <v>7</v>
      </c>
      <c r="B39">
        <v>3</v>
      </c>
      <c r="C39" t="s">
        <v>113</v>
      </c>
      <c r="D39" t="s">
        <v>25</v>
      </c>
      <c r="G39">
        <v>0.5</v>
      </c>
      <c r="H39">
        <v>0.5</v>
      </c>
      <c r="I39">
        <v>83</v>
      </c>
      <c r="J39">
        <v>454</v>
      </c>
      <c r="L39">
        <v>0</v>
      </c>
      <c r="M39">
        <v>0.47899999999999998</v>
      </c>
      <c r="N39">
        <v>0.66300000000000003</v>
      </c>
      <c r="O39">
        <v>0.185</v>
      </c>
      <c r="Q39">
        <v>0</v>
      </c>
      <c r="R39">
        <v>1</v>
      </c>
      <c r="S39">
        <v>0</v>
      </c>
      <c r="T39">
        <v>0</v>
      </c>
      <c r="V39">
        <v>0</v>
      </c>
      <c r="Y39" s="27">
        <v>44362</v>
      </c>
      <c r="Z39" s="26">
        <v>0.54002314814814811</v>
      </c>
      <c r="AB39" s="7">
        <v>1</v>
      </c>
      <c r="AC39" s="5"/>
      <c r="AD39">
        <v>6.5129815241940555E-3</v>
      </c>
      <c r="AE39">
        <v>3.5595640211970271E-3</v>
      </c>
      <c r="AF39">
        <v>-2.9534175029970284E-3</v>
      </c>
      <c r="AG39">
        <v>2.7024882416110889E-2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1"/>
    </row>
    <row r="40" spans="1:64" customFormat="1">
      <c r="A40">
        <v>64</v>
      </c>
      <c r="B40">
        <v>3</v>
      </c>
      <c r="C40" t="s">
        <v>113</v>
      </c>
      <c r="D40" t="s">
        <v>25</v>
      </c>
      <c r="G40">
        <v>0.5</v>
      </c>
      <c r="H40">
        <v>0.5</v>
      </c>
      <c r="L40">
        <v>164</v>
      </c>
      <c r="M40">
        <v>0.53400000000000003</v>
      </c>
      <c r="N40">
        <v>0.44400000000000001</v>
      </c>
      <c r="O40">
        <v>0</v>
      </c>
      <c r="Q40">
        <v>0</v>
      </c>
      <c r="R40">
        <v>1</v>
      </c>
      <c r="S40">
        <v>0</v>
      </c>
      <c r="T40">
        <v>0</v>
      </c>
      <c r="V40">
        <v>0</v>
      </c>
      <c r="Y40" s="27">
        <v>44362</v>
      </c>
      <c r="Z40" s="26">
        <v>0.96687499999999993</v>
      </c>
      <c r="AB40" s="7">
        <v>1</v>
      </c>
      <c r="AC40" s="5"/>
      <c r="AD40">
        <v>7.9789157954521156E-2</v>
      </c>
      <c r="AE40">
        <v>-0.25564849260291028</v>
      </c>
      <c r="AF40">
        <v>-0.33543765055743147</v>
      </c>
      <c r="AG40">
        <v>4.2482817705819506E-2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1"/>
    </row>
    <row r="41" spans="1:64" customFormat="1">
      <c r="A41">
        <v>65</v>
      </c>
      <c r="B41">
        <v>3</v>
      </c>
      <c r="C41" t="s">
        <v>113</v>
      </c>
      <c r="D41" t="s">
        <v>25</v>
      </c>
      <c r="G41">
        <v>0.5</v>
      </c>
      <c r="H41">
        <v>0.5</v>
      </c>
      <c r="I41">
        <v>27</v>
      </c>
      <c r="J41">
        <v>212</v>
      </c>
      <c r="L41">
        <v>161</v>
      </c>
      <c r="M41">
        <v>0.435</v>
      </c>
      <c r="N41">
        <v>0.45800000000000002</v>
      </c>
      <c r="O41">
        <v>2.3E-2</v>
      </c>
      <c r="Q41">
        <v>0</v>
      </c>
      <c r="R41">
        <v>1</v>
      </c>
      <c r="S41">
        <v>0</v>
      </c>
      <c r="T41">
        <v>0</v>
      </c>
      <c r="V41">
        <v>0</v>
      </c>
      <c r="Y41" s="27">
        <v>44362</v>
      </c>
      <c r="Z41" s="26">
        <v>0.97182870370370367</v>
      </c>
      <c r="AB41" s="7">
        <v>1</v>
      </c>
      <c r="AC41" s="5"/>
      <c r="AD41">
        <v>-4.9698879847015771E-2</v>
      </c>
      <c r="AE41">
        <v>-0.2386348363766175</v>
      </c>
      <c r="AF41">
        <v>-0.18893595652960174</v>
      </c>
      <c r="AG41">
        <v>4.220005059686141E-2</v>
      </c>
      <c r="AI41" s="5"/>
      <c r="AJ41" s="5"/>
      <c r="AK41" s="5">
        <v>17.577949394495679</v>
      </c>
      <c r="AL41" s="5"/>
      <c r="AM41" s="5"/>
      <c r="AN41" s="5"/>
      <c r="AO41" s="5"/>
      <c r="AP41" s="5"/>
      <c r="AQ41" s="5">
        <v>5.7039651899744674</v>
      </c>
      <c r="AR41" s="5"/>
      <c r="AS41" s="5"/>
      <c r="AT41" s="5"/>
      <c r="AU41" s="5"/>
      <c r="AV41" s="5"/>
      <c r="AW41" s="5">
        <v>11.023141920834995</v>
      </c>
      <c r="AX41" s="5"/>
      <c r="AY41" s="5"/>
      <c r="AZ41" s="5"/>
      <c r="BA41" s="5"/>
      <c r="BB41" s="5"/>
      <c r="BC41" s="5">
        <v>3.1766286978744884</v>
      </c>
      <c r="BD41" s="5"/>
      <c r="BE41" s="5"/>
      <c r="BF41" s="5"/>
      <c r="BG41" s="5">
        <v>-4.5683746891929354E-2</v>
      </c>
      <c r="BH41" s="5">
        <v>-0.2456404595286204</v>
      </c>
      <c r="BI41" s="5">
        <v>-0.19995671263669107</v>
      </c>
      <c r="BJ41" s="5">
        <v>4.1540260675959215E-2</v>
      </c>
      <c r="BK41" s="5"/>
      <c r="BL41" s="1">
        <v>2</v>
      </c>
    </row>
    <row r="42" spans="1:64" customFormat="1">
      <c r="A42">
        <v>66</v>
      </c>
      <c r="B42">
        <v>3</v>
      </c>
      <c r="C42" t="s">
        <v>113</v>
      </c>
      <c r="D42" t="s">
        <v>25</v>
      </c>
      <c r="G42">
        <v>0.5</v>
      </c>
      <c r="H42">
        <v>0.5</v>
      </c>
      <c r="I42">
        <v>35</v>
      </c>
      <c r="J42">
        <v>198</v>
      </c>
      <c r="L42">
        <v>147</v>
      </c>
      <c r="M42">
        <v>0.442</v>
      </c>
      <c r="N42">
        <v>0.44600000000000001</v>
      </c>
      <c r="O42">
        <v>4.0000000000000001E-3</v>
      </c>
      <c r="Q42">
        <v>0</v>
      </c>
      <c r="R42">
        <v>1</v>
      </c>
      <c r="S42">
        <v>0</v>
      </c>
      <c r="T42">
        <v>0</v>
      </c>
      <c r="V42">
        <v>0</v>
      </c>
      <c r="Y42" s="27">
        <v>44362</v>
      </c>
      <c r="Z42" s="26">
        <v>0.97719907407407414</v>
      </c>
      <c r="AB42" s="7">
        <v>1</v>
      </c>
      <c r="AC42" s="5"/>
      <c r="AD42">
        <v>-4.1668613936842937E-2</v>
      </c>
      <c r="AE42">
        <v>-0.25264608268062333</v>
      </c>
      <c r="AF42">
        <v>-0.2109774687437804</v>
      </c>
      <c r="AG42">
        <v>4.0880470755057019E-2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1"/>
    </row>
    <row r="43" spans="1:64" customFormat="1">
      <c r="A43">
        <v>111</v>
      </c>
      <c r="B43">
        <v>3</v>
      </c>
      <c r="C43" t="s">
        <v>113</v>
      </c>
      <c r="D43" t="s">
        <v>25</v>
      </c>
      <c r="G43">
        <v>0.5</v>
      </c>
      <c r="H43">
        <v>0.5</v>
      </c>
      <c r="L43">
        <v>196</v>
      </c>
      <c r="M43">
        <v>0.5</v>
      </c>
      <c r="N43">
        <v>0.44500000000000001</v>
      </c>
      <c r="O43">
        <v>0</v>
      </c>
      <c r="Q43">
        <v>0</v>
      </c>
      <c r="R43">
        <v>1</v>
      </c>
      <c r="S43">
        <v>0</v>
      </c>
      <c r="T43">
        <v>0</v>
      </c>
      <c r="V43">
        <v>0</v>
      </c>
      <c r="Y43" s="27">
        <v>44363</v>
      </c>
      <c r="Z43" s="26">
        <v>0.30880787037037039</v>
      </c>
      <c r="AB43" s="7">
        <v>1</v>
      </c>
      <c r="AC43" s="5"/>
      <c r="AD43">
        <v>3.4618912209798965E-2</v>
      </c>
      <c r="AE43">
        <v>-0.25464768929548126</v>
      </c>
      <c r="AF43">
        <v>-0.28926660150528022</v>
      </c>
      <c r="AG43">
        <v>4.5499000201372403E-2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1"/>
    </row>
    <row r="44" spans="1:64" customFormat="1">
      <c r="A44">
        <v>112</v>
      </c>
      <c r="B44">
        <v>3</v>
      </c>
      <c r="C44" t="s">
        <v>113</v>
      </c>
      <c r="D44" t="s">
        <v>25</v>
      </c>
      <c r="G44">
        <v>0.5</v>
      </c>
      <c r="H44">
        <v>0.5</v>
      </c>
      <c r="I44">
        <v>20</v>
      </c>
      <c r="J44">
        <v>154</v>
      </c>
      <c r="L44">
        <v>163</v>
      </c>
      <c r="M44">
        <v>0.43</v>
      </c>
      <c r="N44">
        <v>0.40899999999999997</v>
      </c>
      <c r="O44">
        <v>0</v>
      </c>
      <c r="Q44">
        <v>0</v>
      </c>
      <c r="R44">
        <v>1</v>
      </c>
      <c r="S44">
        <v>0</v>
      </c>
      <c r="T44">
        <v>0</v>
      </c>
      <c r="V44">
        <v>0</v>
      </c>
      <c r="Y44" s="27">
        <v>44363</v>
      </c>
      <c r="Z44" s="26">
        <v>0.31375000000000003</v>
      </c>
      <c r="AB44" s="7">
        <v>1</v>
      </c>
      <c r="AC44" s="5"/>
      <c r="AD44">
        <v>-5.6725362518416998E-2</v>
      </c>
      <c r="AE44">
        <v>-0.29668142820749865</v>
      </c>
      <c r="AF44">
        <v>-0.23995606568908165</v>
      </c>
      <c r="AG44">
        <v>4.2388562002833474E-2</v>
      </c>
      <c r="AI44" s="5"/>
      <c r="AJ44" s="5"/>
      <c r="AK44" s="5">
        <v>25.993987189548335</v>
      </c>
      <c r="AL44" s="5"/>
      <c r="AM44" s="5"/>
      <c r="AN44" s="5"/>
      <c r="AO44" s="5"/>
      <c r="AP44" s="5"/>
      <c r="AQ44" s="5">
        <v>0</v>
      </c>
      <c r="AR44" s="5"/>
      <c r="AS44" s="5"/>
      <c r="AT44" s="5"/>
      <c r="AU44" s="5"/>
      <c r="AV44" s="5"/>
      <c r="AW44" s="5">
        <v>5.2942012880701226</v>
      </c>
      <c r="AX44" s="5"/>
      <c r="AY44" s="5"/>
      <c r="AZ44" s="5"/>
      <c r="BA44" s="5"/>
      <c r="BB44" s="5"/>
      <c r="BC44" s="5">
        <v>10.041595467898205</v>
      </c>
      <c r="BD44" s="5"/>
      <c r="BE44" s="5"/>
      <c r="BF44" s="5"/>
      <c r="BG44" s="5">
        <v>-5.0200771466401568E-2</v>
      </c>
      <c r="BH44" s="5">
        <v>-0.29668142820749865</v>
      </c>
      <c r="BI44" s="5">
        <v>-0.24648065674109709</v>
      </c>
      <c r="BJ44" s="5">
        <v>4.0362064388633864E-2</v>
      </c>
      <c r="BK44" s="5"/>
      <c r="BL44" s="1">
        <v>3</v>
      </c>
    </row>
    <row r="45" spans="1:64" customFormat="1">
      <c r="A45">
        <v>113</v>
      </c>
      <c r="B45">
        <v>3</v>
      </c>
      <c r="C45" t="s">
        <v>113</v>
      </c>
      <c r="D45" t="s">
        <v>25</v>
      </c>
      <c r="G45">
        <v>0.5</v>
      </c>
      <c r="H45">
        <v>0.5</v>
      </c>
      <c r="I45">
        <v>33</v>
      </c>
      <c r="J45">
        <v>154</v>
      </c>
      <c r="L45">
        <v>120</v>
      </c>
      <c r="M45">
        <v>0.44</v>
      </c>
      <c r="N45">
        <v>0.40899999999999997</v>
      </c>
      <c r="O45">
        <v>0</v>
      </c>
      <c r="Q45">
        <v>0</v>
      </c>
      <c r="R45">
        <v>1</v>
      </c>
      <c r="S45">
        <v>0</v>
      </c>
      <c r="T45">
        <v>0</v>
      </c>
      <c r="V45">
        <v>0</v>
      </c>
      <c r="Y45" s="27">
        <v>44363</v>
      </c>
      <c r="Z45" s="26">
        <v>0.31915509259259262</v>
      </c>
      <c r="AB45" s="7">
        <v>1</v>
      </c>
      <c r="AC45" s="5"/>
      <c r="AD45">
        <v>-4.3676180414386138E-2</v>
      </c>
      <c r="AE45">
        <v>-0.29668142820749865</v>
      </c>
      <c r="AF45">
        <v>-0.25300524779311251</v>
      </c>
      <c r="AG45">
        <v>3.8335566774434261E-2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1"/>
    </row>
    <row r="46" spans="1:64" customFormat="1">
      <c r="A46">
        <v>5</v>
      </c>
      <c r="B46">
        <v>3</v>
      </c>
      <c r="C46" t="s">
        <v>113</v>
      </c>
      <c r="D46" t="s">
        <v>25</v>
      </c>
      <c r="G46">
        <v>0.5</v>
      </c>
      <c r="H46">
        <v>0.5</v>
      </c>
      <c r="L46">
        <v>141</v>
      </c>
      <c r="M46">
        <v>0.84599999999999997</v>
      </c>
      <c r="N46">
        <v>0.47</v>
      </c>
      <c r="O46">
        <v>0</v>
      </c>
      <c r="Q46">
        <v>0</v>
      </c>
      <c r="R46">
        <v>1</v>
      </c>
      <c r="S46">
        <v>0</v>
      </c>
      <c r="T46">
        <v>0</v>
      </c>
      <c r="V46">
        <v>0</v>
      </c>
      <c r="Y46" s="27">
        <v>44364</v>
      </c>
      <c r="Z46" s="26">
        <v>0.57626157407407408</v>
      </c>
      <c r="AB46" s="7">
        <v>1</v>
      </c>
      <c r="AC46" s="5"/>
      <c r="AD46">
        <v>0.66895604278823229</v>
      </c>
      <c r="AE46">
        <v>0.17072237785464056</v>
      </c>
      <c r="AF46">
        <v>-0.49823366493359172</v>
      </c>
      <c r="AG46">
        <v>7.644669171955271E-3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1"/>
    </row>
    <row r="47" spans="1:64" customFormat="1">
      <c r="A47">
        <v>6</v>
      </c>
      <c r="B47">
        <v>3</v>
      </c>
      <c r="C47" t="s">
        <v>113</v>
      </c>
      <c r="D47" t="s">
        <v>25</v>
      </c>
      <c r="G47">
        <v>0.5</v>
      </c>
      <c r="H47">
        <v>0.5</v>
      </c>
      <c r="I47">
        <v>51</v>
      </c>
      <c r="J47">
        <v>191</v>
      </c>
      <c r="L47">
        <v>155</v>
      </c>
      <c r="M47">
        <v>0.45400000000000001</v>
      </c>
      <c r="N47">
        <v>0.44</v>
      </c>
      <c r="O47">
        <v>0</v>
      </c>
      <c r="Q47">
        <v>0</v>
      </c>
      <c r="R47">
        <v>1</v>
      </c>
      <c r="S47">
        <v>0</v>
      </c>
      <c r="T47">
        <v>0</v>
      </c>
      <c r="V47">
        <v>0</v>
      </c>
      <c r="Y47" s="27">
        <v>44364</v>
      </c>
      <c r="Z47" s="26">
        <v>0.58121527777777782</v>
      </c>
      <c r="AB47" s="7">
        <v>1</v>
      </c>
      <c r="AC47" s="5"/>
      <c r="AD47">
        <v>0.16273654590604422</v>
      </c>
      <c r="AE47">
        <v>0.13611833764289838</v>
      </c>
      <c r="AF47">
        <v>-2.6618208263145843E-2</v>
      </c>
      <c r="AG47">
        <v>9.1742036600026E-3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>
        <v>0.15878170608665212</v>
      </c>
      <c r="BH47" s="5">
        <v>0.12820884273735733</v>
      </c>
      <c r="BI47" s="5">
        <v>-3.0572863349294807E-2</v>
      </c>
      <c r="BJ47" s="5">
        <v>9.720465977162359E-3</v>
      </c>
      <c r="BK47" s="5"/>
      <c r="BL47" s="1">
        <v>2</v>
      </c>
    </row>
    <row r="48" spans="1:64" customFormat="1">
      <c r="A48">
        <v>7</v>
      </c>
      <c r="B48">
        <v>3</v>
      </c>
      <c r="C48" t="s">
        <v>113</v>
      </c>
      <c r="D48" t="s">
        <v>25</v>
      </c>
      <c r="G48">
        <v>0.5</v>
      </c>
      <c r="H48">
        <v>0.5</v>
      </c>
      <c r="I48">
        <v>43</v>
      </c>
      <c r="J48">
        <v>175</v>
      </c>
      <c r="L48">
        <v>165</v>
      </c>
      <c r="M48">
        <v>0.44800000000000001</v>
      </c>
      <c r="N48">
        <v>0.42699999999999999</v>
      </c>
      <c r="O48">
        <v>0</v>
      </c>
      <c r="Q48">
        <v>0</v>
      </c>
      <c r="R48">
        <v>1</v>
      </c>
      <c r="S48">
        <v>0</v>
      </c>
      <c r="T48">
        <v>0</v>
      </c>
      <c r="V48">
        <v>0</v>
      </c>
      <c r="Y48" s="27">
        <v>44364</v>
      </c>
      <c r="Z48" s="26">
        <v>0.5866203703703704</v>
      </c>
      <c r="AB48" s="7">
        <v>1</v>
      </c>
      <c r="AC48" s="5"/>
      <c r="AD48">
        <v>0.15482686626726003</v>
      </c>
      <c r="AE48">
        <v>0.12029934783181626</v>
      </c>
      <c r="AF48">
        <v>-3.4527518435443771E-2</v>
      </c>
      <c r="AG48">
        <v>1.026672829432212E-2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1"/>
    </row>
    <row r="49" spans="1:64" customFormat="1">
      <c r="A49">
        <v>64</v>
      </c>
      <c r="B49">
        <v>3</v>
      </c>
      <c r="C49" t="s">
        <v>113</v>
      </c>
      <c r="D49" t="s">
        <v>25</v>
      </c>
      <c r="G49">
        <v>0.5</v>
      </c>
      <c r="H49">
        <v>0.5</v>
      </c>
      <c r="L49">
        <v>120</v>
      </c>
      <c r="M49">
        <v>0.56899999999999995</v>
      </c>
      <c r="N49">
        <v>0.43099999999999999</v>
      </c>
      <c r="O49">
        <v>0</v>
      </c>
      <c r="Q49">
        <v>0</v>
      </c>
      <c r="R49">
        <v>1</v>
      </c>
      <c r="S49">
        <v>0</v>
      </c>
      <c r="T49">
        <v>0</v>
      </c>
      <c r="V49">
        <v>0</v>
      </c>
      <c r="Y49" s="27">
        <v>44365</v>
      </c>
      <c r="Z49" s="26">
        <v>1.0347222222222223E-2</v>
      </c>
      <c r="AB49" s="7">
        <v>1</v>
      </c>
      <c r="AC49" s="5"/>
      <c r="AD49">
        <v>0.31104303913324777</v>
      </c>
      <c r="AE49">
        <v>0.12524278214777942</v>
      </c>
      <c r="AF49">
        <v>-0.18580025698546834</v>
      </c>
      <c r="AG49">
        <v>5.3503674398842774E-3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1"/>
    </row>
    <row r="50" spans="1:64" customFormat="1">
      <c r="A50">
        <v>65</v>
      </c>
      <c r="B50">
        <v>3</v>
      </c>
      <c r="C50" t="s">
        <v>113</v>
      </c>
      <c r="D50" t="s">
        <v>25</v>
      </c>
      <c r="G50">
        <v>0.5</v>
      </c>
      <c r="H50">
        <v>0.5</v>
      </c>
      <c r="I50">
        <v>35</v>
      </c>
      <c r="J50">
        <v>183</v>
      </c>
      <c r="L50">
        <v>102</v>
      </c>
      <c r="M50">
        <v>0.442</v>
      </c>
      <c r="N50">
        <v>0.434</v>
      </c>
      <c r="O50">
        <v>0</v>
      </c>
      <c r="Q50">
        <v>0</v>
      </c>
      <c r="R50">
        <v>1</v>
      </c>
      <c r="S50">
        <v>0</v>
      </c>
      <c r="T50">
        <v>0</v>
      </c>
      <c r="V50">
        <v>0</v>
      </c>
      <c r="Y50" s="27">
        <v>44365</v>
      </c>
      <c r="Z50" s="26">
        <v>1.5324074074074073E-2</v>
      </c>
      <c r="AB50" s="7">
        <v>1</v>
      </c>
      <c r="AC50" s="5"/>
      <c r="AD50">
        <v>0.14691718662847583</v>
      </c>
      <c r="AE50">
        <v>0.12820884273735733</v>
      </c>
      <c r="AF50">
        <v>-1.8708343891118501E-2</v>
      </c>
      <c r="AG50">
        <v>3.3838230981091386E-3</v>
      </c>
      <c r="AI50" s="5"/>
      <c r="AJ50" s="5"/>
      <c r="AK50" s="5">
        <v>7.1384614749710646</v>
      </c>
      <c r="AL50" s="5"/>
      <c r="AM50" s="5"/>
      <c r="AN50" s="5"/>
      <c r="AO50" s="5"/>
      <c r="AP50" s="5"/>
      <c r="AQ50" s="5">
        <v>12.303159957097661</v>
      </c>
      <c r="AR50" s="5"/>
      <c r="AS50" s="5"/>
      <c r="AT50" s="5"/>
      <c r="AU50" s="5"/>
      <c r="AV50" s="5"/>
      <c r="AW50" s="5">
        <v>37.680806533287608</v>
      </c>
      <c r="AX50" s="5"/>
      <c r="AY50" s="5"/>
      <c r="AZ50" s="5"/>
      <c r="BA50" s="5"/>
      <c r="BB50" s="5"/>
      <c r="BC50" s="5">
        <v>33.99753081601088</v>
      </c>
      <c r="BD50" s="5"/>
      <c r="BE50" s="5"/>
      <c r="BF50" s="5"/>
      <c r="BG50" s="5">
        <v>0.15235509138013997</v>
      </c>
      <c r="BH50" s="5">
        <v>0.1366126810744947</v>
      </c>
      <c r="BI50" s="5">
        <v>-1.5742410305645244E-2</v>
      </c>
      <c r="BJ50" s="5">
        <v>2.8921870126653545E-3</v>
      </c>
      <c r="BK50" s="5"/>
      <c r="BL50" s="1">
        <v>5</v>
      </c>
    </row>
    <row r="51" spans="1:64" customFormat="1">
      <c r="A51">
        <v>66</v>
      </c>
      <c r="B51">
        <v>3</v>
      </c>
      <c r="C51" t="s">
        <v>113</v>
      </c>
      <c r="D51" t="s">
        <v>25</v>
      </c>
      <c r="G51">
        <v>0.5</v>
      </c>
      <c r="H51">
        <v>0.5</v>
      </c>
      <c r="I51">
        <v>46</v>
      </c>
      <c r="J51">
        <v>200</v>
      </c>
      <c r="L51">
        <v>93</v>
      </c>
      <c r="M51">
        <v>0.45</v>
      </c>
      <c r="N51">
        <v>0.44800000000000001</v>
      </c>
      <c r="O51">
        <v>0</v>
      </c>
      <c r="Q51">
        <v>0</v>
      </c>
      <c r="R51">
        <v>1</v>
      </c>
      <c r="S51">
        <v>0</v>
      </c>
      <c r="T51">
        <v>0</v>
      </c>
      <c r="V51">
        <v>0</v>
      </c>
      <c r="Y51" s="27">
        <v>44365</v>
      </c>
      <c r="Z51" s="26">
        <v>2.0682870370370372E-2</v>
      </c>
      <c r="AB51" s="7">
        <v>1</v>
      </c>
      <c r="AC51" s="5"/>
      <c r="AD51">
        <v>0.15779299613180409</v>
      </c>
      <c r="AE51">
        <v>0.1450165194116321</v>
      </c>
      <c r="AF51">
        <v>-1.2776476720171986E-2</v>
      </c>
      <c r="AG51">
        <v>2.4005509272215703E-3</v>
      </c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1"/>
    </row>
    <row r="52" spans="1:64" customFormat="1">
      <c r="A52">
        <v>111</v>
      </c>
      <c r="B52">
        <v>3</v>
      </c>
      <c r="C52" t="s">
        <v>113</v>
      </c>
      <c r="D52" t="s">
        <v>25</v>
      </c>
      <c r="G52">
        <v>0.5</v>
      </c>
      <c r="H52">
        <v>0.5</v>
      </c>
      <c r="L52">
        <v>319</v>
      </c>
      <c r="M52">
        <v>0.55900000000000005</v>
      </c>
      <c r="N52">
        <v>0.55100000000000005</v>
      </c>
      <c r="O52">
        <v>0</v>
      </c>
      <c r="Q52">
        <v>0</v>
      </c>
      <c r="R52">
        <v>1</v>
      </c>
      <c r="S52">
        <v>0</v>
      </c>
      <c r="T52">
        <v>0</v>
      </c>
      <c r="V52">
        <v>0</v>
      </c>
      <c r="Y52" s="27">
        <v>44365</v>
      </c>
      <c r="Z52" s="26">
        <v>0.35344907407407405</v>
      </c>
      <c r="AB52" s="7">
        <v>1</v>
      </c>
      <c r="AC52" s="5"/>
      <c r="AD52">
        <v>0.29818980972022341</v>
      </c>
      <c r="AE52">
        <v>0.26563631672113336</v>
      </c>
      <c r="AF52">
        <v>-3.255349299909005E-2</v>
      </c>
      <c r="AG52">
        <v>2.709160766284275E-2</v>
      </c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1"/>
    </row>
    <row r="53" spans="1:64" customFormat="1">
      <c r="A53">
        <v>112</v>
      </c>
      <c r="B53">
        <v>3</v>
      </c>
      <c r="C53" t="s">
        <v>113</v>
      </c>
      <c r="D53" t="s">
        <v>25</v>
      </c>
      <c r="G53">
        <v>0.5</v>
      </c>
      <c r="H53">
        <v>0.5</v>
      </c>
      <c r="I53">
        <v>55</v>
      </c>
      <c r="J53">
        <v>192</v>
      </c>
      <c r="L53">
        <v>147</v>
      </c>
      <c r="M53">
        <v>0.45700000000000002</v>
      </c>
      <c r="N53">
        <v>0.441</v>
      </c>
      <c r="O53">
        <v>0</v>
      </c>
      <c r="Q53">
        <v>0</v>
      </c>
      <c r="R53">
        <v>1</v>
      </c>
      <c r="S53">
        <v>0</v>
      </c>
      <c r="T53">
        <v>0</v>
      </c>
      <c r="V53">
        <v>0</v>
      </c>
      <c r="Y53" s="27">
        <v>44365</v>
      </c>
      <c r="Z53" s="26">
        <v>0.35839120370370375</v>
      </c>
      <c r="AB53" s="7">
        <v>1</v>
      </c>
      <c r="AC53" s="5"/>
      <c r="AD53">
        <v>0.16669138572543629</v>
      </c>
      <c r="AE53">
        <v>0.13710702450609102</v>
      </c>
      <c r="AF53">
        <v>-2.9584361219345268E-2</v>
      </c>
      <c r="AG53">
        <v>8.3001839525469832E-3</v>
      </c>
      <c r="AI53" s="5"/>
      <c r="AJ53" s="5"/>
      <c r="AK53" s="5">
        <v>4.635133073427582</v>
      </c>
      <c r="AL53" s="5"/>
      <c r="AM53" s="5"/>
      <c r="AN53" s="5"/>
      <c r="AO53" s="5"/>
      <c r="AP53" s="5"/>
      <c r="AQ53" s="5">
        <v>24.25695219646618</v>
      </c>
      <c r="AR53" s="5"/>
      <c r="AS53" s="5"/>
      <c r="AT53" s="5"/>
      <c r="AU53" s="5"/>
      <c r="AV53" s="5"/>
      <c r="AW53" s="5">
        <v>77.67349763386153</v>
      </c>
      <c r="AX53" s="5"/>
      <c r="AY53" s="5"/>
      <c r="AZ53" s="5"/>
      <c r="BA53" s="5"/>
      <c r="BB53" s="5"/>
      <c r="BC53" s="5">
        <v>5.1300130796422607</v>
      </c>
      <c r="BD53" s="5"/>
      <c r="BE53" s="5"/>
      <c r="BF53" s="5"/>
      <c r="BG53" s="5">
        <v>0.17064622554482839</v>
      </c>
      <c r="BH53" s="5">
        <v>0.12227672155820152</v>
      </c>
      <c r="BI53" s="5">
        <v>-4.8369503986626851E-2</v>
      </c>
      <c r="BJ53" s="5">
        <v>8.5186888794108878E-3</v>
      </c>
      <c r="BK53" s="5"/>
      <c r="BL53" s="1">
        <v>6</v>
      </c>
    </row>
    <row r="54" spans="1:64" customFormat="1">
      <c r="A54">
        <v>113</v>
      </c>
      <c r="B54">
        <v>3</v>
      </c>
      <c r="C54" t="s">
        <v>113</v>
      </c>
      <c r="D54" t="s">
        <v>25</v>
      </c>
      <c r="G54">
        <v>0.5</v>
      </c>
      <c r="H54">
        <v>0.5</v>
      </c>
      <c r="I54">
        <v>63</v>
      </c>
      <c r="J54">
        <v>162</v>
      </c>
      <c r="L54">
        <v>151</v>
      </c>
      <c r="M54">
        <v>0.46300000000000002</v>
      </c>
      <c r="N54">
        <v>0.41599999999999998</v>
      </c>
      <c r="O54">
        <v>0</v>
      </c>
      <c r="Q54">
        <v>0</v>
      </c>
      <c r="R54">
        <v>1</v>
      </c>
      <c r="S54">
        <v>0</v>
      </c>
      <c r="T54">
        <v>0</v>
      </c>
      <c r="V54">
        <v>0</v>
      </c>
      <c r="Y54" s="27">
        <v>44365</v>
      </c>
      <c r="Z54" s="26">
        <v>0.36378472222222219</v>
      </c>
      <c r="AB54" s="7">
        <v>1</v>
      </c>
      <c r="AC54" s="5"/>
      <c r="AD54">
        <v>0.17460106536422046</v>
      </c>
      <c r="AE54">
        <v>0.10744641861031203</v>
      </c>
      <c r="AF54">
        <v>-6.7154646753908434E-2</v>
      </c>
      <c r="AG54">
        <v>8.7371938062747925E-3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1"/>
    </row>
    <row r="55" spans="1:64" customFormat="1">
      <c r="A55">
        <v>5</v>
      </c>
      <c r="B55">
        <v>3</v>
      </c>
      <c r="C55" t="s">
        <v>113</v>
      </c>
      <c r="D55" t="s">
        <v>25</v>
      </c>
      <c r="G55">
        <v>0.5</v>
      </c>
      <c r="H55">
        <v>0.5</v>
      </c>
      <c r="L55">
        <v>10</v>
      </c>
      <c r="M55">
        <v>0.81599999999999995</v>
      </c>
      <c r="N55">
        <v>0.41499999999999998</v>
      </c>
      <c r="O55">
        <v>0</v>
      </c>
      <c r="Q55">
        <v>0</v>
      </c>
      <c r="R55">
        <v>1</v>
      </c>
      <c r="S55">
        <v>0</v>
      </c>
      <c r="T55">
        <v>0</v>
      </c>
      <c r="V55">
        <v>0</v>
      </c>
      <c r="Y55" s="27">
        <v>44365</v>
      </c>
      <c r="Z55" s="26">
        <v>0.49184027777777778</v>
      </c>
      <c r="AB55" s="7">
        <v>1</v>
      </c>
      <c r="AC55" s="5"/>
      <c r="AD55">
        <v>0.48442025874923139</v>
      </c>
      <c r="AE55">
        <v>0.26954765283387666</v>
      </c>
      <c r="AF55">
        <v>-0.21487260591535473</v>
      </c>
      <c r="AG55">
        <v>-6.5410305478227678E-3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1"/>
    </row>
    <row r="56" spans="1:64" customFormat="1">
      <c r="A56">
        <v>6</v>
      </c>
      <c r="B56">
        <v>3</v>
      </c>
      <c r="C56" t="s">
        <v>113</v>
      </c>
      <c r="D56" t="s">
        <v>25</v>
      </c>
      <c r="G56">
        <v>0.5</v>
      </c>
      <c r="H56">
        <v>0.5</v>
      </c>
      <c r="I56">
        <v>55</v>
      </c>
      <c r="J56">
        <v>119</v>
      </c>
      <c r="L56">
        <v>0</v>
      </c>
      <c r="M56">
        <v>0.45700000000000002</v>
      </c>
      <c r="N56">
        <v>0.379</v>
      </c>
      <c r="O56">
        <v>0</v>
      </c>
      <c r="Q56">
        <v>0</v>
      </c>
      <c r="R56">
        <v>1</v>
      </c>
      <c r="S56">
        <v>0</v>
      </c>
      <c r="T56">
        <v>0</v>
      </c>
      <c r="V56">
        <v>0</v>
      </c>
      <c r="Y56" s="27">
        <v>44365</v>
      </c>
      <c r="Z56" s="26">
        <v>0.49681712962962959</v>
      </c>
      <c r="AB56" s="7">
        <v>1</v>
      </c>
      <c r="AC56" s="5"/>
      <c r="AD56">
        <v>2.3455852836839687E-2</v>
      </c>
      <c r="AE56">
        <v>0.22618316887117268</v>
      </c>
      <c r="AF56">
        <v>0.202727316034333</v>
      </c>
      <c r="AG56">
        <v>-7.6818673126308364E-3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>
        <v>1.6561086081739809E-2</v>
      </c>
      <c r="BH56" s="5">
        <v>0.23324250346975239</v>
      </c>
      <c r="BI56" s="5">
        <v>0.21668141738801261</v>
      </c>
      <c r="BJ56" s="5">
        <v>-7.6818673126308364E-3</v>
      </c>
      <c r="BK56" s="5"/>
      <c r="BL56" s="1">
        <v>7</v>
      </c>
    </row>
    <row r="57" spans="1:64" customFormat="1">
      <c r="A57">
        <v>7</v>
      </c>
      <c r="B57">
        <v>3</v>
      </c>
      <c r="C57" t="s">
        <v>113</v>
      </c>
      <c r="D57" t="s">
        <v>25</v>
      </c>
      <c r="G57">
        <v>0.5</v>
      </c>
      <c r="H57">
        <v>0.5</v>
      </c>
      <c r="I57">
        <v>41</v>
      </c>
      <c r="J57">
        <v>133</v>
      </c>
      <c r="L57">
        <v>0</v>
      </c>
      <c r="M57">
        <v>0.44600000000000001</v>
      </c>
      <c r="N57">
        <v>0.39100000000000001</v>
      </c>
      <c r="O57">
        <v>0</v>
      </c>
      <c r="Q57">
        <v>0</v>
      </c>
      <c r="R57">
        <v>1</v>
      </c>
      <c r="S57">
        <v>0</v>
      </c>
      <c r="T57">
        <v>0</v>
      </c>
      <c r="V57">
        <v>0</v>
      </c>
      <c r="Y57" s="27">
        <v>44365</v>
      </c>
      <c r="Z57" s="26">
        <v>0.50218750000000001</v>
      </c>
      <c r="AB57" s="7">
        <v>1</v>
      </c>
      <c r="AC57" s="5"/>
      <c r="AD57">
        <v>9.6663193266399317E-3</v>
      </c>
      <c r="AE57">
        <v>0.24030183806833214</v>
      </c>
      <c r="AF57">
        <v>0.23063551874169219</v>
      </c>
      <c r="AG57">
        <v>-7.6818673126308364E-3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1"/>
    </row>
    <row r="58" spans="1:64" customFormat="1">
      <c r="A58">
        <v>64</v>
      </c>
      <c r="B58">
        <v>3</v>
      </c>
      <c r="C58" t="s">
        <v>113</v>
      </c>
      <c r="D58" t="s">
        <v>25</v>
      </c>
      <c r="G58">
        <v>0.5</v>
      </c>
      <c r="H58">
        <v>0.5</v>
      </c>
      <c r="L58">
        <v>93</v>
      </c>
      <c r="M58">
        <v>0.53</v>
      </c>
      <c r="N58">
        <v>0.48</v>
      </c>
      <c r="O58">
        <v>0</v>
      </c>
      <c r="Q58">
        <v>0</v>
      </c>
      <c r="R58">
        <v>1</v>
      </c>
      <c r="S58">
        <v>0</v>
      </c>
      <c r="T58">
        <v>0</v>
      </c>
      <c r="V58">
        <v>0</v>
      </c>
      <c r="Y58" s="27">
        <v>44365</v>
      </c>
      <c r="Z58" s="26">
        <v>0.92578703703703702</v>
      </c>
      <c r="AB58" s="7">
        <v>1</v>
      </c>
      <c r="AC58" s="5"/>
      <c r="AD58">
        <v>0.11702768737033799</v>
      </c>
      <c r="AE58">
        <v>0.34619185704702793</v>
      </c>
      <c r="AF58">
        <v>0.22916416967668995</v>
      </c>
      <c r="AG58">
        <v>2.9279146000842078E-3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1"/>
    </row>
    <row r="59" spans="1:64" customFormat="1">
      <c r="A59">
        <v>65</v>
      </c>
      <c r="B59">
        <v>3</v>
      </c>
      <c r="C59" t="s">
        <v>113</v>
      </c>
      <c r="D59" t="s">
        <v>25</v>
      </c>
      <c r="G59">
        <v>0.5</v>
      </c>
      <c r="H59">
        <v>0.5</v>
      </c>
      <c r="I59">
        <v>51</v>
      </c>
      <c r="J59">
        <v>210</v>
      </c>
      <c r="L59">
        <v>100</v>
      </c>
      <c r="M59">
        <v>0.45400000000000001</v>
      </c>
      <c r="N59">
        <v>0.45700000000000002</v>
      </c>
      <c r="O59">
        <v>3.0000000000000001E-3</v>
      </c>
      <c r="Q59">
        <v>0</v>
      </c>
      <c r="R59">
        <v>1</v>
      </c>
      <c r="S59">
        <v>0</v>
      </c>
      <c r="T59">
        <v>0</v>
      </c>
      <c r="V59">
        <v>0</v>
      </c>
      <c r="Y59" s="27">
        <v>44365</v>
      </c>
      <c r="Z59" s="26">
        <v>0.93074074074074076</v>
      </c>
      <c r="AB59" s="7">
        <v>1</v>
      </c>
      <c r="AC59" s="5"/>
      <c r="AD59">
        <v>1.9515986119639755E-2</v>
      </c>
      <c r="AE59">
        <v>0.31795451865270907</v>
      </c>
      <c r="AF59">
        <v>0.29843853253306929</v>
      </c>
      <c r="AG59">
        <v>3.7265003354498556E-3</v>
      </c>
      <c r="AI59" s="5"/>
      <c r="AJ59" s="5"/>
      <c r="AK59" s="5">
        <v>26.299808714116807</v>
      </c>
      <c r="AL59" s="5"/>
      <c r="AM59" s="5"/>
      <c r="AN59" s="5"/>
      <c r="AO59" s="5"/>
      <c r="AP59" s="5"/>
      <c r="AQ59" s="5">
        <v>1.2768046348905882</v>
      </c>
      <c r="AR59" s="5"/>
      <c r="AS59" s="5"/>
      <c r="AT59" s="5"/>
      <c r="AU59" s="5"/>
      <c r="AV59" s="5"/>
      <c r="AW59" s="5">
        <v>3.3883593084848225</v>
      </c>
      <c r="AX59" s="5"/>
      <c r="AY59" s="5"/>
      <c r="AZ59" s="5"/>
      <c r="BA59" s="5"/>
      <c r="BB59" s="5"/>
      <c r="BC59" s="5">
        <v>59.607488355320164</v>
      </c>
      <c r="BD59" s="5"/>
      <c r="BE59" s="5"/>
      <c r="BF59" s="5"/>
      <c r="BG59" s="5">
        <v>2.2470886157539702E-2</v>
      </c>
      <c r="BH59" s="5">
        <v>0.31593756591025773</v>
      </c>
      <c r="BI59" s="5">
        <v>0.29346667975271801</v>
      </c>
      <c r="BJ59" s="5">
        <v>2.8708727618438038E-3</v>
      </c>
      <c r="BK59" s="5"/>
      <c r="BL59" s="1">
        <v>8</v>
      </c>
    </row>
    <row r="60" spans="1:64" customFormat="1">
      <c r="A60">
        <v>66</v>
      </c>
      <c r="B60">
        <v>3</v>
      </c>
      <c r="C60" t="s">
        <v>113</v>
      </c>
      <c r="D60" t="s">
        <v>25</v>
      </c>
      <c r="G60">
        <v>0.5</v>
      </c>
      <c r="H60">
        <v>0.5</v>
      </c>
      <c r="I60">
        <v>57</v>
      </c>
      <c r="J60">
        <v>206</v>
      </c>
      <c r="L60">
        <v>85</v>
      </c>
      <c r="M60">
        <v>0.45900000000000002</v>
      </c>
      <c r="N60">
        <v>0.45300000000000001</v>
      </c>
      <c r="O60">
        <v>0</v>
      </c>
      <c r="Q60">
        <v>0</v>
      </c>
      <c r="R60">
        <v>1</v>
      </c>
      <c r="S60">
        <v>0</v>
      </c>
      <c r="T60">
        <v>0</v>
      </c>
      <c r="V60">
        <v>0</v>
      </c>
      <c r="Y60" s="27">
        <v>44365</v>
      </c>
      <c r="Z60" s="26">
        <v>0.93614583333333334</v>
      </c>
      <c r="AB60" s="7">
        <v>1</v>
      </c>
      <c r="AC60" s="5"/>
      <c r="AD60">
        <v>2.5425786195439649E-2</v>
      </c>
      <c r="AE60">
        <v>0.31392061316780639</v>
      </c>
      <c r="AF60">
        <v>0.28849482697236672</v>
      </c>
      <c r="AG60">
        <v>2.0152451882377519E-3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1"/>
    </row>
    <row r="61" spans="1:64" customFormat="1">
      <c r="A61">
        <v>111</v>
      </c>
      <c r="B61">
        <v>3</v>
      </c>
      <c r="C61" t="s">
        <v>113</v>
      </c>
      <c r="D61" t="s">
        <v>25</v>
      </c>
      <c r="G61">
        <v>0.5</v>
      </c>
      <c r="H61">
        <v>0.5</v>
      </c>
      <c r="L61">
        <v>138</v>
      </c>
      <c r="M61">
        <v>0.54</v>
      </c>
      <c r="N61">
        <v>0.45200000000000001</v>
      </c>
      <c r="O61">
        <v>0</v>
      </c>
      <c r="Q61">
        <v>0</v>
      </c>
      <c r="R61">
        <v>1</v>
      </c>
      <c r="S61">
        <v>0</v>
      </c>
      <c r="T61">
        <v>0</v>
      </c>
      <c r="V61">
        <v>0</v>
      </c>
      <c r="Y61" s="27">
        <v>44366</v>
      </c>
      <c r="Z61" s="26">
        <v>0.26915509259259257</v>
      </c>
      <c r="AB61" s="7">
        <v>1</v>
      </c>
      <c r="AC61" s="5"/>
      <c r="AD61">
        <v>0.12983225420123778</v>
      </c>
      <c r="AE61">
        <v>0.311903660425355</v>
      </c>
      <c r="AF61">
        <v>0.18207140622411722</v>
      </c>
      <c r="AG61">
        <v>8.0616800417205193E-3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1"/>
    </row>
    <row r="62" spans="1:64" customFormat="1">
      <c r="A62">
        <v>112</v>
      </c>
      <c r="B62">
        <v>3</v>
      </c>
      <c r="C62" t="s">
        <v>113</v>
      </c>
      <c r="D62" t="s">
        <v>25</v>
      </c>
      <c r="G62">
        <v>0.5</v>
      </c>
      <c r="H62">
        <v>0.5</v>
      </c>
      <c r="I62">
        <v>50</v>
      </c>
      <c r="J62">
        <v>168</v>
      </c>
      <c r="L62">
        <v>64</v>
      </c>
      <c r="M62">
        <v>0.45300000000000001</v>
      </c>
      <c r="N62">
        <v>0.42099999999999999</v>
      </c>
      <c r="O62">
        <v>0</v>
      </c>
      <c r="Q62">
        <v>0</v>
      </c>
      <c r="R62">
        <v>1</v>
      </c>
      <c r="S62">
        <v>0</v>
      </c>
      <c r="T62">
        <v>0</v>
      </c>
      <c r="V62">
        <v>0</v>
      </c>
      <c r="Y62" s="27">
        <v>44366</v>
      </c>
      <c r="Z62" s="26">
        <v>0.27410879629629631</v>
      </c>
      <c r="AB62" s="7">
        <v>1</v>
      </c>
      <c r="AC62" s="5"/>
      <c r="AD62">
        <v>1.8531019440339774E-2</v>
      </c>
      <c r="AE62">
        <v>0.27559851106123073</v>
      </c>
      <c r="AF62">
        <v>0.25706749162089093</v>
      </c>
      <c r="AG62">
        <v>-3.8051201785919368E-4</v>
      </c>
      <c r="AI62" s="5"/>
      <c r="AJ62" s="5"/>
      <c r="AK62" s="5">
        <v>105.57214539604934</v>
      </c>
      <c r="AL62" s="5"/>
      <c r="AM62" s="5"/>
      <c r="AN62" s="5"/>
      <c r="AO62" s="5"/>
      <c r="AP62" s="5"/>
      <c r="AQ62" s="5">
        <v>0.73453238925016051</v>
      </c>
      <c r="AR62" s="5"/>
      <c r="AS62" s="5"/>
      <c r="AT62" s="5"/>
      <c r="AU62" s="5"/>
      <c r="AV62" s="5"/>
      <c r="AW62" s="5">
        <v>4.1101732496617798</v>
      </c>
      <c r="AX62" s="5"/>
      <c r="AY62" s="5"/>
      <c r="AZ62" s="5"/>
      <c r="BA62" s="5"/>
      <c r="BB62" s="5"/>
      <c r="BC62" s="5">
        <v>1203.6890740086685</v>
      </c>
      <c r="BD62" s="5"/>
      <c r="BE62" s="5"/>
      <c r="BF62" s="5"/>
      <c r="BG62" s="5">
        <v>1.212873602488989E-2</v>
      </c>
      <c r="BH62" s="5">
        <v>0.27459003469000509</v>
      </c>
      <c r="BI62" s="5">
        <v>0.26246129866511514</v>
      </c>
      <c r="BJ62" s="5">
        <v>7.5822688064034317E-5</v>
      </c>
      <c r="BK62" s="5"/>
      <c r="BL62" s="1">
        <v>9</v>
      </c>
    </row>
    <row r="63" spans="1:64" customFormat="1">
      <c r="A63">
        <v>113</v>
      </c>
      <c r="B63">
        <v>3</v>
      </c>
      <c r="C63" t="s">
        <v>113</v>
      </c>
      <c r="D63" t="s">
        <v>25</v>
      </c>
      <c r="G63">
        <v>0.5</v>
      </c>
      <c r="H63">
        <v>0.5</v>
      </c>
      <c r="I63">
        <v>37</v>
      </c>
      <c r="J63">
        <v>166</v>
      </c>
      <c r="L63">
        <v>72</v>
      </c>
      <c r="M63">
        <v>0.443</v>
      </c>
      <c r="N63">
        <v>0.41899999999999998</v>
      </c>
      <c r="O63">
        <v>0</v>
      </c>
      <c r="Q63">
        <v>0</v>
      </c>
      <c r="R63">
        <v>1</v>
      </c>
      <c r="S63">
        <v>0</v>
      </c>
      <c r="T63">
        <v>0</v>
      </c>
      <c r="V63">
        <v>0</v>
      </c>
      <c r="Y63" s="27">
        <v>44366</v>
      </c>
      <c r="Z63" s="26">
        <v>0.27946759259259263</v>
      </c>
      <c r="AB63" s="7">
        <v>1</v>
      </c>
      <c r="AC63" s="5"/>
      <c r="AD63">
        <v>5.7264526094400045E-3</v>
      </c>
      <c r="AE63">
        <v>0.27358155831877939</v>
      </c>
      <c r="AF63">
        <v>0.2678551057093394</v>
      </c>
      <c r="AG63">
        <v>5.3215739398726231E-4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1"/>
    </row>
    <row r="64" spans="1:64" customFormat="1">
      <c r="A64">
        <v>5</v>
      </c>
      <c r="B64">
        <v>3</v>
      </c>
      <c r="C64" t="s">
        <v>113</v>
      </c>
      <c r="D64" t="s">
        <v>25</v>
      </c>
      <c r="G64">
        <v>0.5</v>
      </c>
      <c r="H64">
        <v>0.5</v>
      </c>
      <c r="L64">
        <v>21</v>
      </c>
      <c r="M64">
        <v>0.79300000000000004</v>
      </c>
      <c r="N64">
        <v>0.46500000000000002</v>
      </c>
      <c r="O64">
        <v>0</v>
      </c>
      <c r="Q64">
        <v>0</v>
      </c>
      <c r="R64">
        <v>1</v>
      </c>
      <c r="S64">
        <v>0</v>
      </c>
      <c r="T64">
        <v>0</v>
      </c>
      <c r="V64">
        <v>0</v>
      </c>
      <c r="Y64" s="27">
        <v>44368</v>
      </c>
      <c r="Z64" s="26">
        <v>0.63975694444444442</v>
      </c>
      <c r="AB64" s="7">
        <v>1</v>
      </c>
      <c r="AC64" s="5"/>
      <c r="AD64">
        <v>0.46543521981798225</v>
      </c>
      <c r="AE64">
        <v>8.3705370324660092E-2</v>
      </c>
      <c r="AF64">
        <v>-0.38172984949332217</v>
      </c>
      <c r="AG64">
        <v>8.8675339245445652E-4</v>
      </c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1"/>
    </row>
    <row r="65" spans="1:64" customFormat="1">
      <c r="A65">
        <v>6</v>
      </c>
      <c r="B65">
        <v>3</v>
      </c>
      <c r="C65" t="s">
        <v>113</v>
      </c>
      <c r="D65" t="s">
        <v>25</v>
      </c>
      <c r="G65">
        <v>0.5</v>
      </c>
      <c r="H65">
        <v>0.5</v>
      </c>
      <c r="I65">
        <v>58</v>
      </c>
      <c r="J65">
        <v>190</v>
      </c>
      <c r="L65">
        <v>6</v>
      </c>
      <c r="M65">
        <v>0.45900000000000002</v>
      </c>
      <c r="N65">
        <v>0.44</v>
      </c>
      <c r="O65">
        <v>0</v>
      </c>
      <c r="Q65">
        <v>0</v>
      </c>
      <c r="R65">
        <v>1</v>
      </c>
      <c r="S65">
        <v>0</v>
      </c>
      <c r="T65">
        <v>0</v>
      </c>
      <c r="V65">
        <v>0</v>
      </c>
      <c r="Y65" s="27">
        <v>44368</v>
      </c>
      <c r="Z65" s="26">
        <v>0.64476851851851846</v>
      </c>
      <c r="AB65" s="7">
        <v>1</v>
      </c>
      <c r="AC65" s="5"/>
      <c r="AD65">
        <v>4.2318330259858213E-2</v>
      </c>
      <c r="AE65">
        <v>5.4571930354993269E-2</v>
      </c>
      <c r="AF65">
        <v>1.2253600095135056E-2</v>
      </c>
      <c r="AG65">
        <v>-6.8226430588743195E-4</v>
      </c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>
        <v>3.064614020308238E-2</v>
      </c>
      <c r="BH65" s="5">
        <v>5.2629701023682154E-2</v>
      </c>
      <c r="BI65" s="5">
        <v>2.1983560820599771E-2</v>
      </c>
      <c r="BJ65" s="5">
        <v>-9.9606784555580962E-4</v>
      </c>
      <c r="BK65" s="5"/>
      <c r="BL65" s="1">
        <v>10</v>
      </c>
    </row>
    <row r="66" spans="1:64" customFormat="1">
      <c r="A66">
        <v>7</v>
      </c>
      <c r="B66">
        <v>3</v>
      </c>
      <c r="C66" t="s">
        <v>113</v>
      </c>
      <c r="D66" t="s">
        <v>25</v>
      </c>
      <c r="G66">
        <v>0.5</v>
      </c>
      <c r="H66">
        <v>0.5</v>
      </c>
      <c r="I66">
        <v>34</v>
      </c>
      <c r="J66">
        <v>186</v>
      </c>
      <c r="L66">
        <v>0</v>
      </c>
      <c r="M66">
        <v>0.441</v>
      </c>
      <c r="N66">
        <v>0.436</v>
      </c>
      <c r="O66">
        <v>0</v>
      </c>
      <c r="Q66">
        <v>0</v>
      </c>
      <c r="R66">
        <v>1</v>
      </c>
      <c r="S66">
        <v>0</v>
      </c>
      <c r="T66">
        <v>0</v>
      </c>
      <c r="V66">
        <v>0</v>
      </c>
      <c r="Y66" s="27">
        <v>44368</v>
      </c>
      <c r="Z66" s="26">
        <v>0.65011574074074074</v>
      </c>
      <c r="AB66" s="7">
        <v>1</v>
      </c>
      <c r="AC66" s="5"/>
      <c r="AD66">
        <v>1.8973950146306547E-2</v>
      </c>
      <c r="AE66">
        <v>5.0687471692371033E-2</v>
      </c>
      <c r="AF66">
        <v>3.1713521546064487E-2</v>
      </c>
      <c r="AG66">
        <v>-1.3098713852241874E-3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1"/>
    </row>
    <row r="67" spans="1:64" customFormat="1">
      <c r="A67">
        <v>64</v>
      </c>
      <c r="B67">
        <v>3</v>
      </c>
      <c r="C67" t="s">
        <v>113</v>
      </c>
      <c r="D67" t="s">
        <v>25</v>
      </c>
      <c r="G67">
        <v>0.5</v>
      </c>
      <c r="H67">
        <v>0.5</v>
      </c>
      <c r="L67">
        <v>119</v>
      </c>
      <c r="M67">
        <v>0.53100000000000003</v>
      </c>
      <c r="N67">
        <v>0.45400000000000001</v>
      </c>
      <c r="O67">
        <v>0</v>
      </c>
      <c r="Q67">
        <v>0</v>
      </c>
      <c r="R67">
        <v>1</v>
      </c>
      <c r="S67">
        <v>0</v>
      </c>
      <c r="T67">
        <v>0</v>
      </c>
      <c r="V67">
        <v>0</v>
      </c>
      <c r="Y67" s="27">
        <v>44369</v>
      </c>
      <c r="Z67" s="26">
        <v>7.0972222222222228E-2</v>
      </c>
      <c r="AB67" s="7">
        <v>1</v>
      </c>
      <c r="AC67" s="5"/>
      <c r="AD67">
        <v>0.13277780319987095</v>
      </c>
      <c r="AE67">
        <v>7.1080879671137798E-2</v>
      </c>
      <c r="AF67">
        <v>-6.1696923528733155E-2</v>
      </c>
      <c r="AG67">
        <v>1.1137669021621461E-2</v>
      </c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1"/>
    </row>
    <row r="68" spans="1:64" customFormat="1">
      <c r="A68">
        <v>65</v>
      </c>
      <c r="B68">
        <v>3</v>
      </c>
      <c r="C68" t="s">
        <v>113</v>
      </c>
      <c r="D68" t="s">
        <v>25</v>
      </c>
      <c r="G68">
        <v>0.5</v>
      </c>
      <c r="H68">
        <v>0.5</v>
      </c>
      <c r="I68">
        <v>46</v>
      </c>
      <c r="J68">
        <v>159</v>
      </c>
      <c r="L68">
        <v>33</v>
      </c>
      <c r="M68">
        <v>0.45</v>
      </c>
      <c r="N68">
        <v>0.41399999999999998</v>
      </c>
      <c r="O68">
        <v>0</v>
      </c>
      <c r="Q68">
        <v>0</v>
      </c>
      <c r="R68">
        <v>1</v>
      </c>
      <c r="S68">
        <v>0</v>
      </c>
      <c r="T68">
        <v>0</v>
      </c>
      <c r="V68">
        <v>0</v>
      </c>
      <c r="Y68" s="27">
        <v>44369</v>
      </c>
      <c r="Z68" s="26">
        <v>7.5914351851851858E-2</v>
      </c>
      <c r="AB68" s="7">
        <v>1</v>
      </c>
      <c r="AC68" s="5"/>
      <c r="AD68">
        <v>3.0646140203082383E-2</v>
      </c>
      <c r="AE68">
        <v>2.446737571967092E-2</v>
      </c>
      <c r="AF68">
        <v>-6.1787644834114634E-3</v>
      </c>
      <c r="AG68">
        <v>2.1419675511279673E-3</v>
      </c>
      <c r="AI68" s="5"/>
      <c r="AJ68" s="5"/>
      <c r="AK68" s="5">
        <v>9.9977245768494889</v>
      </c>
      <c r="AL68" s="5"/>
      <c r="AM68" s="5"/>
      <c r="AN68" s="5"/>
      <c r="AO68" s="5"/>
      <c r="AP68" s="5"/>
      <c r="AQ68" s="5">
        <v>38.467523202024175</v>
      </c>
      <c r="AR68" s="5"/>
      <c r="AS68" s="5"/>
      <c r="AT68" s="5"/>
      <c r="AU68" s="5"/>
      <c r="AV68" s="5"/>
      <c r="AW68" s="5">
        <v>1316.3611247177921</v>
      </c>
      <c r="AX68" s="5"/>
      <c r="AY68" s="5"/>
      <c r="AZ68" s="5"/>
      <c r="BA68" s="5"/>
      <c r="BB68" s="5"/>
      <c r="BC68" s="5">
        <v>119.66070438558776</v>
      </c>
      <c r="BD68" s="5"/>
      <c r="BE68" s="5"/>
      <c r="BF68" s="5"/>
      <c r="BG68" s="5">
        <v>2.91871164459854E-2</v>
      </c>
      <c r="BH68" s="5">
        <v>3.0294063713604276E-2</v>
      </c>
      <c r="BI68" s="5">
        <v>1.1069472676188737E-3</v>
      </c>
      <c r="BJ68" s="5">
        <v>5.3323035377564739E-3</v>
      </c>
      <c r="BK68" s="5"/>
      <c r="BL68" s="1">
        <v>11</v>
      </c>
    </row>
    <row r="69" spans="1:64" customFormat="1">
      <c r="A69">
        <v>66</v>
      </c>
      <c r="B69">
        <v>3</v>
      </c>
      <c r="C69" t="s">
        <v>113</v>
      </c>
      <c r="D69" t="s">
        <v>25</v>
      </c>
      <c r="G69">
        <v>0.5</v>
      </c>
      <c r="H69">
        <v>0.5</v>
      </c>
      <c r="I69">
        <v>43</v>
      </c>
      <c r="J69">
        <v>171</v>
      </c>
      <c r="L69">
        <v>94</v>
      </c>
      <c r="M69">
        <v>0.44800000000000001</v>
      </c>
      <c r="N69">
        <v>0.42299999999999999</v>
      </c>
      <c r="O69">
        <v>0</v>
      </c>
      <c r="Q69">
        <v>0</v>
      </c>
      <c r="R69">
        <v>1</v>
      </c>
      <c r="S69">
        <v>0</v>
      </c>
      <c r="T69">
        <v>0</v>
      </c>
      <c r="V69">
        <v>0</v>
      </c>
      <c r="Y69" s="27">
        <v>44369</v>
      </c>
      <c r="Z69" s="26">
        <v>8.1342592592592591E-2</v>
      </c>
      <c r="AB69" s="7">
        <v>1</v>
      </c>
      <c r="AC69" s="5"/>
      <c r="AD69">
        <v>2.7728092688888421E-2</v>
      </c>
      <c r="AE69">
        <v>3.6120751707537632E-2</v>
      </c>
      <c r="AF69">
        <v>8.3926590186492109E-3</v>
      </c>
      <c r="AG69">
        <v>8.5226395243849801E-3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1"/>
    </row>
    <row r="70" spans="1:64" customFormat="1">
      <c r="A70">
        <v>111</v>
      </c>
      <c r="B70">
        <v>3</v>
      </c>
      <c r="C70" t="s">
        <v>113</v>
      </c>
      <c r="D70" t="s">
        <v>25</v>
      </c>
      <c r="G70">
        <v>0.5</v>
      </c>
      <c r="H70">
        <v>0.5</v>
      </c>
      <c r="L70">
        <v>182</v>
      </c>
      <c r="M70">
        <v>0.56799999999999995</v>
      </c>
      <c r="N70">
        <v>0.40799999999999997</v>
      </c>
      <c r="O70">
        <v>0</v>
      </c>
      <c r="Q70">
        <v>0</v>
      </c>
      <c r="R70">
        <v>1</v>
      </c>
      <c r="S70">
        <v>0</v>
      </c>
      <c r="T70">
        <v>0</v>
      </c>
      <c r="V70">
        <v>0</v>
      </c>
      <c r="Y70" s="27">
        <v>44369</v>
      </c>
      <c r="Z70" s="26">
        <v>0.41399305555555554</v>
      </c>
      <c r="AB70" s="7">
        <v>1</v>
      </c>
      <c r="AC70" s="5"/>
      <c r="AD70">
        <v>0.1804392459317056</v>
      </c>
      <c r="AE70">
        <v>1.8640687725737549E-2</v>
      </c>
      <c r="AF70">
        <v>-0.16179855820596806</v>
      </c>
      <c r="AG70">
        <v>1.7727543354657396E-2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1"/>
    </row>
    <row r="71" spans="1:64" customFormat="1">
      <c r="A71">
        <v>112</v>
      </c>
      <c r="B71">
        <v>3</v>
      </c>
      <c r="C71" t="s">
        <v>113</v>
      </c>
      <c r="D71" t="s">
        <v>25</v>
      </c>
      <c r="G71">
        <v>0.5</v>
      </c>
      <c r="H71">
        <v>0.5</v>
      </c>
      <c r="I71">
        <v>59</v>
      </c>
      <c r="J71">
        <v>122</v>
      </c>
      <c r="L71">
        <v>183</v>
      </c>
      <c r="M71">
        <v>0.46</v>
      </c>
      <c r="N71">
        <v>0.38100000000000001</v>
      </c>
      <c r="O71">
        <v>0</v>
      </c>
      <c r="Q71">
        <v>0</v>
      </c>
      <c r="R71">
        <v>1</v>
      </c>
      <c r="S71">
        <v>0</v>
      </c>
      <c r="T71">
        <v>0</v>
      </c>
      <c r="V71">
        <v>0</v>
      </c>
      <c r="Y71" s="27">
        <v>44369</v>
      </c>
      <c r="Z71" s="26">
        <v>0.41894675925925928</v>
      </c>
      <c r="AB71" s="7">
        <v>1</v>
      </c>
      <c r="AC71" s="5"/>
      <c r="AD71">
        <v>4.3291012764589541E-2</v>
      </c>
      <c r="AE71">
        <v>-1.1463866909584817E-2</v>
      </c>
      <c r="AF71">
        <v>-5.4754879674174362E-2</v>
      </c>
      <c r="AG71">
        <v>1.7832144534546852E-2</v>
      </c>
      <c r="AI71" s="5"/>
      <c r="AJ71" s="5"/>
      <c r="AK71" s="5">
        <v>50.694475129385324</v>
      </c>
      <c r="AL71" s="5"/>
      <c r="AM71" s="5"/>
      <c r="AN71" s="5"/>
      <c r="AO71" s="5"/>
      <c r="AP71" s="5"/>
      <c r="AQ71" s="5">
        <v>291.37201270192065</v>
      </c>
      <c r="AR71" s="5"/>
      <c r="AS71" s="5"/>
      <c r="AT71" s="5"/>
      <c r="AU71" s="5"/>
      <c r="AV71" s="5"/>
      <c r="AW71" s="5">
        <v>79.340719829415249</v>
      </c>
      <c r="AX71" s="5"/>
      <c r="AY71" s="5"/>
      <c r="AZ71" s="5"/>
      <c r="BA71" s="5"/>
      <c r="BB71" s="5"/>
      <c r="BC71" s="5">
        <v>16.510298238751894</v>
      </c>
      <c r="BD71" s="5"/>
      <c r="BE71" s="5"/>
      <c r="BF71" s="5"/>
      <c r="BG71" s="5">
        <v>3.453687022200766E-2</v>
      </c>
      <c r="BH71" s="5">
        <v>-4.6660642499959E-3</v>
      </c>
      <c r="BI71" s="5">
        <v>-3.9202934472003563E-2</v>
      </c>
      <c r="BJ71" s="5">
        <v>1.6472329195983883E-2</v>
      </c>
      <c r="BK71" s="5"/>
      <c r="BL71" s="1">
        <v>12</v>
      </c>
    </row>
    <row r="72" spans="1:64" customFormat="1">
      <c r="A72">
        <v>113</v>
      </c>
      <c r="B72">
        <v>3</v>
      </c>
      <c r="C72" t="s">
        <v>113</v>
      </c>
      <c r="D72" t="s">
        <v>25</v>
      </c>
      <c r="G72">
        <v>0.5</v>
      </c>
      <c r="H72">
        <v>0.5</v>
      </c>
      <c r="I72">
        <v>41</v>
      </c>
      <c r="J72">
        <v>136</v>
      </c>
      <c r="L72">
        <v>157</v>
      </c>
      <c r="M72">
        <v>0.44700000000000001</v>
      </c>
      <c r="N72">
        <v>0.39400000000000002</v>
      </c>
      <c r="O72">
        <v>0</v>
      </c>
      <c r="Q72">
        <v>0</v>
      </c>
      <c r="R72">
        <v>1</v>
      </c>
      <c r="S72">
        <v>0</v>
      </c>
      <c r="T72">
        <v>0</v>
      </c>
      <c r="V72">
        <v>0</v>
      </c>
      <c r="Y72" s="27">
        <v>44369</v>
      </c>
      <c r="Z72" s="26">
        <v>0.42432870370370374</v>
      </c>
      <c r="AB72" s="7">
        <v>1</v>
      </c>
      <c r="AC72" s="5"/>
      <c r="AD72">
        <v>2.5782727679425781E-2</v>
      </c>
      <c r="AE72">
        <v>2.1317384095930164E-3</v>
      </c>
      <c r="AF72">
        <v>-2.3650989269832765E-2</v>
      </c>
      <c r="AG72">
        <v>1.5112513857420911E-2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1"/>
    </row>
    <row r="73" spans="1:64" customFormat="1">
      <c r="A73">
        <v>5</v>
      </c>
      <c r="B73">
        <v>3</v>
      </c>
      <c r="C73" t="s">
        <v>113</v>
      </c>
      <c r="D73" t="s">
        <v>25</v>
      </c>
      <c r="G73">
        <v>0.5</v>
      </c>
      <c r="H73">
        <v>0.5</v>
      </c>
      <c r="L73">
        <v>85</v>
      </c>
      <c r="M73">
        <v>0.82099999999999995</v>
      </c>
      <c r="N73">
        <v>0.50600000000000001</v>
      </c>
      <c r="O73">
        <v>0</v>
      </c>
      <c r="Q73">
        <v>0</v>
      </c>
      <c r="R73">
        <v>1</v>
      </c>
      <c r="S73">
        <v>0</v>
      </c>
      <c r="T73">
        <v>0</v>
      </c>
      <c r="V73">
        <v>0</v>
      </c>
      <c r="Y73" s="27">
        <v>44369</v>
      </c>
      <c r="Z73" s="26">
        <v>0.51689814814814816</v>
      </c>
      <c r="AB73" s="7">
        <v>1</v>
      </c>
      <c r="AC73" s="5"/>
      <c r="AD73">
        <v>0.49834147355320879</v>
      </c>
      <c r="AE73">
        <v>7.8628275734017178E-2</v>
      </c>
      <c r="AF73">
        <v>-0.41971319781919159</v>
      </c>
      <c r="AG73">
        <v>1.1696401732380355E-3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1"/>
    </row>
    <row r="74" spans="1:64" customFormat="1">
      <c r="A74">
        <v>6</v>
      </c>
      <c r="B74">
        <v>3</v>
      </c>
      <c r="C74" t="s">
        <v>113</v>
      </c>
      <c r="D74" t="s">
        <v>25</v>
      </c>
      <c r="G74">
        <v>0.5</v>
      </c>
      <c r="H74">
        <v>0.5</v>
      </c>
      <c r="I74">
        <v>41</v>
      </c>
      <c r="J74">
        <v>219</v>
      </c>
      <c r="L74">
        <v>35</v>
      </c>
      <c r="M74">
        <v>0.44600000000000001</v>
      </c>
      <c r="N74">
        <v>0.46400000000000002</v>
      </c>
      <c r="O74">
        <v>1.7999999999999999E-2</v>
      </c>
      <c r="Q74">
        <v>0</v>
      </c>
      <c r="R74">
        <v>1</v>
      </c>
      <c r="S74">
        <v>0</v>
      </c>
      <c r="T74">
        <v>0</v>
      </c>
      <c r="V74">
        <v>0</v>
      </c>
      <c r="Y74" s="27">
        <v>44369</v>
      </c>
      <c r="Z74" s="26">
        <v>0.5218518518518519</v>
      </c>
      <c r="AB74" s="7">
        <v>1</v>
      </c>
      <c r="AC74" s="5"/>
      <c r="AD74">
        <v>2.247252160865568E-2</v>
      </c>
      <c r="AE74">
        <v>2.8302598692274399E-2</v>
      </c>
      <c r="AF74">
        <v>5.8300770836187191E-3</v>
      </c>
      <c r="AG74">
        <v>-3.9838322150750182E-3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>
        <v>3.0761222615886624E-2</v>
      </c>
      <c r="BH74" s="5">
        <v>5.0949153361058652E-2</v>
      </c>
      <c r="BI74" s="5">
        <v>2.0187930745172025E-2</v>
      </c>
      <c r="BJ74" s="5">
        <v>-1.6132349164510139E-3</v>
      </c>
      <c r="BK74" s="5"/>
      <c r="BL74" s="1">
        <v>13</v>
      </c>
    </row>
    <row r="75" spans="1:64" customFormat="1">
      <c r="A75">
        <v>7</v>
      </c>
      <c r="B75">
        <v>3</v>
      </c>
      <c r="C75" t="s">
        <v>113</v>
      </c>
      <c r="D75" t="s">
        <v>25</v>
      </c>
      <c r="G75">
        <v>0.5</v>
      </c>
      <c r="H75">
        <v>0.5</v>
      </c>
      <c r="I75">
        <v>58</v>
      </c>
      <c r="J75">
        <v>264</v>
      </c>
      <c r="L75">
        <v>81</v>
      </c>
      <c r="M75">
        <v>0.45900000000000002</v>
      </c>
      <c r="N75">
        <v>0.502</v>
      </c>
      <c r="O75">
        <v>4.2999999999999997E-2</v>
      </c>
      <c r="Q75">
        <v>0</v>
      </c>
      <c r="R75">
        <v>1</v>
      </c>
      <c r="S75">
        <v>0</v>
      </c>
      <c r="T75">
        <v>0</v>
      </c>
      <c r="V75">
        <v>0</v>
      </c>
      <c r="Y75" s="27">
        <v>44369</v>
      </c>
      <c r="Z75" s="26">
        <v>0.52725694444444449</v>
      </c>
      <c r="AB75" s="7">
        <v>1</v>
      </c>
      <c r="AC75" s="5"/>
      <c r="AD75">
        <v>3.9049923623117572E-2</v>
      </c>
      <c r="AE75">
        <v>7.3595708029842902E-2</v>
      </c>
      <c r="AF75">
        <v>3.454578440672533E-2</v>
      </c>
      <c r="AG75">
        <v>7.5736238217299023E-4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1"/>
    </row>
    <row r="76" spans="1:64" customFormat="1">
      <c r="A76">
        <v>64</v>
      </c>
      <c r="B76">
        <v>3</v>
      </c>
      <c r="C76" t="s">
        <v>113</v>
      </c>
      <c r="D76" t="s">
        <v>25</v>
      </c>
      <c r="G76">
        <v>0.5</v>
      </c>
      <c r="H76">
        <v>0.5</v>
      </c>
      <c r="L76">
        <v>118</v>
      </c>
      <c r="M76">
        <v>0.56200000000000006</v>
      </c>
      <c r="N76">
        <v>0.49099999999999999</v>
      </c>
      <c r="O76">
        <v>0</v>
      </c>
      <c r="Q76">
        <v>0</v>
      </c>
      <c r="R76">
        <v>1</v>
      </c>
      <c r="S76">
        <v>0</v>
      </c>
      <c r="T76">
        <v>0</v>
      </c>
      <c r="V76">
        <v>0</v>
      </c>
      <c r="Y76" s="27">
        <v>44369</v>
      </c>
      <c r="Z76" s="26">
        <v>0.95407407407407396</v>
      </c>
      <c r="AB76" s="7">
        <v>1</v>
      </c>
      <c r="AC76" s="5"/>
      <c r="AD76">
        <v>0.16971885714887602</v>
      </c>
      <c r="AE76">
        <v>6.0511031998989794E-2</v>
      </c>
      <c r="AF76">
        <v>-0.10920782514988622</v>
      </c>
      <c r="AG76">
        <v>4.5709319495246493E-3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1"/>
    </row>
    <row r="77" spans="1:64" customFormat="1">
      <c r="A77">
        <v>65</v>
      </c>
      <c r="B77">
        <v>3</v>
      </c>
      <c r="C77" t="s">
        <v>113</v>
      </c>
      <c r="D77" t="s">
        <v>25</v>
      </c>
      <c r="G77">
        <v>0.5</v>
      </c>
      <c r="H77">
        <v>0.5</v>
      </c>
      <c r="I77">
        <v>87</v>
      </c>
      <c r="J77">
        <v>197</v>
      </c>
      <c r="L77">
        <v>114</v>
      </c>
      <c r="M77">
        <v>0.48099999999999998</v>
      </c>
      <c r="N77">
        <v>0.44500000000000001</v>
      </c>
      <c r="O77">
        <v>0</v>
      </c>
      <c r="Q77">
        <v>0</v>
      </c>
      <c r="R77">
        <v>1</v>
      </c>
      <c r="S77">
        <v>0</v>
      </c>
      <c r="T77">
        <v>0</v>
      </c>
      <c r="V77">
        <v>0</v>
      </c>
      <c r="Y77" s="27">
        <v>44369</v>
      </c>
      <c r="Z77" s="26">
        <v>0.95901620370370377</v>
      </c>
      <c r="AB77" s="7">
        <v>1</v>
      </c>
      <c r="AC77" s="5"/>
      <c r="AD77">
        <v>6.7329021177199619E-2</v>
      </c>
      <c r="AE77">
        <v>6.1593007939075694E-3</v>
      </c>
      <c r="AF77">
        <v>-6.1169720383292048E-2</v>
      </c>
      <c r="AG77">
        <v>4.158654158459606E-3</v>
      </c>
      <c r="AI77" s="5"/>
      <c r="AJ77" s="5"/>
      <c r="AK77" s="5">
        <v>106.55915932018739</v>
      </c>
      <c r="AL77" s="5"/>
      <c r="AM77" s="5"/>
      <c r="AN77" s="5"/>
      <c r="AO77" s="5"/>
      <c r="AP77" s="5"/>
      <c r="AQ77" s="5">
        <v>39.372964223437229</v>
      </c>
      <c r="AR77" s="5"/>
      <c r="AS77" s="5"/>
      <c r="AT77" s="5"/>
      <c r="AU77" s="5"/>
      <c r="AV77" s="5"/>
      <c r="AW77" s="5">
        <v>137.42705917260562</v>
      </c>
      <c r="AX77" s="5"/>
      <c r="AY77" s="5"/>
      <c r="AZ77" s="5"/>
      <c r="BA77" s="5"/>
      <c r="BB77" s="5"/>
      <c r="BC77" s="5">
        <v>53.37841671291774</v>
      </c>
      <c r="BD77" s="5"/>
      <c r="BE77" s="5"/>
      <c r="BF77" s="5"/>
      <c r="BG77" s="5">
        <v>4.3925630097959301E-2</v>
      </c>
      <c r="BH77" s="5">
        <v>7.669071105159843E-3</v>
      </c>
      <c r="BI77" s="5">
        <v>-3.6256558992799462E-2</v>
      </c>
      <c r="BJ77" s="5">
        <v>3.2825638524463865E-3</v>
      </c>
      <c r="BK77" s="5"/>
      <c r="BL77" s="1">
        <v>14</v>
      </c>
    </row>
    <row r="78" spans="1:64" customFormat="1">
      <c r="A78">
        <v>66</v>
      </c>
      <c r="B78">
        <v>3</v>
      </c>
      <c r="C78" t="s">
        <v>113</v>
      </c>
      <c r="D78" t="s">
        <v>25</v>
      </c>
      <c r="G78">
        <v>0.5</v>
      </c>
      <c r="H78">
        <v>0.5</v>
      </c>
      <c r="I78">
        <v>39</v>
      </c>
      <c r="J78">
        <v>200</v>
      </c>
      <c r="L78">
        <v>97</v>
      </c>
      <c r="M78">
        <v>0.44500000000000001</v>
      </c>
      <c r="N78">
        <v>0.44800000000000001</v>
      </c>
      <c r="O78">
        <v>3.0000000000000001E-3</v>
      </c>
      <c r="Q78">
        <v>0</v>
      </c>
      <c r="R78">
        <v>1</v>
      </c>
      <c r="S78">
        <v>0</v>
      </c>
      <c r="T78">
        <v>0</v>
      </c>
      <c r="V78">
        <v>0</v>
      </c>
      <c r="Y78" s="27">
        <v>44369</v>
      </c>
      <c r="Z78" s="26">
        <v>0.96437499999999998</v>
      </c>
      <c r="AB78" s="7">
        <v>1</v>
      </c>
      <c r="AC78" s="5"/>
      <c r="AD78">
        <v>2.0522239018718986E-2</v>
      </c>
      <c r="AE78">
        <v>9.1788414164121167E-3</v>
      </c>
      <c r="AF78">
        <v>-1.1343397602306869E-2</v>
      </c>
      <c r="AG78">
        <v>2.4064735464331675E-3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1"/>
    </row>
    <row r="79" spans="1:64" customFormat="1">
      <c r="A79">
        <v>81</v>
      </c>
      <c r="B79">
        <v>3</v>
      </c>
      <c r="C79" t="s">
        <v>113</v>
      </c>
      <c r="D79" t="s">
        <v>25</v>
      </c>
      <c r="G79">
        <v>0.5</v>
      </c>
      <c r="H79">
        <v>0.5</v>
      </c>
      <c r="L79">
        <v>129</v>
      </c>
      <c r="M79">
        <v>0.54</v>
      </c>
      <c r="N79">
        <v>0.45500000000000002</v>
      </c>
      <c r="O79">
        <v>0</v>
      </c>
      <c r="Q79">
        <v>0</v>
      </c>
      <c r="R79">
        <v>1</v>
      </c>
      <c r="S79">
        <v>0</v>
      </c>
      <c r="T79">
        <v>0</v>
      </c>
      <c r="V79">
        <v>0</v>
      </c>
      <c r="Y79" s="27">
        <v>44370</v>
      </c>
      <c r="Z79" s="26">
        <v>7.5196759259259269E-2</v>
      </c>
      <c r="AB79" s="7">
        <v>1</v>
      </c>
      <c r="AC79" s="5"/>
      <c r="AD79">
        <v>0.14143975959479396</v>
      </c>
      <c r="AE79">
        <v>1.823746328392584E-2</v>
      </c>
      <c r="AF79">
        <v>-0.12320229631086813</v>
      </c>
      <c r="AG79">
        <v>5.7046958749535212E-3</v>
      </c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1"/>
    </row>
    <row r="80" spans="1:64" customFormat="1">
      <c r="A80">
        <v>82</v>
      </c>
      <c r="B80">
        <v>3</v>
      </c>
      <c r="C80" t="s">
        <v>113</v>
      </c>
      <c r="D80" t="s">
        <v>25</v>
      </c>
      <c r="G80">
        <v>0.5</v>
      </c>
      <c r="H80">
        <v>0.5</v>
      </c>
      <c r="I80">
        <v>38</v>
      </c>
      <c r="J80">
        <v>189</v>
      </c>
      <c r="L80">
        <v>113</v>
      </c>
      <c r="M80">
        <v>0.44400000000000001</v>
      </c>
      <c r="N80">
        <v>0.439</v>
      </c>
      <c r="O80">
        <v>0</v>
      </c>
      <c r="Q80">
        <v>0</v>
      </c>
      <c r="R80">
        <v>1</v>
      </c>
      <c r="S80">
        <v>0</v>
      </c>
      <c r="T80">
        <v>0</v>
      </c>
      <c r="V80">
        <v>0</v>
      </c>
      <c r="Y80" s="27">
        <v>44370</v>
      </c>
      <c r="Z80" s="26">
        <v>8.0162037037037046E-2</v>
      </c>
      <c r="AB80" s="7">
        <v>1</v>
      </c>
      <c r="AC80" s="5"/>
      <c r="AD80">
        <v>1.9547097723750642E-2</v>
      </c>
      <c r="AE80">
        <v>-1.892807532771285E-3</v>
      </c>
      <c r="AF80">
        <v>-2.1439905256521927E-2</v>
      </c>
      <c r="AG80">
        <v>4.0555847106933454E-3</v>
      </c>
      <c r="AI80" s="5"/>
      <c r="AJ80" s="5"/>
      <c r="AK80" s="5">
        <v>180.17333854772099</v>
      </c>
      <c r="AL80" s="5"/>
      <c r="AM80" s="5"/>
      <c r="AN80" s="5"/>
      <c r="AO80" s="5"/>
      <c r="AP80" s="5"/>
      <c r="AQ80" s="5">
        <v>114.14069849985373</v>
      </c>
      <c r="AR80" s="5"/>
      <c r="AS80" s="5"/>
      <c r="AT80" s="5"/>
      <c r="AU80" s="5"/>
      <c r="AV80" s="5"/>
      <c r="AW80" s="5">
        <v>91.851336468159346</v>
      </c>
      <c r="AX80" s="5"/>
      <c r="AY80" s="5"/>
      <c r="AZ80" s="5"/>
      <c r="BA80" s="5"/>
      <c r="BB80" s="5"/>
      <c r="BC80" s="5">
        <v>43.279232323005026</v>
      </c>
      <c r="BD80" s="5"/>
      <c r="BE80" s="5"/>
      <c r="BF80" s="5"/>
      <c r="BG80" s="5">
        <v>1.0283255421551349E-2</v>
      </c>
      <c r="BH80" s="5">
        <v>-4.409091384858425E-3</v>
      </c>
      <c r="BI80" s="5">
        <v>-1.4692346806409774E-2</v>
      </c>
      <c r="BJ80" s="5">
        <v>3.3340985763295177E-3</v>
      </c>
      <c r="BK80" s="5"/>
      <c r="BL80" s="1">
        <v>15</v>
      </c>
    </row>
    <row r="81" spans="1:64" customFormat="1">
      <c r="A81">
        <v>83</v>
      </c>
      <c r="B81">
        <v>3</v>
      </c>
      <c r="C81" t="s">
        <v>113</v>
      </c>
      <c r="D81" t="s">
        <v>25</v>
      </c>
      <c r="G81">
        <v>0.5</v>
      </c>
      <c r="H81">
        <v>0.5</v>
      </c>
      <c r="I81">
        <v>19</v>
      </c>
      <c r="J81">
        <v>184</v>
      </c>
      <c r="L81">
        <v>99</v>
      </c>
      <c r="M81">
        <v>0.42899999999999999</v>
      </c>
      <c r="N81">
        <v>0.434</v>
      </c>
      <c r="O81">
        <v>5.0000000000000001E-3</v>
      </c>
      <c r="Q81">
        <v>0</v>
      </c>
      <c r="R81">
        <v>1</v>
      </c>
      <c r="S81">
        <v>0</v>
      </c>
      <c r="T81">
        <v>0</v>
      </c>
      <c r="V81">
        <v>0</v>
      </c>
      <c r="Y81" s="27">
        <v>44370</v>
      </c>
      <c r="Z81" s="26">
        <v>8.5578703703703699E-2</v>
      </c>
      <c r="AB81" s="7">
        <v>1</v>
      </c>
      <c r="AC81" s="5"/>
      <c r="AD81">
        <v>1.0194131193520563E-3</v>
      </c>
      <c r="AE81">
        <v>-6.9253752369455657E-3</v>
      </c>
      <c r="AF81">
        <v>-7.9447883562976211E-3</v>
      </c>
      <c r="AG81">
        <v>2.6126124419656904E-3</v>
      </c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1"/>
    </row>
    <row r="82" spans="1:64" customFormat="1">
      <c r="A82">
        <v>5</v>
      </c>
      <c r="B82">
        <v>3</v>
      </c>
      <c r="C82" t="s">
        <v>113</v>
      </c>
      <c r="D82" t="s">
        <v>25</v>
      </c>
      <c r="G82">
        <v>0.5</v>
      </c>
      <c r="H82">
        <v>0.5</v>
      </c>
      <c r="L82">
        <v>543</v>
      </c>
      <c r="M82">
        <v>1.1339999999999999</v>
      </c>
      <c r="N82">
        <v>0.436</v>
      </c>
      <c r="O82">
        <v>0</v>
      </c>
      <c r="Q82">
        <v>0</v>
      </c>
      <c r="R82">
        <v>1</v>
      </c>
      <c r="S82">
        <v>0</v>
      </c>
      <c r="T82">
        <v>0</v>
      </c>
      <c r="V82">
        <v>0</v>
      </c>
      <c r="Y82" s="27">
        <v>44398</v>
      </c>
      <c r="Z82" s="26">
        <v>0.48581018518518521</v>
      </c>
      <c r="AB82" s="7">
        <v>1</v>
      </c>
      <c r="AC82" s="5"/>
      <c r="AD82">
        <v>0.71549055249874627</v>
      </c>
      <c r="AE82">
        <v>-5.7245672431400642E-2</v>
      </c>
      <c r="AF82">
        <v>-0.77273622493014693</v>
      </c>
      <c r="AG82">
        <v>9.1914387221036251E-4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1"/>
    </row>
    <row r="83" spans="1:64" customFormat="1">
      <c r="A83">
        <v>6</v>
      </c>
      <c r="B83">
        <v>3</v>
      </c>
      <c r="C83" t="s">
        <v>113</v>
      </c>
      <c r="D83" t="s">
        <v>25</v>
      </c>
      <c r="G83">
        <v>0.5</v>
      </c>
      <c r="H83">
        <v>0.5</v>
      </c>
      <c r="I83">
        <v>142</v>
      </c>
      <c r="J83">
        <v>186</v>
      </c>
      <c r="L83">
        <v>509</v>
      </c>
      <c r="M83">
        <v>0.52400000000000002</v>
      </c>
      <c r="N83">
        <v>0.436</v>
      </c>
      <c r="O83">
        <v>0</v>
      </c>
      <c r="Q83">
        <v>0</v>
      </c>
      <c r="R83">
        <v>1</v>
      </c>
      <c r="S83">
        <v>0</v>
      </c>
      <c r="T83">
        <v>0</v>
      </c>
      <c r="V83">
        <v>0</v>
      </c>
      <c r="Y83" s="27">
        <v>44398</v>
      </c>
      <c r="Z83" s="26">
        <v>0.4909722222222222</v>
      </c>
      <c r="AB83" s="7">
        <v>1</v>
      </c>
      <c r="AC83" s="5"/>
      <c r="AD83">
        <v>4.5994335604441161E-2</v>
      </c>
      <c r="AE83">
        <v>-5.7245672431400642E-2</v>
      </c>
      <c r="AF83">
        <v>-0.1032400080358418</v>
      </c>
      <c r="AG83">
        <v>6.2117686800606349E-4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>
        <v>2.9593360441829419E-2</v>
      </c>
      <c r="BH83" s="5">
        <v>-5.1539241032270394E-2</v>
      </c>
      <c r="BI83" s="5">
        <v>-8.1132601474099814E-2</v>
      </c>
      <c r="BJ83" s="5">
        <v>5.1163017528389472E-4</v>
      </c>
      <c r="BK83" s="5"/>
      <c r="BL83" s="1">
        <v>16</v>
      </c>
    </row>
    <row r="84" spans="1:64" customFormat="1">
      <c r="A84">
        <v>7</v>
      </c>
      <c r="B84">
        <v>3</v>
      </c>
      <c r="C84" t="s">
        <v>113</v>
      </c>
      <c r="D84" t="s">
        <v>25</v>
      </c>
      <c r="G84">
        <v>0.5</v>
      </c>
      <c r="H84">
        <v>0.5</v>
      </c>
      <c r="I84">
        <v>103</v>
      </c>
      <c r="J84">
        <v>200</v>
      </c>
      <c r="L84">
        <v>484</v>
      </c>
      <c r="M84">
        <v>0.49399999999999999</v>
      </c>
      <c r="N84">
        <v>0.44800000000000001</v>
      </c>
      <c r="O84">
        <v>0</v>
      </c>
      <c r="Q84">
        <v>0</v>
      </c>
      <c r="R84">
        <v>1</v>
      </c>
      <c r="S84">
        <v>0</v>
      </c>
      <c r="T84">
        <v>0</v>
      </c>
      <c r="V84">
        <v>0</v>
      </c>
      <c r="Y84" s="27">
        <v>44398</v>
      </c>
      <c r="Z84" s="26">
        <v>0.49653935185185188</v>
      </c>
      <c r="AB84" s="7">
        <v>1</v>
      </c>
      <c r="AC84" s="5"/>
      <c r="AD84">
        <v>1.3192385279217674E-2</v>
      </c>
      <c r="AE84">
        <v>-4.5832809633140147E-2</v>
      </c>
      <c r="AF84">
        <v>-5.9025194912357817E-2</v>
      </c>
      <c r="AG84">
        <v>4.0208348256172595E-4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1"/>
    </row>
    <row r="85" spans="1:64" customFormat="1">
      <c r="A85">
        <v>64</v>
      </c>
      <c r="B85">
        <v>3</v>
      </c>
      <c r="C85" t="s">
        <v>113</v>
      </c>
      <c r="D85" t="s">
        <v>25</v>
      </c>
      <c r="G85">
        <v>0.5</v>
      </c>
      <c r="H85">
        <v>0.5</v>
      </c>
      <c r="L85">
        <v>574</v>
      </c>
      <c r="M85">
        <v>0.53900000000000003</v>
      </c>
      <c r="N85">
        <v>0.433</v>
      </c>
      <c r="O85">
        <v>0</v>
      </c>
      <c r="Q85">
        <v>0</v>
      </c>
      <c r="R85">
        <v>1</v>
      </c>
      <c r="S85">
        <v>0</v>
      </c>
      <c r="T85">
        <v>0</v>
      </c>
      <c r="V85">
        <v>0</v>
      </c>
      <c r="Y85" s="27">
        <v>44398</v>
      </c>
      <c r="Z85" s="26">
        <v>0.97281249999999997</v>
      </c>
      <c r="AB85" s="7">
        <v>1</v>
      </c>
      <c r="AC85" s="5"/>
      <c r="AD85">
        <v>6.2815848591735265E-2</v>
      </c>
      <c r="AE85">
        <v>-6.0506490373760796E-2</v>
      </c>
      <c r="AF85">
        <v>-0.12332233896549606</v>
      </c>
      <c r="AG85">
        <v>1.1908196701613412E-3</v>
      </c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1"/>
    </row>
    <row r="86" spans="1:64" customFormat="1">
      <c r="A86">
        <v>65</v>
      </c>
      <c r="B86">
        <v>3</v>
      </c>
      <c r="C86" t="s">
        <v>113</v>
      </c>
      <c r="D86" t="s">
        <v>25</v>
      </c>
      <c r="G86">
        <v>0.5</v>
      </c>
      <c r="H86">
        <v>0.5</v>
      </c>
      <c r="I86">
        <v>6</v>
      </c>
      <c r="J86">
        <v>135</v>
      </c>
      <c r="L86">
        <v>484</v>
      </c>
      <c r="M86">
        <v>0.42</v>
      </c>
      <c r="N86">
        <v>0.39300000000000002</v>
      </c>
      <c r="O86">
        <v>0</v>
      </c>
      <c r="Q86">
        <v>0</v>
      </c>
      <c r="R86">
        <v>1</v>
      </c>
      <c r="S86">
        <v>0</v>
      </c>
      <c r="T86">
        <v>0</v>
      </c>
      <c r="V86">
        <v>0</v>
      </c>
      <c r="Y86" s="27">
        <v>44398</v>
      </c>
      <c r="Z86" s="26">
        <v>0.97773148148148159</v>
      </c>
      <c r="AB86" s="7">
        <v>1</v>
      </c>
      <c r="AC86" s="5"/>
      <c r="AD86">
        <v>-6.839195270915871E-2</v>
      </c>
      <c r="AE86">
        <v>-9.8821101196492456E-2</v>
      </c>
      <c r="AF86">
        <v>-3.0429148487333746E-2</v>
      </c>
      <c r="AG86">
        <v>4.0208348256172595E-4</v>
      </c>
      <c r="AI86" s="5"/>
      <c r="AJ86" s="5"/>
      <c r="AK86" s="5">
        <v>1.2373961183450375</v>
      </c>
      <c r="AL86" s="5"/>
      <c r="AM86" s="5"/>
      <c r="AN86" s="5"/>
      <c r="AO86" s="5"/>
      <c r="AP86" s="5"/>
      <c r="AQ86" s="5">
        <v>10.918523105689793</v>
      </c>
      <c r="AR86" s="5"/>
      <c r="AS86" s="5"/>
      <c r="AT86" s="5"/>
      <c r="AU86" s="5"/>
      <c r="AV86" s="5"/>
      <c r="AW86" s="5">
        <v>33.520896678502737</v>
      </c>
      <c r="AX86" s="5"/>
      <c r="AY86" s="5"/>
      <c r="AZ86" s="5"/>
      <c r="BA86" s="5"/>
      <c r="BB86" s="5"/>
      <c r="BC86" s="5">
        <v>74.951918275935526</v>
      </c>
      <c r="BD86" s="5"/>
      <c r="BE86" s="5"/>
      <c r="BF86" s="5"/>
      <c r="BG86" s="5">
        <v>-6.7971414884476361E-2</v>
      </c>
      <c r="BH86" s="5">
        <v>-0.1045275325956227</v>
      </c>
      <c r="BI86" s="5">
        <v>-3.6556117711146349E-2</v>
      </c>
      <c r="BJ86" s="5">
        <v>6.4308620655049726E-4</v>
      </c>
      <c r="BK86" s="5"/>
      <c r="BL86" s="1">
        <v>17</v>
      </c>
    </row>
    <row r="87" spans="1:64" customFormat="1">
      <c r="A87">
        <v>66</v>
      </c>
      <c r="B87">
        <v>3</v>
      </c>
      <c r="C87" t="s">
        <v>113</v>
      </c>
      <c r="D87" t="s">
        <v>25</v>
      </c>
      <c r="G87">
        <v>0.5</v>
      </c>
      <c r="H87">
        <v>0.5</v>
      </c>
      <c r="I87">
        <v>7</v>
      </c>
      <c r="J87">
        <v>121</v>
      </c>
      <c r="L87">
        <v>539</v>
      </c>
      <c r="M87">
        <v>0.42</v>
      </c>
      <c r="N87">
        <v>0.38100000000000001</v>
      </c>
      <c r="O87">
        <v>0</v>
      </c>
      <c r="Q87">
        <v>0</v>
      </c>
      <c r="R87">
        <v>1</v>
      </c>
      <c r="S87">
        <v>0</v>
      </c>
      <c r="T87">
        <v>0</v>
      </c>
      <c r="V87">
        <v>0</v>
      </c>
      <c r="Y87" s="27">
        <v>44398</v>
      </c>
      <c r="Z87" s="26">
        <v>0.98312499999999992</v>
      </c>
      <c r="AB87" s="7">
        <v>1</v>
      </c>
      <c r="AC87" s="5"/>
      <c r="AD87">
        <v>-6.7550877059793998E-2</v>
      </c>
      <c r="AE87">
        <v>-0.11023396399475295</v>
      </c>
      <c r="AF87">
        <v>-4.2683086934958953E-2</v>
      </c>
      <c r="AG87">
        <v>8.8408893053926857E-4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1"/>
    </row>
    <row r="88" spans="1:64" customFormat="1">
      <c r="A88">
        <v>111</v>
      </c>
      <c r="B88">
        <v>3</v>
      </c>
      <c r="C88" t="s">
        <v>113</v>
      </c>
      <c r="D88" t="s">
        <v>25</v>
      </c>
      <c r="G88">
        <v>0.5</v>
      </c>
      <c r="H88">
        <v>0.5</v>
      </c>
      <c r="L88">
        <v>412</v>
      </c>
      <c r="M88">
        <v>0.57399999999999995</v>
      </c>
      <c r="N88">
        <v>0.41899999999999998</v>
      </c>
      <c r="O88">
        <v>0</v>
      </c>
      <c r="Q88">
        <v>0</v>
      </c>
      <c r="R88">
        <v>1</v>
      </c>
      <c r="S88">
        <v>0</v>
      </c>
      <c r="T88">
        <v>0</v>
      </c>
      <c r="V88">
        <v>0</v>
      </c>
      <c r="Y88" s="27">
        <v>44399</v>
      </c>
      <c r="Z88" s="26">
        <v>0.3664351851851852</v>
      </c>
      <c r="AB88" s="7">
        <v>1</v>
      </c>
      <c r="AC88" s="5"/>
      <c r="AD88">
        <v>0.10150532846251169</v>
      </c>
      <c r="AE88">
        <v>-7.3549762143201344E-2</v>
      </c>
      <c r="AF88">
        <v>-0.17505509060571303</v>
      </c>
      <c r="AG88">
        <v>-2.2890546751796708E-4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1"/>
    </row>
    <row r="89" spans="1:64" customFormat="1">
      <c r="A89">
        <v>112</v>
      </c>
      <c r="B89">
        <v>3</v>
      </c>
      <c r="C89" t="s">
        <v>113</v>
      </c>
      <c r="D89" t="s">
        <v>25</v>
      </c>
      <c r="G89">
        <v>0.5</v>
      </c>
      <c r="H89">
        <v>0.5</v>
      </c>
      <c r="I89">
        <v>28</v>
      </c>
      <c r="J89">
        <v>114</v>
      </c>
      <c r="L89">
        <v>158</v>
      </c>
      <c r="M89">
        <v>0.436</v>
      </c>
      <c r="N89">
        <v>0.375</v>
      </c>
      <c r="O89">
        <v>0</v>
      </c>
      <c r="Q89">
        <v>0</v>
      </c>
      <c r="R89">
        <v>1</v>
      </c>
      <c r="S89">
        <v>0</v>
      </c>
      <c r="T89">
        <v>0</v>
      </c>
      <c r="V89">
        <v>0</v>
      </c>
      <c r="Y89" s="27">
        <v>44399</v>
      </c>
      <c r="Z89" s="26">
        <v>0.37136574074074075</v>
      </c>
      <c r="AB89" s="7">
        <v>1</v>
      </c>
      <c r="AC89" s="5"/>
      <c r="AD89">
        <v>-4.9888288423135196E-2</v>
      </c>
      <c r="AE89">
        <v>-0.11594039539388319</v>
      </c>
      <c r="AF89">
        <v>-6.6052106970747995E-2</v>
      </c>
      <c r="AG89">
        <v>-2.4548942636324371E-3</v>
      </c>
      <c r="AI89" s="5"/>
      <c r="AJ89" s="5"/>
      <c r="AK89" s="5">
        <v>21.111405479909315</v>
      </c>
      <c r="AL89" s="5"/>
      <c r="AM89" s="5"/>
      <c r="AN89" s="5"/>
      <c r="AO89" s="5"/>
      <c r="AP89" s="5"/>
      <c r="AQ89" s="5">
        <v>4.309649157483209</v>
      </c>
      <c r="AR89" s="5"/>
      <c r="AS89" s="5"/>
      <c r="AT89" s="5"/>
      <c r="AU89" s="5"/>
      <c r="AV89" s="5"/>
      <c r="AW89" s="5">
        <v>28.874887660428776</v>
      </c>
      <c r="AX89" s="5"/>
      <c r="AY89" s="5"/>
      <c r="AZ89" s="5"/>
      <c r="BA89" s="5"/>
      <c r="BB89" s="5"/>
      <c r="BC89" s="5">
        <v>41.879007759401695</v>
      </c>
      <c r="BD89" s="5"/>
      <c r="BE89" s="5"/>
      <c r="BF89" s="5"/>
      <c r="BG89" s="5">
        <v>-5.5775817968688135E-2</v>
      </c>
      <c r="BH89" s="5">
        <v>-0.1134947819371131</v>
      </c>
      <c r="BI89" s="5">
        <v>-5.7718963968424963E-2</v>
      </c>
      <c r="BJ89" s="5">
        <v>-2.0298530958704221E-3</v>
      </c>
      <c r="BK89" s="5"/>
      <c r="BL89" s="1">
        <v>18</v>
      </c>
    </row>
    <row r="90" spans="1:64" customFormat="1">
      <c r="A90">
        <v>113</v>
      </c>
      <c r="B90">
        <v>3</v>
      </c>
      <c r="C90" t="s">
        <v>113</v>
      </c>
      <c r="D90" t="s">
        <v>25</v>
      </c>
      <c r="G90">
        <v>0.5</v>
      </c>
      <c r="H90">
        <v>0.5</v>
      </c>
      <c r="I90">
        <v>14</v>
      </c>
      <c r="J90">
        <v>120</v>
      </c>
      <c r="L90">
        <v>255</v>
      </c>
      <c r="M90">
        <v>0.42599999999999999</v>
      </c>
      <c r="N90">
        <v>0.38</v>
      </c>
      <c r="O90">
        <v>0</v>
      </c>
      <c r="Q90">
        <v>0</v>
      </c>
      <c r="R90">
        <v>1</v>
      </c>
      <c r="S90">
        <v>0</v>
      </c>
      <c r="T90">
        <v>0</v>
      </c>
      <c r="V90">
        <v>0</v>
      </c>
      <c r="Y90" s="27">
        <v>44399</v>
      </c>
      <c r="Z90" s="26">
        <v>0.3767476851851852</v>
      </c>
      <c r="AB90" s="7">
        <v>1</v>
      </c>
      <c r="AC90" s="5"/>
      <c r="AD90">
        <v>-6.1663347514241067E-2</v>
      </c>
      <c r="AE90">
        <v>-0.11104916848034299</v>
      </c>
      <c r="AF90">
        <v>-4.9385820966101925E-2</v>
      </c>
      <c r="AG90">
        <v>-1.6048119281084074E-3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1"/>
    </row>
    <row r="91" spans="1:64" customFormat="1">
      <c r="A91">
        <v>5</v>
      </c>
      <c r="B91">
        <v>3</v>
      </c>
      <c r="C91" t="s">
        <v>113</v>
      </c>
      <c r="D91" t="s">
        <v>25</v>
      </c>
      <c r="G91">
        <v>0.5</v>
      </c>
      <c r="H91">
        <v>0.5</v>
      </c>
      <c r="L91">
        <v>735</v>
      </c>
      <c r="M91">
        <v>0.75900000000000001</v>
      </c>
      <c r="N91">
        <v>0.42899999999999999</v>
      </c>
      <c r="O91">
        <v>0</v>
      </c>
      <c r="Q91">
        <v>0</v>
      </c>
      <c r="R91">
        <v>1</v>
      </c>
      <c r="S91">
        <v>0</v>
      </c>
      <c r="T91">
        <v>0</v>
      </c>
      <c r="V91">
        <v>0</v>
      </c>
      <c r="Y91" s="27">
        <v>44399</v>
      </c>
      <c r="Z91" s="26">
        <v>0.50290509259259253</v>
      </c>
      <c r="AB91" s="7">
        <v>1</v>
      </c>
      <c r="AC91" s="5"/>
      <c r="AD91">
        <v>0.3033634843100409</v>
      </c>
      <c r="AE91">
        <v>-6.458251280171097E-2</v>
      </c>
      <c r="AF91">
        <v>-0.36794599711175185</v>
      </c>
      <c r="AG91">
        <v>2.6017810724228755E-3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1"/>
    </row>
    <row r="92" spans="1:64" customFormat="1">
      <c r="A92">
        <v>6</v>
      </c>
      <c r="B92">
        <v>3</v>
      </c>
      <c r="C92" t="s">
        <v>113</v>
      </c>
      <c r="D92" t="s">
        <v>25</v>
      </c>
      <c r="G92">
        <v>0.5</v>
      </c>
      <c r="H92">
        <v>0.5</v>
      </c>
      <c r="I92">
        <v>20</v>
      </c>
      <c r="J92">
        <v>157</v>
      </c>
      <c r="L92">
        <v>586</v>
      </c>
      <c r="M92">
        <v>0.43</v>
      </c>
      <c r="N92">
        <v>0.41199999999999998</v>
      </c>
      <c r="O92">
        <v>0</v>
      </c>
      <c r="Q92">
        <v>0</v>
      </c>
      <c r="R92">
        <v>1</v>
      </c>
      <c r="S92">
        <v>0</v>
      </c>
      <c r="T92">
        <v>0</v>
      </c>
      <c r="V92">
        <v>0</v>
      </c>
      <c r="Y92" s="27">
        <v>44399</v>
      </c>
      <c r="Z92" s="26">
        <v>0.50789351851851849</v>
      </c>
      <c r="AB92" s="7">
        <v>1</v>
      </c>
      <c r="AC92" s="5"/>
      <c r="AD92">
        <v>-5.6616893618052833E-2</v>
      </c>
      <c r="AE92">
        <v>-8.0886602513511666E-2</v>
      </c>
      <c r="AF92">
        <v>-2.4269708895458833E-2</v>
      </c>
      <c r="AG92">
        <v>1.2959844951746227E-3</v>
      </c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>
        <v>-6.2083885338923415E-2</v>
      </c>
      <c r="BH92" s="5">
        <v>-8.7408238398231947E-2</v>
      </c>
      <c r="BI92" s="5">
        <v>-2.5324353059308538E-2</v>
      </c>
      <c r="BJ92" s="5">
        <v>1.1601465961991338E-3</v>
      </c>
      <c r="BK92" s="5"/>
      <c r="BL92" s="1">
        <v>19</v>
      </c>
    </row>
    <row r="93" spans="1:64" customFormat="1">
      <c r="A93">
        <v>7</v>
      </c>
      <c r="B93">
        <v>3</v>
      </c>
      <c r="C93" t="s">
        <v>113</v>
      </c>
      <c r="D93" t="s">
        <v>25</v>
      </c>
      <c r="G93">
        <v>0.5</v>
      </c>
      <c r="H93">
        <v>0.5</v>
      </c>
      <c r="I93">
        <v>7</v>
      </c>
      <c r="J93">
        <v>141</v>
      </c>
      <c r="L93">
        <v>555</v>
      </c>
      <c r="M93">
        <v>0.42</v>
      </c>
      <c r="N93">
        <v>0.39800000000000002</v>
      </c>
      <c r="O93">
        <v>0</v>
      </c>
      <c r="Q93">
        <v>0</v>
      </c>
      <c r="R93">
        <v>1</v>
      </c>
      <c r="S93">
        <v>0</v>
      </c>
      <c r="T93">
        <v>0</v>
      </c>
      <c r="V93">
        <v>0</v>
      </c>
      <c r="Y93" s="27">
        <v>44399</v>
      </c>
      <c r="Z93" s="26">
        <v>0.51325231481481481</v>
      </c>
      <c r="AB93" s="7">
        <v>1</v>
      </c>
      <c r="AC93" s="5"/>
      <c r="AD93">
        <v>-6.7550877059793998E-2</v>
      </c>
      <c r="AE93">
        <v>-9.3929874282952242E-2</v>
      </c>
      <c r="AF93">
        <v>-2.6378997223158243E-2</v>
      </c>
      <c r="AG93">
        <v>1.0243086972236447E-3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1"/>
    </row>
    <row r="94" spans="1:64" customFormat="1">
      <c r="A94">
        <v>64</v>
      </c>
      <c r="B94">
        <v>3</v>
      </c>
      <c r="C94" t="s">
        <v>113</v>
      </c>
      <c r="D94" t="s">
        <v>25</v>
      </c>
      <c r="G94">
        <v>0.5</v>
      </c>
      <c r="H94">
        <v>0.5</v>
      </c>
      <c r="L94">
        <v>538</v>
      </c>
      <c r="M94">
        <v>0.55000000000000004</v>
      </c>
      <c r="N94">
        <v>0.442</v>
      </c>
      <c r="O94">
        <v>0</v>
      </c>
      <c r="Q94">
        <v>0</v>
      </c>
      <c r="R94">
        <v>1</v>
      </c>
      <c r="S94">
        <v>0</v>
      </c>
      <c r="T94">
        <v>0</v>
      </c>
      <c r="V94">
        <v>0</v>
      </c>
      <c r="Y94" s="27">
        <v>44399</v>
      </c>
      <c r="Z94" s="26">
        <v>0.9871064814814815</v>
      </c>
      <c r="AB94" s="7">
        <v>1</v>
      </c>
      <c r="AC94" s="5"/>
      <c r="AD94">
        <v>7.4590907682841143E-2</v>
      </c>
      <c r="AE94">
        <v>-5.1539241032270394E-2</v>
      </c>
      <c r="AF94">
        <v>-0.12613014871511152</v>
      </c>
      <c r="AG94">
        <v>8.7532519512149496E-4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1"/>
    </row>
    <row r="95" spans="1:64" customFormat="1">
      <c r="A95">
        <v>65</v>
      </c>
      <c r="B95">
        <v>3</v>
      </c>
      <c r="C95" t="s">
        <v>113</v>
      </c>
      <c r="D95" t="s">
        <v>25</v>
      </c>
      <c r="G95">
        <v>0.5</v>
      </c>
      <c r="H95">
        <v>0.5</v>
      </c>
      <c r="I95">
        <v>0</v>
      </c>
      <c r="J95">
        <v>146</v>
      </c>
      <c r="L95">
        <v>573</v>
      </c>
      <c r="M95">
        <v>0</v>
      </c>
      <c r="N95">
        <v>0.40200000000000002</v>
      </c>
      <c r="O95">
        <v>0.40200000000000002</v>
      </c>
      <c r="Q95">
        <v>0</v>
      </c>
      <c r="R95">
        <v>1</v>
      </c>
      <c r="S95">
        <v>0</v>
      </c>
      <c r="T95">
        <v>0</v>
      </c>
      <c r="V95">
        <v>0</v>
      </c>
      <c r="Y95" s="27">
        <v>44399</v>
      </c>
      <c r="Z95" s="26">
        <v>0.99209490740740736</v>
      </c>
      <c r="AB95" s="7">
        <v>1</v>
      </c>
      <c r="AC95" s="5"/>
      <c r="AD95">
        <v>-7.3438406605346937E-2</v>
      </c>
      <c r="AE95">
        <v>-8.9853851855002054E-2</v>
      </c>
      <c r="AF95">
        <v>-1.6415445249655117E-2</v>
      </c>
      <c r="AG95">
        <v>1.1820559347435675E-3</v>
      </c>
      <c r="AI95" s="5"/>
      <c r="AJ95" s="5"/>
      <c r="AK95" s="5">
        <v>8.3517404904846799</v>
      </c>
      <c r="AL95" s="5"/>
      <c r="AM95" s="5"/>
      <c r="AN95" s="5"/>
      <c r="AO95" s="5"/>
      <c r="AP95" s="5"/>
      <c r="AQ95" s="5">
        <v>0.91139034797359764</v>
      </c>
      <c r="AR95" s="5"/>
      <c r="AS95" s="5"/>
      <c r="AT95" s="5"/>
      <c r="AU95" s="5"/>
      <c r="AV95" s="5"/>
      <c r="AW95" s="5">
        <v>26.764616062881512</v>
      </c>
      <c r="AX95" s="5"/>
      <c r="AY95" s="5"/>
      <c r="AZ95" s="5"/>
      <c r="BA95" s="5"/>
      <c r="BB95" s="5"/>
      <c r="BC95" s="5">
        <v>21.799390853714506</v>
      </c>
      <c r="BD95" s="5"/>
      <c r="BE95" s="5"/>
      <c r="BF95" s="5"/>
      <c r="BG95" s="5">
        <v>-7.0494641832570468E-2</v>
      </c>
      <c r="BH95" s="5">
        <v>-8.9446249612207041E-2</v>
      </c>
      <c r="BI95" s="5">
        <v>-1.8951607779636573E-2</v>
      </c>
      <c r="BJ95" s="5">
        <v>1.3266575691368303E-3</v>
      </c>
      <c r="BK95" s="5"/>
      <c r="BL95" s="1">
        <v>20</v>
      </c>
    </row>
    <row r="96" spans="1:64" customFormat="1">
      <c r="A96">
        <v>66</v>
      </c>
      <c r="B96">
        <v>3</v>
      </c>
      <c r="C96" t="s">
        <v>113</v>
      </c>
      <c r="D96" t="s">
        <v>25</v>
      </c>
      <c r="G96">
        <v>0.5</v>
      </c>
      <c r="H96">
        <v>0.5</v>
      </c>
      <c r="I96">
        <v>7</v>
      </c>
      <c r="J96">
        <v>147</v>
      </c>
      <c r="L96">
        <v>606</v>
      </c>
      <c r="M96">
        <v>0.42</v>
      </c>
      <c r="N96">
        <v>0.40300000000000002</v>
      </c>
      <c r="O96">
        <v>0</v>
      </c>
      <c r="Q96">
        <v>0</v>
      </c>
      <c r="R96">
        <v>1</v>
      </c>
      <c r="S96">
        <v>0</v>
      </c>
      <c r="T96">
        <v>0</v>
      </c>
      <c r="V96">
        <v>0</v>
      </c>
      <c r="Y96" s="27">
        <v>44399</v>
      </c>
      <c r="Z96" s="26">
        <v>0.99750000000000005</v>
      </c>
      <c r="AB96" s="7">
        <v>1</v>
      </c>
      <c r="AC96" s="5"/>
      <c r="AD96">
        <v>-6.7550877059793998E-2</v>
      </c>
      <c r="AE96">
        <v>-8.9038647369412027E-2</v>
      </c>
      <c r="AF96">
        <v>-2.1487770309618029E-2</v>
      </c>
      <c r="AG96">
        <v>1.4712592035300929E-3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1"/>
    </row>
    <row r="97" spans="1:81" customFormat="1">
      <c r="A97">
        <v>111</v>
      </c>
      <c r="B97">
        <v>3</v>
      </c>
      <c r="C97" t="s">
        <v>113</v>
      </c>
      <c r="D97" t="s">
        <v>25</v>
      </c>
      <c r="G97">
        <v>0.5</v>
      </c>
      <c r="H97">
        <v>0.5</v>
      </c>
      <c r="L97">
        <v>535</v>
      </c>
      <c r="M97">
        <v>0.56499999999999995</v>
      </c>
      <c r="N97">
        <v>0.43099999999999999</v>
      </c>
      <c r="O97">
        <v>0</v>
      </c>
      <c r="Q97">
        <v>0</v>
      </c>
      <c r="R97">
        <v>1</v>
      </c>
      <c r="S97">
        <v>0</v>
      </c>
      <c r="T97">
        <v>0</v>
      </c>
      <c r="V97">
        <v>0</v>
      </c>
      <c r="Y97" s="27">
        <v>44400</v>
      </c>
      <c r="Z97" s="26">
        <v>0.37493055555555554</v>
      </c>
      <c r="AB97" s="7">
        <v>1</v>
      </c>
      <c r="AC97" s="5"/>
      <c r="AD97">
        <v>9.1412420670135219E-2</v>
      </c>
      <c r="AE97">
        <v>-6.2136899344940849E-2</v>
      </c>
      <c r="AF97">
        <v>-0.15354932001507607</v>
      </c>
      <c r="AG97">
        <v>8.4903398886817388E-4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1"/>
    </row>
    <row r="98" spans="1:81" customFormat="1">
      <c r="A98">
        <v>112</v>
      </c>
      <c r="B98">
        <v>3</v>
      </c>
      <c r="C98" t="s">
        <v>113</v>
      </c>
      <c r="D98" t="s">
        <v>25</v>
      </c>
      <c r="G98">
        <v>0.5</v>
      </c>
      <c r="H98">
        <v>0.5</v>
      </c>
      <c r="I98">
        <v>21</v>
      </c>
      <c r="J98">
        <v>163</v>
      </c>
      <c r="L98">
        <v>577</v>
      </c>
      <c r="M98">
        <v>0.43099999999999999</v>
      </c>
      <c r="N98">
        <v>0.41599999999999998</v>
      </c>
      <c r="O98">
        <v>0</v>
      </c>
      <c r="Q98">
        <v>0</v>
      </c>
      <c r="R98">
        <v>1</v>
      </c>
      <c r="S98">
        <v>0</v>
      </c>
      <c r="T98">
        <v>0</v>
      </c>
      <c r="V98">
        <v>0</v>
      </c>
      <c r="Y98" s="27">
        <v>44400</v>
      </c>
      <c r="Z98" s="26">
        <v>0.37987268518518519</v>
      </c>
      <c r="AB98" s="7">
        <v>1</v>
      </c>
      <c r="AC98" s="5"/>
      <c r="AD98">
        <v>-5.5775817968688128E-2</v>
      </c>
      <c r="AE98">
        <v>-7.5995375599971465E-2</v>
      </c>
      <c r="AF98">
        <v>-2.0219557631283337E-2</v>
      </c>
      <c r="AG98">
        <v>1.2171108764146613E-3</v>
      </c>
      <c r="AI98" s="5"/>
      <c r="AJ98" s="5"/>
      <c r="AK98" s="5">
        <v>22.722757097713956</v>
      </c>
      <c r="AL98" s="5"/>
      <c r="AM98" s="5"/>
      <c r="AN98" s="5"/>
      <c r="AO98" s="5"/>
      <c r="AP98" s="5"/>
      <c r="AQ98" s="5">
        <v>6.6502280510669731</v>
      </c>
      <c r="AR98" s="5"/>
      <c r="AS98" s="5"/>
      <c r="AT98" s="5"/>
      <c r="AU98" s="5"/>
      <c r="AV98" s="5"/>
      <c r="AW98" s="5">
        <v>180.61056082792061</v>
      </c>
      <c r="AX98" s="5"/>
      <c r="AY98" s="5"/>
      <c r="AZ98" s="5"/>
      <c r="BA98" s="5"/>
      <c r="BB98" s="5"/>
      <c r="BC98" s="5">
        <v>107.32418198015253</v>
      </c>
      <c r="BD98" s="5"/>
      <c r="BE98" s="5"/>
      <c r="BF98" s="5"/>
      <c r="BG98" s="5">
        <v>-6.292496098828812E-2</v>
      </c>
      <c r="BH98" s="5">
        <v>-7.3549762143201358E-2</v>
      </c>
      <c r="BI98" s="5">
        <v>-1.0624801154913242E-2</v>
      </c>
      <c r="BJ98" s="5">
        <v>7.9206970865264628E-4</v>
      </c>
      <c r="BK98" s="5"/>
      <c r="BL98" s="1">
        <v>21</v>
      </c>
    </row>
    <row r="99" spans="1:81" customFormat="1">
      <c r="A99">
        <v>113</v>
      </c>
      <c r="B99">
        <v>3</v>
      </c>
      <c r="C99" t="s">
        <v>113</v>
      </c>
      <c r="D99" t="s">
        <v>25</v>
      </c>
      <c r="G99">
        <v>0.5</v>
      </c>
      <c r="H99">
        <v>0.5</v>
      </c>
      <c r="I99">
        <v>4</v>
      </c>
      <c r="J99">
        <v>169</v>
      </c>
      <c r="L99">
        <v>480</v>
      </c>
      <c r="M99">
        <v>0.41799999999999998</v>
      </c>
      <c r="N99">
        <v>0.42199999999999999</v>
      </c>
      <c r="O99">
        <v>3.0000000000000001E-3</v>
      </c>
      <c r="Q99">
        <v>0</v>
      </c>
      <c r="R99">
        <v>1</v>
      </c>
      <c r="S99">
        <v>0</v>
      </c>
      <c r="T99">
        <v>0</v>
      </c>
      <c r="V99">
        <v>0</v>
      </c>
      <c r="Y99" s="27">
        <v>44400</v>
      </c>
      <c r="Z99" s="26">
        <v>0.38530092592592591</v>
      </c>
      <c r="AB99" s="7">
        <v>1</v>
      </c>
      <c r="AC99" s="5"/>
      <c r="AD99">
        <v>-7.0074104007888105E-2</v>
      </c>
      <c r="AE99">
        <v>-7.1104148686431251E-2</v>
      </c>
      <c r="AF99">
        <v>-1.0300446785431461E-3</v>
      </c>
      <c r="AG99">
        <v>3.6702854089063126E-4</v>
      </c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1"/>
    </row>
    <row r="100" spans="1:81" customFormat="1">
      <c r="A100">
        <v>5</v>
      </c>
      <c r="B100">
        <v>3</v>
      </c>
      <c r="C100" t="s">
        <v>113</v>
      </c>
      <c r="D100" t="s">
        <v>25</v>
      </c>
      <c r="G100">
        <v>0.5</v>
      </c>
      <c r="H100">
        <v>0.5</v>
      </c>
      <c r="L100">
        <v>170</v>
      </c>
      <c r="M100">
        <v>0.83199999999999996</v>
      </c>
      <c r="N100">
        <v>0.52900000000000003</v>
      </c>
      <c r="O100">
        <v>0</v>
      </c>
      <c r="Q100">
        <v>0</v>
      </c>
      <c r="R100">
        <v>1</v>
      </c>
      <c r="S100">
        <v>0</v>
      </c>
      <c r="T100">
        <v>0</v>
      </c>
      <c r="V100">
        <v>0</v>
      </c>
      <c r="Y100" s="27">
        <v>44403</v>
      </c>
      <c r="Z100" s="26">
        <v>0.52917824074074071</v>
      </c>
      <c r="AB100" s="7">
        <v>1</v>
      </c>
      <c r="AC100" s="5"/>
      <c r="AD100">
        <v>0.59636838553565852</v>
      </c>
      <c r="AE100">
        <v>8.8522971970192432E-2</v>
      </c>
      <c r="AF100">
        <v>-0.50784541356546609</v>
      </c>
      <c r="AG100">
        <v>1.6674777393829578E-2</v>
      </c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1"/>
    </row>
    <row r="101" spans="1:81" customFormat="1">
      <c r="A101">
        <v>6</v>
      </c>
      <c r="B101">
        <v>3</v>
      </c>
      <c r="C101" t="s">
        <v>113</v>
      </c>
      <c r="D101" t="s">
        <v>25</v>
      </c>
      <c r="G101">
        <v>0.5</v>
      </c>
      <c r="H101">
        <v>0.5</v>
      </c>
      <c r="I101">
        <v>50</v>
      </c>
      <c r="J101">
        <v>587</v>
      </c>
      <c r="L101">
        <v>113</v>
      </c>
      <c r="M101">
        <v>0.45400000000000001</v>
      </c>
      <c r="N101">
        <v>0.77600000000000002</v>
      </c>
      <c r="O101">
        <v>0.32200000000000001</v>
      </c>
      <c r="Q101">
        <v>0</v>
      </c>
      <c r="R101">
        <v>1</v>
      </c>
      <c r="S101">
        <v>0</v>
      </c>
      <c r="T101">
        <v>0</v>
      </c>
      <c r="V101">
        <v>0</v>
      </c>
      <c r="Y101" s="27">
        <v>44403</v>
      </c>
      <c r="Z101" s="26">
        <v>0.53414351851851849</v>
      </c>
      <c r="AB101" s="7">
        <v>1</v>
      </c>
      <c r="AC101" s="5"/>
      <c r="AD101">
        <v>0.10822199659880302</v>
      </c>
      <c r="AE101">
        <v>0.37405828787330669</v>
      </c>
      <c r="AF101">
        <v>0.2658362912745037</v>
      </c>
      <c r="AG101">
        <v>1.110930791919749E-2</v>
      </c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>
        <v>0.1042613768102687</v>
      </c>
      <c r="BH101" s="5">
        <v>0.22687513534592824</v>
      </c>
      <c r="BI101" s="5">
        <v>0.12261375853565953</v>
      </c>
      <c r="BJ101" s="5">
        <v>7.5942745667982765E-3</v>
      </c>
      <c r="BK101" s="5"/>
      <c r="BL101" s="1">
        <v>22</v>
      </c>
    </row>
    <row r="102" spans="1:81" customFormat="1">
      <c r="A102">
        <v>7</v>
      </c>
      <c r="B102">
        <v>3</v>
      </c>
      <c r="C102" t="s">
        <v>113</v>
      </c>
      <c r="D102" t="s">
        <v>25</v>
      </c>
      <c r="G102">
        <v>0.5</v>
      </c>
      <c r="H102">
        <v>0.5</v>
      </c>
      <c r="I102">
        <v>42</v>
      </c>
      <c r="J102">
        <v>287</v>
      </c>
      <c r="L102">
        <v>41</v>
      </c>
      <c r="M102">
        <v>0.44700000000000001</v>
      </c>
      <c r="N102">
        <v>0.52100000000000002</v>
      </c>
      <c r="O102">
        <v>7.3999999999999996E-2</v>
      </c>
      <c r="Q102">
        <v>0</v>
      </c>
      <c r="R102">
        <v>1</v>
      </c>
      <c r="S102">
        <v>0</v>
      </c>
      <c r="T102">
        <v>0</v>
      </c>
      <c r="V102">
        <v>0</v>
      </c>
      <c r="Y102" s="27">
        <v>44403</v>
      </c>
      <c r="Z102" s="26">
        <v>0.53950231481481481</v>
      </c>
      <c r="AB102" s="7">
        <v>1</v>
      </c>
      <c r="AC102" s="5"/>
      <c r="AD102">
        <v>0.10030075702173438</v>
      </c>
      <c r="AE102">
        <v>7.969198281854975E-2</v>
      </c>
      <c r="AF102">
        <v>-2.0608774203184632E-2</v>
      </c>
      <c r="AG102">
        <v>4.0792412143990644E-3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1"/>
    </row>
    <row r="103" spans="1:81" customFormat="1">
      <c r="A103">
        <v>37</v>
      </c>
      <c r="B103">
        <v>3</v>
      </c>
      <c r="C103" t="s">
        <v>113</v>
      </c>
      <c r="D103" t="s">
        <v>25</v>
      </c>
      <c r="G103">
        <v>0.5</v>
      </c>
      <c r="H103">
        <v>0.5</v>
      </c>
      <c r="L103">
        <v>134</v>
      </c>
      <c r="M103">
        <v>0.55700000000000005</v>
      </c>
      <c r="N103">
        <v>0.52500000000000002</v>
      </c>
      <c r="O103">
        <v>0</v>
      </c>
      <c r="Q103">
        <v>0</v>
      </c>
      <c r="R103">
        <v>1</v>
      </c>
      <c r="S103">
        <v>0</v>
      </c>
      <c r="T103">
        <v>0</v>
      </c>
      <c r="V103">
        <v>0</v>
      </c>
      <c r="Y103" s="27">
        <v>44403</v>
      </c>
      <c r="Z103" s="26">
        <v>0.76796296296296296</v>
      </c>
      <c r="AB103" s="7">
        <v>1</v>
      </c>
      <c r="AC103" s="5"/>
      <c r="AD103">
        <v>0.24189291446183647</v>
      </c>
      <c r="AE103">
        <v>8.3616866885946495E-2</v>
      </c>
      <c r="AF103">
        <v>-0.15827604757588998</v>
      </c>
      <c r="AG103">
        <v>1.3159744041430364E-2</v>
      </c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1"/>
    </row>
    <row r="104" spans="1:81" customFormat="1">
      <c r="A104">
        <v>38</v>
      </c>
      <c r="B104">
        <v>3</v>
      </c>
      <c r="C104" t="s">
        <v>113</v>
      </c>
      <c r="D104" t="s">
        <v>25</v>
      </c>
      <c r="G104">
        <v>0.5</v>
      </c>
      <c r="H104">
        <v>0.5</v>
      </c>
      <c r="I104">
        <v>57</v>
      </c>
      <c r="J104">
        <v>223</v>
      </c>
      <c r="L104">
        <v>62</v>
      </c>
      <c r="M104">
        <v>0.45900000000000002</v>
      </c>
      <c r="N104">
        <v>0.46800000000000003</v>
      </c>
      <c r="O104">
        <v>8.9999999999999993E-3</v>
      </c>
      <c r="Q104">
        <v>0</v>
      </c>
      <c r="R104">
        <v>1</v>
      </c>
      <c r="S104">
        <v>0</v>
      </c>
      <c r="T104">
        <v>0</v>
      </c>
      <c r="V104">
        <v>0</v>
      </c>
      <c r="Y104" s="27">
        <v>44403</v>
      </c>
      <c r="Z104" s="26">
        <v>0.77290509259259255</v>
      </c>
      <c r="AB104" s="7">
        <v>1</v>
      </c>
      <c r="AC104" s="5"/>
      <c r="AD104">
        <v>0.11515308122873809</v>
      </c>
      <c r="AE104">
        <v>1.6893837740201565E-2</v>
      </c>
      <c r="AF104">
        <v>-9.8259243488536527E-2</v>
      </c>
      <c r="AG104">
        <v>6.1296773366319394E-3</v>
      </c>
      <c r="AI104" s="5"/>
      <c r="AJ104" s="5"/>
      <c r="AK104" s="5">
        <v>4.393748723486846</v>
      </c>
      <c r="AL104" s="5"/>
      <c r="AM104" s="5"/>
      <c r="AN104" s="5"/>
      <c r="AO104" s="5"/>
      <c r="AP104" s="5"/>
      <c r="AQ104" s="5">
        <v>75.765342336555022</v>
      </c>
      <c r="AR104" s="5"/>
      <c r="AS104" s="5"/>
      <c r="AT104" s="5"/>
      <c r="AU104" s="5"/>
      <c r="AV104" s="5"/>
      <c r="AW104" s="5">
        <v>29.897176557140888</v>
      </c>
      <c r="AX104" s="5"/>
      <c r="AY104" s="5"/>
      <c r="AZ104" s="5"/>
      <c r="BA104" s="5"/>
      <c r="BB104" s="5"/>
      <c r="BC104" s="5">
        <v>14.753949642727914</v>
      </c>
      <c r="BD104" s="5"/>
      <c r="BE104" s="5"/>
      <c r="BF104" s="5"/>
      <c r="BG104" s="5">
        <v>0.11267769386090415</v>
      </c>
      <c r="BH104" s="5">
        <v>2.7196658417118068E-2</v>
      </c>
      <c r="BI104" s="5">
        <v>-8.5481035443786074E-2</v>
      </c>
      <c r="BJ104" s="5">
        <v>6.6178764133540523E-3</v>
      </c>
      <c r="BK104" s="5"/>
      <c r="BL104" s="1">
        <v>23</v>
      </c>
    </row>
    <row r="105" spans="1:81" customFormat="1">
      <c r="A105">
        <v>39</v>
      </c>
      <c r="B105">
        <v>3</v>
      </c>
      <c r="C105" t="s">
        <v>113</v>
      </c>
      <c r="D105" t="s">
        <v>25</v>
      </c>
      <c r="G105">
        <v>0.5</v>
      </c>
      <c r="H105">
        <v>0.5</v>
      </c>
      <c r="I105">
        <v>52</v>
      </c>
      <c r="J105">
        <v>244</v>
      </c>
      <c r="L105">
        <v>72</v>
      </c>
      <c r="M105">
        <v>0.45500000000000002</v>
      </c>
      <c r="N105">
        <v>0.48499999999999999</v>
      </c>
      <c r="O105">
        <v>3.1E-2</v>
      </c>
      <c r="Q105">
        <v>0</v>
      </c>
      <c r="R105">
        <v>1</v>
      </c>
      <c r="S105">
        <v>0</v>
      </c>
      <c r="T105">
        <v>0</v>
      </c>
      <c r="V105">
        <v>0</v>
      </c>
      <c r="Y105" s="27">
        <v>44403</v>
      </c>
      <c r="Z105" s="26">
        <v>0.77831018518518524</v>
      </c>
      <c r="AB105" s="7">
        <v>1</v>
      </c>
      <c r="AC105" s="5"/>
      <c r="AD105">
        <v>0.1102023064930702</v>
      </c>
      <c r="AE105">
        <v>3.7499479094034574E-2</v>
      </c>
      <c r="AF105">
        <v>-7.2702827399035622E-2</v>
      </c>
      <c r="AG105">
        <v>7.1060754900761644E-3</v>
      </c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1"/>
    </row>
    <row r="106" spans="1:81" ht="15.75" customHeight="1">
      <c r="A106">
        <v>4</v>
      </c>
      <c r="B106">
        <v>3</v>
      </c>
      <c r="C106" t="s">
        <v>113</v>
      </c>
      <c r="D106" t="s">
        <v>25</v>
      </c>
      <c r="E106"/>
      <c r="F106"/>
      <c r="G106">
        <v>0.5</v>
      </c>
      <c r="H106">
        <v>0.5</v>
      </c>
      <c r="I106"/>
      <c r="J106"/>
      <c r="K106"/>
      <c r="L106">
        <v>336</v>
      </c>
      <c r="M106">
        <v>3.1930000000000001</v>
      </c>
      <c r="N106">
        <v>0.77600000000000002</v>
      </c>
      <c r="O106">
        <v>0</v>
      </c>
      <c r="P106"/>
      <c r="Q106">
        <v>0</v>
      </c>
      <c r="R106">
        <v>1</v>
      </c>
      <c r="S106">
        <v>0</v>
      </c>
      <c r="T106">
        <v>0</v>
      </c>
      <c r="U106"/>
      <c r="V106">
        <v>0</v>
      </c>
      <c r="W106"/>
      <c r="X106"/>
      <c r="Y106" s="27">
        <v>44410</v>
      </c>
      <c r="Z106" s="26">
        <v>0.50787037037037031</v>
      </c>
      <c r="AA106"/>
      <c r="AB106" s="7">
        <v>1</v>
      </c>
      <c r="AD106">
        <v>3.3261965514893475</v>
      </c>
      <c r="AE106">
        <v>0.19418954595147261</v>
      </c>
      <c r="AF106">
        <v>-3.1320070055378748</v>
      </c>
      <c r="AG106">
        <v>1.4056393109242385E-2</v>
      </c>
      <c r="AH106"/>
      <c r="BL106" s="1"/>
      <c r="CC106" s="7"/>
    </row>
    <row r="107" spans="1:81" ht="15.75" customHeight="1">
      <c r="A107">
        <v>5</v>
      </c>
      <c r="B107">
        <v>3</v>
      </c>
      <c r="C107" t="s">
        <v>113</v>
      </c>
      <c r="D107" t="s">
        <v>25</v>
      </c>
      <c r="E107"/>
      <c r="F107"/>
      <c r="G107">
        <v>0.5</v>
      </c>
      <c r="H107">
        <v>0.5</v>
      </c>
      <c r="I107">
        <v>576</v>
      </c>
      <c r="J107">
        <v>459</v>
      </c>
      <c r="K107"/>
      <c r="L107">
        <v>178</v>
      </c>
      <c r="M107">
        <v>0.85599999999999998</v>
      </c>
      <c r="N107">
        <v>0.66700000000000004</v>
      </c>
      <c r="O107">
        <v>0</v>
      </c>
      <c r="P107"/>
      <c r="Q107">
        <v>0</v>
      </c>
      <c r="R107">
        <v>1</v>
      </c>
      <c r="S107">
        <v>0</v>
      </c>
      <c r="T107">
        <v>0</v>
      </c>
      <c r="U107"/>
      <c r="V107">
        <v>0</v>
      </c>
      <c r="W107"/>
      <c r="X107"/>
      <c r="Y107" s="27">
        <v>44410</v>
      </c>
      <c r="Z107" s="26">
        <v>0.51306712962962964</v>
      </c>
      <c r="AA107"/>
      <c r="AB107" s="7">
        <v>1</v>
      </c>
      <c r="AD107">
        <v>0.36513249878640608</v>
      </c>
      <c r="AE107">
        <v>6.9229163169982705E-2</v>
      </c>
      <c r="AF107">
        <v>-0.29590333561642335</v>
      </c>
      <c r="AG107">
        <v>-1.5343250216780921E-3</v>
      </c>
      <c r="AH107"/>
      <c r="BG107" s="5">
        <v>0.25913710248275401</v>
      </c>
      <c r="BH107" s="5">
        <v>6.9229163169982705E-2</v>
      </c>
      <c r="BI107" s="5">
        <v>-0.18990793931277128</v>
      </c>
      <c r="BJ107" s="5">
        <v>4.4481877655626746E-5</v>
      </c>
      <c r="BL107" s="1">
        <v>24</v>
      </c>
      <c r="CC107" s="7"/>
    </row>
    <row r="108" spans="1:81" ht="15.75" customHeight="1">
      <c r="A108">
        <v>6</v>
      </c>
      <c r="B108">
        <v>3</v>
      </c>
      <c r="C108" t="s">
        <v>113</v>
      </c>
      <c r="D108" t="s">
        <v>25</v>
      </c>
      <c r="E108"/>
      <c r="F108"/>
      <c r="G108">
        <v>0.5</v>
      </c>
      <c r="H108">
        <v>0.5</v>
      </c>
      <c r="I108">
        <v>358</v>
      </c>
      <c r="J108">
        <v>459</v>
      </c>
      <c r="K108"/>
      <c r="L108">
        <v>210</v>
      </c>
      <c r="M108">
        <v>0.69</v>
      </c>
      <c r="N108">
        <v>0.66800000000000004</v>
      </c>
      <c r="O108">
        <v>0</v>
      </c>
      <c r="P108"/>
      <c r="Q108">
        <v>0</v>
      </c>
      <c r="R108">
        <v>1</v>
      </c>
      <c r="S108">
        <v>0</v>
      </c>
      <c r="T108">
        <v>0</v>
      </c>
      <c r="U108"/>
      <c r="V108">
        <v>0</v>
      </c>
      <c r="W108"/>
      <c r="X108"/>
      <c r="Y108" s="27">
        <v>44410</v>
      </c>
      <c r="Z108" s="26">
        <v>0.5186574074074074</v>
      </c>
      <c r="AA108"/>
      <c r="AB108" s="7">
        <v>1</v>
      </c>
      <c r="AD108">
        <v>0.15314170617910194</v>
      </c>
      <c r="AE108">
        <v>6.9229163169982705E-2</v>
      </c>
      <c r="AF108">
        <v>-8.3912543009119239E-2</v>
      </c>
      <c r="AG108">
        <v>1.6232887769893456E-3</v>
      </c>
      <c r="AH108"/>
      <c r="BL108" s="1"/>
      <c r="CC108" s="7"/>
    </row>
    <row r="109" spans="1:81" ht="15.75" customHeight="1">
      <c r="A109">
        <v>61</v>
      </c>
      <c r="B109">
        <v>3</v>
      </c>
      <c r="C109" t="s">
        <v>113</v>
      </c>
      <c r="D109" t="s">
        <v>25</v>
      </c>
      <c r="E109"/>
      <c r="F109"/>
      <c r="G109">
        <v>0.5</v>
      </c>
      <c r="H109">
        <v>0.5</v>
      </c>
      <c r="I109"/>
      <c r="J109"/>
      <c r="K109"/>
      <c r="L109">
        <v>122</v>
      </c>
      <c r="M109">
        <v>1.51</v>
      </c>
      <c r="N109">
        <v>0.49199999999999999</v>
      </c>
      <c r="O109">
        <v>0</v>
      </c>
      <c r="P109"/>
      <c r="Q109">
        <v>0</v>
      </c>
      <c r="R109">
        <v>1</v>
      </c>
      <c r="S109">
        <v>0</v>
      </c>
      <c r="T109">
        <v>0</v>
      </c>
      <c r="U109"/>
      <c r="V109">
        <v>0</v>
      </c>
      <c r="W109"/>
      <c r="X109"/>
      <c r="Y109" s="27">
        <v>44410</v>
      </c>
      <c r="Z109" s="26">
        <v>0.94781249999999995</v>
      </c>
      <c r="AA109"/>
      <c r="AB109" s="7">
        <v>1</v>
      </c>
      <c r="AD109">
        <v>1.1926745378176713</v>
      </c>
      <c r="AE109">
        <v>-0.13285520585945793</v>
      </c>
      <c r="AF109">
        <v>-1.3255297436771292</v>
      </c>
      <c r="AG109">
        <v>-7.0601491693461074E-3</v>
      </c>
      <c r="AH109"/>
      <c r="BL109" s="1"/>
      <c r="CC109" s="7"/>
    </row>
    <row r="110" spans="1:81" ht="15.75" customHeight="1">
      <c r="A110">
        <v>62</v>
      </c>
      <c r="B110">
        <v>3</v>
      </c>
      <c r="C110" t="s">
        <v>113</v>
      </c>
      <c r="D110" t="s">
        <v>25</v>
      </c>
      <c r="E110"/>
      <c r="F110"/>
      <c r="G110">
        <v>0.5</v>
      </c>
      <c r="H110">
        <v>0.5</v>
      </c>
      <c r="I110">
        <v>91</v>
      </c>
      <c r="J110">
        <v>252</v>
      </c>
      <c r="K110"/>
      <c r="L110">
        <v>143</v>
      </c>
      <c r="M110">
        <v>0.48499999999999999</v>
      </c>
      <c r="N110">
        <v>0.49199999999999999</v>
      </c>
      <c r="O110">
        <v>8.0000000000000002E-3</v>
      </c>
      <c r="P110"/>
      <c r="Q110">
        <v>0</v>
      </c>
      <c r="R110">
        <v>1</v>
      </c>
      <c r="S110">
        <v>0</v>
      </c>
      <c r="T110">
        <v>0</v>
      </c>
      <c r="U110"/>
      <c r="V110">
        <v>0</v>
      </c>
      <c r="W110"/>
      <c r="X110"/>
      <c r="Y110" s="27">
        <v>44410</v>
      </c>
      <c r="Z110" s="26">
        <v>0.95277777777777783</v>
      </c>
      <c r="AA110"/>
      <c r="AB110" s="7">
        <v>1</v>
      </c>
      <c r="AD110">
        <v>-0.10649839302342197</v>
      </c>
      <c r="AE110">
        <v>-0.13285520585945793</v>
      </c>
      <c r="AF110">
        <v>-2.6356812836035956E-2</v>
      </c>
      <c r="AG110">
        <v>-4.9879651139706016E-3</v>
      </c>
      <c r="AH110"/>
      <c r="AK110" s="5">
        <v>15.964071772137947</v>
      </c>
      <c r="AQ110" s="5">
        <v>16.825175312568991</v>
      </c>
      <c r="AW110" s="5">
        <v>20.224045087075631</v>
      </c>
      <c r="BC110" s="5">
        <v>72.910843303632575</v>
      </c>
      <c r="BG110" s="5">
        <v>-0.11573652389392375</v>
      </c>
      <c r="BH110" s="5">
        <v>-0.14505836824046281</v>
      </c>
      <c r="BI110" s="5">
        <v>-2.9321844346539054E-2</v>
      </c>
      <c r="BJ110" s="5">
        <v>-7.8495526190129668E-3</v>
      </c>
      <c r="BL110" s="1">
        <v>25</v>
      </c>
      <c r="CC110" s="7"/>
    </row>
    <row r="111" spans="1:81" ht="15.75" customHeight="1">
      <c r="A111">
        <v>63</v>
      </c>
      <c r="B111">
        <v>3</v>
      </c>
      <c r="C111" t="s">
        <v>113</v>
      </c>
      <c r="D111" t="s">
        <v>25</v>
      </c>
      <c r="E111"/>
      <c r="F111"/>
      <c r="G111">
        <v>0.5</v>
      </c>
      <c r="H111">
        <v>0.5</v>
      </c>
      <c r="I111">
        <v>72</v>
      </c>
      <c r="J111">
        <v>227</v>
      </c>
      <c r="K111"/>
      <c r="L111">
        <v>85</v>
      </c>
      <c r="M111">
        <v>0.47</v>
      </c>
      <c r="N111">
        <v>0.47099999999999997</v>
      </c>
      <c r="O111">
        <v>1E-3</v>
      </c>
      <c r="P111"/>
      <c r="Q111">
        <v>0</v>
      </c>
      <c r="R111">
        <v>1</v>
      </c>
      <c r="S111">
        <v>0</v>
      </c>
      <c r="T111">
        <v>0</v>
      </c>
      <c r="U111"/>
      <c r="V111">
        <v>0</v>
      </c>
      <c r="W111"/>
      <c r="X111"/>
      <c r="Y111" s="27">
        <v>44410</v>
      </c>
      <c r="Z111" s="26">
        <v>0.95814814814814808</v>
      </c>
      <c r="AA111"/>
      <c r="AB111" s="7">
        <v>1</v>
      </c>
      <c r="AD111">
        <v>-0.12497465476442554</v>
      </c>
      <c r="AE111">
        <v>-0.15726153062146769</v>
      </c>
      <c r="AF111">
        <v>-3.2286875857042152E-2</v>
      </c>
      <c r="AG111">
        <v>-1.0711140124055333E-2</v>
      </c>
      <c r="AH111"/>
      <c r="BL111" s="1"/>
      <c r="CC111" s="7"/>
    </row>
    <row r="112" spans="1:81" ht="15.75" customHeight="1">
      <c r="A112">
        <v>106</v>
      </c>
      <c r="B112">
        <v>3</v>
      </c>
      <c r="C112" t="s">
        <v>113</v>
      </c>
      <c r="D112" t="s">
        <v>25</v>
      </c>
      <c r="E112"/>
      <c r="F112"/>
      <c r="G112">
        <v>0.5</v>
      </c>
      <c r="H112">
        <v>0.5</v>
      </c>
      <c r="I112"/>
      <c r="J112"/>
      <c r="K112"/>
      <c r="L112">
        <v>234</v>
      </c>
      <c r="M112">
        <v>0.98199999999999998</v>
      </c>
      <c r="N112">
        <v>0.437</v>
      </c>
      <c r="O112">
        <v>0</v>
      </c>
      <c r="P112"/>
      <c r="Q112">
        <v>0</v>
      </c>
      <c r="R112">
        <v>1</v>
      </c>
      <c r="S112">
        <v>0</v>
      </c>
      <c r="T112">
        <v>0</v>
      </c>
      <c r="U112"/>
      <c r="V112">
        <v>0</v>
      </c>
      <c r="W112"/>
      <c r="X112"/>
      <c r="Y112" s="27">
        <v>44411</v>
      </c>
      <c r="Z112" s="26">
        <v>0.29099537037037038</v>
      </c>
      <c r="AA112"/>
      <c r="AB112" s="7">
        <v>1</v>
      </c>
      <c r="AD112" s="11">
        <v>0.52461181065612117</v>
      </c>
      <c r="AE112" s="5">
        <v>-0.19631165024068328</v>
      </c>
      <c r="AF112" s="5">
        <v>-0.72092346089680448</v>
      </c>
      <c r="AG112" s="5">
        <v>3.991499125989925E-3</v>
      </c>
      <c r="BL112" s="1"/>
      <c r="CC112" s="7"/>
    </row>
    <row r="113" spans="1:81" ht="15.75" customHeight="1">
      <c r="A113">
        <v>107</v>
      </c>
      <c r="B113">
        <v>3</v>
      </c>
      <c r="C113" t="s">
        <v>113</v>
      </c>
      <c r="D113" t="s">
        <v>25</v>
      </c>
      <c r="E113"/>
      <c r="F113"/>
      <c r="G113">
        <v>0.5</v>
      </c>
      <c r="H113">
        <v>0.5</v>
      </c>
      <c r="I113">
        <v>40</v>
      </c>
      <c r="J113">
        <v>188</v>
      </c>
      <c r="K113"/>
      <c r="L113">
        <v>213</v>
      </c>
      <c r="M113">
        <v>0.44600000000000001</v>
      </c>
      <c r="N113">
        <v>0.437</v>
      </c>
      <c r="O113">
        <v>0</v>
      </c>
      <c r="P113"/>
      <c r="Q113">
        <v>0</v>
      </c>
      <c r="R113">
        <v>1</v>
      </c>
      <c r="S113">
        <v>0</v>
      </c>
      <c r="T113">
        <v>0</v>
      </c>
      <c r="U113"/>
      <c r="V113">
        <v>0</v>
      </c>
      <c r="W113"/>
      <c r="X113"/>
      <c r="Y113" s="27">
        <v>44411</v>
      </c>
      <c r="Z113" s="26">
        <v>0.29599537037037038</v>
      </c>
      <c r="AA113"/>
      <c r="AB113" s="7">
        <v>1</v>
      </c>
      <c r="AD113" s="11">
        <v>-0.15609256927558943</v>
      </c>
      <c r="AE113" s="5">
        <v>-0.19533539725020288</v>
      </c>
      <c r="AF113" s="5">
        <v>-3.9242827974613453E-2</v>
      </c>
      <c r="AG113" s="5">
        <v>1.9193150706144175E-3</v>
      </c>
      <c r="AK113" s="5">
        <v>0</v>
      </c>
      <c r="AQ113" s="5">
        <v>13.9478533184519</v>
      </c>
      <c r="AW113" s="5">
        <v>54.350390088127369</v>
      </c>
      <c r="BC113" s="5">
        <v>7283.185894967789</v>
      </c>
      <c r="BG113" s="5">
        <v>-0.15609256927558943</v>
      </c>
      <c r="BH113" s="5">
        <v>-0.20997919210740873</v>
      </c>
      <c r="BI113" s="5">
        <v>-5.3886622831819303E-2</v>
      </c>
      <c r="BJ113" s="5">
        <v>-5.4193553552730686E-5</v>
      </c>
      <c r="BL113" s="1">
        <v>26</v>
      </c>
      <c r="CC113" s="7"/>
    </row>
    <row r="114" spans="1:81" ht="15.75" customHeight="1">
      <c r="A114">
        <v>108</v>
      </c>
      <c r="B114">
        <v>3</v>
      </c>
      <c r="C114" t="s">
        <v>113</v>
      </c>
      <c r="D114" t="s">
        <v>25</v>
      </c>
      <c r="E114"/>
      <c r="F114"/>
      <c r="G114">
        <v>0.5</v>
      </c>
      <c r="H114">
        <v>0.5</v>
      </c>
      <c r="I114">
        <v>40</v>
      </c>
      <c r="J114">
        <v>158</v>
      </c>
      <c r="K114"/>
      <c r="L114">
        <v>173</v>
      </c>
      <c r="M114">
        <v>0.44500000000000001</v>
      </c>
      <c r="N114">
        <v>0.41199999999999998</v>
      </c>
      <c r="O114">
        <v>0</v>
      </c>
      <c r="P114"/>
      <c r="Q114">
        <v>0</v>
      </c>
      <c r="R114">
        <v>1</v>
      </c>
      <c r="S114">
        <v>0</v>
      </c>
      <c r="T114">
        <v>0</v>
      </c>
      <c r="U114"/>
      <c r="V114">
        <v>0</v>
      </c>
      <c r="W114"/>
      <c r="X114"/>
      <c r="Y114" s="27">
        <v>44411</v>
      </c>
      <c r="Z114" s="26">
        <v>0.30140046296296297</v>
      </c>
      <c r="AA114"/>
      <c r="AB114" s="7">
        <v>1</v>
      </c>
      <c r="AD114" s="11">
        <v>-0.15609256927558943</v>
      </c>
      <c r="AE114" s="5">
        <v>-0.22462298696461458</v>
      </c>
      <c r="AF114" s="5">
        <v>-6.8530417689025153E-2</v>
      </c>
      <c r="AG114" s="5">
        <v>-2.0277021777198789E-3</v>
      </c>
      <c r="BL114" s="1"/>
      <c r="CC114" s="7"/>
    </row>
    <row r="115" spans="1:81" ht="15.75" customHeight="1">
      <c r="A115">
        <v>4</v>
      </c>
      <c r="B115">
        <v>3</v>
      </c>
      <c r="C115" t="s">
        <v>113</v>
      </c>
      <c r="D115" t="s">
        <v>25</v>
      </c>
      <c r="E115"/>
      <c r="F115"/>
      <c r="G115">
        <v>0.5</v>
      </c>
      <c r="H115">
        <v>0.5</v>
      </c>
      <c r="I115"/>
      <c r="J115"/>
      <c r="K115"/>
      <c r="L115">
        <v>234</v>
      </c>
      <c r="M115">
        <v>3.03</v>
      </c>
      <c r="N115">
        <v>0.58799999999999997</v>
      </c>
      <c r="O115">
        <v>0</v>
      </c>
      <c r="P115"/>
      <c r="Q115">
        <v>0</v>
      </c>
      <c r="R115">
        <v>1</v>
      </c>
      <c r="S115">
        <v>0</v>
      </c>
      <c r="T115">
        <v>0</v>
      </c>
      <c r="U115"/>
      <c r="V115">
        <v>0</v>
      </c>
      <c r="W115"/>
      <c r="X115"/>
      <c r="Y115" s="27">
        <v>44412</v>
      </c>
      <c r="Z115" s="26">
        <v>0.53166666666666662</v>
      </c>
      <c r="AA115"/>
      <c r="AB115" s="7">
        <v>1</v>
      </c>
      <c r="AD115" s="11">
        <v>3.1116252833178231</v>
      </c>
      <c r="AE115" s="5">
        <v>9.7833152163752379E-2</v>
      </c>
      <c r="AF115" s="5">
        <v>-3.0137921311540707</v>
      </c>
      <c r="AG115" s="5">
        <v>1.1840998191979837E-2</v>
      </c>
      <c r="BL115" s="1"/>
      <c r="CC115" s="7"/>
    </row>
    <row r="116" spans="1:81" ht="15.75" customHeight="1">
      <c r="A116">
        <v>5</v>
      </c>
      <c r="B116">
        <v>3</v>
      </c>
      <c r="C116" t="s">
        <v>113</v>
      </c>
      <c r="D116" t="s">
        <v>25</v>
      </c>
      <c r="E116"/>
      <c r="F116"/>
      <c r="G116">
        <v>0.5</v>
      </c>
      <c r="H116">
        <v>0.5</v>
      </c>
      <c r="I116">
        <v>241</v>
      </c>
      <c r="J116">
        <v>365</v>
      </c>
      <c r="K116"/>
      <c r="L116">
        <v>164</v>
      </c>
      <c r="M116">
        <v>0.6</v>
      </c>
      <c r="N116">
        <v>0.58799999999999997</v>
      </c>
      <c r="O116">
        <v>0</v>
      </c>
      <c r="P116"/>
      <c r="Q116">
        <v>0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44412</v>
      </c>
      <c r="Z116" s="26">
        <v>0.53671296296296289</v>
      </c>
      <c r="AA116"/>
      <c r="AB116" s="7">
        <v>1</v>
      </c>
      <c r="AD116" s="11">
        <v>0.13835632972833581</v>
      </c>
      <c r="AE116" s="5">
        <v>9.7833152163752379E-2</v>
      </c>
      <c r="AF116" s="5">
        <v>-4.0523177564583429E-2</v>
      </c>
      <c r="AG116" s="5">
        <v>4.6766134358212441E-3</v>
      </c>
      <c r="BG116" s="5">
        <v>0.12849863348182819</v>
      </c>
      <c r="BH116" s="5">
        <v>7.9735984607548452E-2</v>
      </c>
      <c r="BI116" s="5">
        <v>-4.8762648874279738E-2</v>
      </c>
      <c r="BJ116" s="5">
        <v>3.0390397772707099E-3</v>
      </c>
      <c r="BL116" s="1">
        <v>27</v>
      </c>
      <c r="CC116" s="7"/>
    </row>
    <row r="117" spans="1:81" ht="15.75" customHeight="1">
      <c r="A117">
        <v>6</v>
      </c>
      <c r="B117">
        <v>3</v>
      </c>
      <c r="C117" t="s">
        <v>113</v>
      </c>
      <c r="D117" t="s">
        <v>25</v>
      </c>
      <c r="E117"/>
      <c r="F117"/>
      <c r="G117">
        <v>0.5</v>
      </c>
      <c r="H117">
        <v>0.5</v>
      </c>
      <c r="I117">
        <v>220</v>
      </c>
      <c r="J117">
        <v>329</v>
      </c>
      <c r="K117"/>
      <c r="L117">
        <v>132</v>
      </c>
      <c r="M117">
        <v>0.58399999999999996</v>
      </c>
      <c r="N117">
        <v>0.55700000000000005</v>
      </c>
      <c r="O117">
        <v>0</v>
      </c>
      <c r="P117"/>
      <c r="Q117">
        <v>0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44412</v>
      </c>
      <c r="Z117" s="26">
        <v>0.54214120370370367</v>
      </c>
      <c r="AA117"/>
      <c r="AB117" s="7">
        <v>1</v>
      </c>
      <c r="AD117" s="11">
        <v>0.11864093723532057</v>
      </c>
      <c r="AE117" s="5">
        <v>6.1638817051344531E-2</v>
      </c>
      <c r="AF117" s="5">
        <v>-5.7002120183976039E-2</v>
      </c>
      <c r="AG117" s="5">
        <v>1.4014661187201755E-3</v>
      </c>
      <c r="BL117" s="1"/>
      <c r="CC117" s="7"/>
    </row>
    <row r="118" spans="1:81" ht="15.75" customHeight="1">
      <c r="A118">
        <v>61</v>
      </c>
      <c r="B118">
        <v>3</v>
      </c>
      <c r="C118" t="s">
        <v>113</v>
      </c>
      <c r="D118" t="s">
        <v>25</v>
      </c>
      <c r="E118"/>
      <c r="F118"/>
      <c r="G118">
        <v>0.5</v>
      </c>
      <c r="H118">
        <v>0.5</v>
      </c>
      <c r="I118"/>
      <c r="J118"/>
      <c r="K118"/>
      <c r="L118">
        <v>166</v>
      </c>
      <c r="M118">
        <v>1.409</v>
      </c>
      <c r="N118">
        <v>0.51800000000000002</v>
      </c>
      <c r="O118">
        <v>0</v>
      </c>
      <c r="P118"/>
      <c r="Q118">
        <v>0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44412</v>
      </c>
      <c r="Z118" s="26">
        <v>0.97238425925925931</v>
      </c>
      <c r="AA118"/>
      <c r="AB118" s="7">
        <v>1</v>
      </c>
      <c r="AD118" s="11">
        <v>1.1288200954488627</v>
      </c>
      <c r="AE118" s="5">
        <v>1.5390499963267835E-2</v>
      </c>
      <c r="AF118" s="5">
        <v>-1.1134295954855948</v>
      </c>
      <c r="AG118" s="5">
        <v>4.8813101431400613E-3</v>
      </c>
      <c r="BL118" s="1"/>
      <c r="CC118" s="7"/>
    </row>
    <row r="119" spans="1:81" ht="15.75" customHeight="1">
      <c r="A119">
        <v>62</v>
      </c>
      <c r="B119">
        <v>3</v>
      </c>
      <c r="C119" t="s">
        <v>113</v>
      </c>
      <c r="D119" t="s">
        <v>25</v>
      </c>
      <c r="E119"/>
      <c r="F119"/>
      <c r="G119">
        <v>0.5</v>
      </c>
      <c r="H119">
        <v>0.5</v>
      </c>
      <c r="I119">
        <v>125</v>
      </c>
      <c r="J119">
        <v>262</v>
      </c>
      <c r="K119"/>
      <c r="L119">
        <v>141</v>
      </c>
      <c r="M119">
        <v>0.51100000000000001</v>
      </c>
      <c r="N119">
        <v>0.5</v>
      </c>
      <c r="O119">
        <v>0</v>
      </c>
      <c r="P119"/>
      <c r="Q119">
        <v>0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44412</v>
      </c>
      <c r="Z119" s="26">
        <v>0.97737268518518527</v>
      </c>
      <c r="AA119"/>
      <c r="AB119" s="7">
        <v>1</v>
      </c>
      <c r="AD119" s="11">
        <v>2.945225690977548E-2</v>
      </c>
      <c r="AE119" s="5">
        <v>-5.7228621856367391E-3</v>
      </c>
      <c r="AF119" s="5">
        <v>-3.5175119095412218E-2</v>
      </c>
      <c r="AG119" s="5">
        <v>2.3226013016548514E-3</v>
      </c>
      <c r="AK119" s="5">
        <v>42.518165305801354</v>
      </c>
      <c r="AQ119" s="5">
        <v>140.68262919721045</v>
      </c>
      <c r="AW119" s="5">
        <v>38.588636542414967</v>
      </c>
      <c r="BC119" s="5">
        <v>24.760934660965567</v>
      </c>
      <c r="BG119" s="5">
        <v>2.4288701733033394E-2</v>
      </c>
      <c r="BH119" s="5">
        <v>-1.9295737852789673E-2</v>
      </c>
      <c r="BI119" s="5">
        <v>-4.3584439585823059E-2</v>
      </c>
      <c r="BJ119" s="5">
        <v>2.06673041750633E-3</v>
      </c>
      <c r="BL119" s="1">
        <v>28</v>
      </c>
      <c r="CC119" s="7"/>
    </row>
    <row r="120" spans="1:81" ht="15.75" customHeight="1">
      <c r="A120">
        <v>63</v>
      </c>
      <c r="B120">
        <v>3</v>
      </c>
      <c r="C120" t="s">
        <v>113</v>
      </c>
      <c r="D120" t="s">
        <v>25</v>
      </c>
      <c r="E120"/>
      <c r="F120"/>
      <c r="G120">
        <v>0.5</v>
      </c>
      <c r="H120">
        <v>0.5</v>
      </c>
      <c r="I120">
        <v>114</v>
      </c>
      <c r="J120">
        <v>235</v>
      </c>
      <c r="K120"/>
      <c r="L120">
        <v>136</v>
      </c>
      <c r="M120">
        <v>0.502</v>
      </c>
      <c r="N120">
        <v>0.47799999999999998</v>
      </c>
      <c r="O120">
        <v>0</v>
      </c>
      <c r="P120"/>
      <c r="Q120">
        <v>0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44412</v>
      </c>
      <c r="Z120" s="26">
        <v>0.98273148148148148</v>
      </c>
      <c r="AA120"/>
      <c r="AB120" s="7">
        <v>1</v>
      </c>
      <c r="AD120" s="11">
        <v>1.9125146556291304E-2</v>
      </c>
      <c r="AE120" s="5">
        <v>-3.2868613519942608E-2</v>
      </c>
      <c r="AF120" s="5">
        <v>-5.1993760076233908E-2</v>
      </c>
      <c r="AG120" s="5">
        <v>1.8108595333578082E-3</v>
      </c>
      <c r="BL120" s="1"/>
      <c r="CC120" s="7"/>
    </row>
    <row r="121" spans="1:81" ht="15.75" customHeight="1">
      <c r="A121">
        <v>106</v>
      </c>
      <c r="B121">
        <v>3</v>
      </c>
      <c r="C121" t="s">
        <v>113</v>
      </c>
      <c r="D121" t="s">
        <v>25</v>
      </c>
      <c r="E121"/>
      <c r="F121"/>
      <c r="G121">
        <v>0.5</v>
      </c>
      <c r="H121">
        <v>0.5</v>
      </c>
      <c r="I121"/>
      <c r="J121"/>
      <c r="K121"/>
      <c r="L121">
        <v>217</v>
      </c>
      <c r="M121">
        <v>1.3919999999999999</v>
      </c>
      <c r="N121">
        <v>0.51300000000000001</v>
      </c>
      <c r="O121">
        <v>0</v>
      </c>
      <c r="P121"/>
      <c r="Q121">
        <v>0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44413</v>
      </c>
      <c r="Z121" s="26">
        <v>0.31810185185185186</v>
      </c>
      <c r="AA121"/>
      <c r="AB121" s="7">
        <v>1</v>
      </c>
      <c r="AD121" s="11">
        <v>1.1081658747418943</v>
      </c>
      <c r="AE121" s="5">
        <v>9.3581107778665362E-3</v>
      </c>
      <c r="AF121" s="5">
        <v>-1.0988077639640277</v>
      </c>
      <c r="AG121" s="5">
        <v>1.0101076179769894E-2</v>
      </c>
      <c r="BL121" s="1"/>
      <c r="CC121" s="7"/>
    </row>
    <row r="122" spans="1:81" ht="15.75" customHeight="1">
      <c r="A122">
        <v>107</v>
      </c>
      <c r="B122">
        <v>3</v>
      </c>
      <c r="C122" t="s">
        <v>113</v>
      </c>
      <c r="D122" t="s">
        <v>25</v>
      </c>
      <c r="E122"/>
      <c r="F122"/>
      <c r="G122">
        <v>0.5</v>
      </c>
      <c r="H122">
        <v>0.5</v>
      </c>
      <c r="I122">
        <v>135</v>
      </c>
      <c r="J122">
        <v>244</v>
      </c>
      <c r="K122"/>
      <c r="L122">
        <v>165</v>
      </c>
      <c r="M122">
        <v>0.51900000000000002</v>
      </c>
      <c r="N122">
        <v>0.48499999999999999</v>
      </c>
      <c r="O122">
        <v>0</v>
      </c>
      <c r="P122"/>
      <c r="Q122">
        <v>0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44413</v>
      </c>
      <c r="Z122" s="26">
        <v>0.32304398148148145</v>
      </c>
      <c r="AA122"/>
      <c r="AB122" s="7">
        <v>1</v>
      </c>
      <c r="AD122" s="11">
        <v>3.8840539049306524E-2</v>
      </c>
      <c r="AE122" s="5">
        <v>-2.3820029741840637E-2</v>
      </c>
      <c r="AF122" s="5">
        <v>-6.2660568791147161E-2</v>
      </c>
      <c r="AG122" s="5">
        <v>4.7789617894806527E-3</v>
      </c>
      <c r="AK122" s="5">
        <v>76.996996462517245</v>
      </c>
      <c r="AQ122" s="5">
        <v>70.859872446699029</v>
      </c>
      <c r="AW122" s="5">
        <v>7.0029395176491587</v>
      </c>
      <c r="BC122" s="5">
        <v>17.580494658243833</v>
      </c>
      <c r="BG122" s="5">
        <v>2.8044014588845811E-2</v>
      </c>
      <c r="BH122" s="5">
        <v>-3.6890206310210144E-2</v>
      </c>
      <c r="BI122" s="5">
        <v>-6.4934220899055956E-2</v>
      </c>
      <c r="BJ122" s="5">
        <v>5.2395293809479916E-3</v>
      </c>
      <c r="BL122" s="1">
        <v>29</v>
      </c>
      <c r="CC122" s="7"/>
    </row>
    <row r="123" spans="1:81" ht="15.75" customHeight="1">
      <c r="A123">
        <v>108</v>
      </c>
      <c r="B123">
        <v>3</v>
      </c>
      <c r="C123" t="s">
        <v>113</v>
      </c>
      <c r="D123" t="s">
        <v>25</v>
      </c>
      <c r="E123"/>
      <c r="F123"/>
      <c r="G123">
        <v>0.5</v>
      </c>
      <c r="H123">
        <v>0.5</v>
      </c>
      <c r="I123">
        <v>112</v>
      </c>
      <c r="J123">
        <v>218</v>
      </c>
      <c r="K123"/>
      <c r="L123">
        <v>174</v>
      </c>
      <c r="M123">
        <v>0.501</v>
      </c>
      <c r="N123">
        <v>0.46400000000000002</v>
      </c>
      <c r="O123">
        <v>0</v>
      </c>
      <c r="P123"/>
      <c r="Q123">
        <v>0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44413</v>
      </c>
      <c r="Z123" s="26">
        <v>0.32843749999999999</v>
      </c>
      <c r="AA123"/>
      <c r="AB123" s="7">
        <v>1</v>
      </c>
      <c r="AD123" s="11">
        <v>1.7247490128385095E-2</v>
      </c>
      <c r="AE123" s="5">
        <v>-4.9960382878579658E-2</v>
      </c>
      <c r="AF123" s="5">
        <v>-6.720787300696475E-2</v>
      </c>
      <c r="AG123" s="5">
        <v>5.7000969724153305E-3</v>
      </c>
      <c r="BL123" s="1"/>
      <c r="CC123" s="7"/>
    </row>
    <row r="124" spans="1:81" ht="15.75" customHeight="1">
      <c r="A124">
        <v>4</v>
      </c>
      <c r="B124">
        <v>3</v>
      </c>
      <c r="C124" t="s">
        <v>113</v>
      </c>
      <c r="D124" t="s">
        <v>25</v>
      </c>
      <c r="E124"/>
      <c r="F124"/>
      <c r="G124">
        <v>0.5</v>
      </c>
      <c r="H124">
        <v>0.5</v>
      </c>
      <c r="I124"/>
      <c r="J124"/>
      <c r="K124"/>
      <c r="L124">
        <v>201</v>
      </c>
      <c r="M124">
        <v>3.056</v>
      </c>
      <c r="N124">
        <v>0.58199999999999996</v>
      </c>
      <c r="O124">
        <v>0</v>
      </c>
      <c r="P124"/>
      <c r="Q124">
        <v>0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44413</v>
      </c>
      <c r="Z124" s="26">
        <v>0.586400462962963</v>
      </c>
      <c r="AA124"/>
      <c r="AB124" s="7">
        <v>1</v>
      </c>
      <c r="AD124" s="11">
        <v>3.1390620898488426</v>
      </c>
      <c r="AE124" s="5">
        <v>0.20115345115470698</v>
      </c>
      <c r="AF124" s="5">
        <v>-2.9379086386941355</v>
      </c>
      <c r="AG124" s="5">
        <v>1.3751097279033906E-2</v>
      </c>
      <c r="BL124" s="1"/>
      <c r="CC124" s="7"/>
    </row>
    <row r="125" spans="1:81" ht="15.75" customHeight="1">
      <c r="A125">
        <v>5</v>
      </c>
      <c r="B125">
        <v>3</v>
      </c>
      <c r="C125" t="s">
        <v>113</v>
      </c>
      <c r="D125" t="s">
        <v>25</v>
      </c>
      <c r="E125"/>
      <c r="F125"/>
      <c r="G125">
        <v>0.5</v>
      </c>
      <c r="H125">
        <v>0.5</v>
      </c>
      <c r="I125">
        <v>266</v>
      </c>
      <c r="J125">
        <v>344</v>
      </c>
      <c r="K125"/>
      <c r="L125">
        <v>98</v>
      </c>
      <c r="M125">
        <v>0.61899999999999999</v>
      </c>
      <c r="N125">
        <v>0.56999999999999995</v>
      </c>
      <c r="O125">
        <v>0</v>
      </c>
      <c r="P125"/>
      <c r="Q125">
        <v>0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44413</v>
      </c>
      <c r="Z125" s="26">
        <v>0.59137731481481481</v>
      </c>
      <c r="AA125"/>
      <c r="AB125" s="7">
        <v>1</v>
      </c>
      <c r="AD125" s="11">
        <v>0.16568072768555339</v>
      </c>
      <c r="AE125" s="5">
        <v>0.1865266090769189</v>
      </c>
      <c r="AF125" s="5">
        <v>2.0845881391365506E-2</v>
      </c>
      <c r="AG125" s="5">
        <v>3.5057273780244786E-3</v>
      </c>
      <c r="BG125" s="5">
        <v>0.15163767969044969</v>
      </c>
      <c r="BH125" s="5">
        <v>0.17970074944061781</v>
      </c>
      <c r="BI125" s="5">
        <v>2.8063069750168104E-2</v>
      </c>
      <c r="BJ125" s="5">
        <v>9.1951750009976803E-4</v>
      </c>
      <c r="BL125" s="1">
        <v>30</v>
      </c>
      <c r="CC125" s="7"/>
    </row>
    <row r="126" spans="1:81" ht="15.75" customHeight="1">
      <c r="A126">
        <v>6</v>
      </c>
      <c r="B126">
        <v>3</v>
      </c>
      <c r="C126" t="s">
        <v>113</v>
      </c>
      <c r="D126" t="s">
        <v>25</v>
      </c>
      <c r="E126"/>
      <c r="F126"/>
      <c r="G126">
        <v>0.5</v>
      </c>
      <c r="H126">
        <v>0.5</v>
      </c>
      <c r="I126">
        <v>236</v>
      </c>
      <c r="J126">
        <v>330</v>
      </c>
      <c r="K126"/>
      <c r="L126">
        <v>46</v>
      </c>
      <c r="M126">
        <v>0.59599999999999997</v>
      </c>
      <c r="N126">
        <v>0.55800000000000005</v>
      </c>
      <c r="O126">
        <v>0</v>
      </c>
      <c r="P126"/>
      <c r="Q126">
        <v>0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44413</v>
      </c>
      <c r="Z126" s="26">
        <v>0.59681712962962963</v>
      </c>
      <c r="AA126"/>
      <c r="AB126" s="7">
        <v>1</v>
      </c>
      <c r="AD126" s="11">
        <v>0.137594631695346</v>
      </c>
      <c r="AE126" s="5">
        <v>0.1728748898043167</v>
      </c>
      <c r="AF126" s="5">
        <v>3.5280258108970702E-2</v>
      </c>
      <c r="AG126" s="5">
        <v>-1.6666923778249426E-3</v>
      </c>
      <c r="BL126" s="1"/>
      <c r="CC126" s="7"/>
    </row>
    <row r="127" spans="1:81" ht="15.75" customHeight="1">
      <c r="A127">
        <v>61</v>
      </c>
      <c r="B127">
        <v>3</v>
      </c>
      <c r="C127" t="s">
        <v>113</v>
      </c>
      <c r="D127" t="s">
        <v>25</v>
      </c>
      <c r="E127"/>
      <c r="F127"/>
      <c r="G127">
        <v>0.5</v>
      </c>
      <c r="H127">
        <v>0.5</v>
      </c>
      <c r="I127"/>
      <c r="J127"/>
      <c r="K127"/>
      <c r="L127">
        <v>139</v>
      </c>
      <c r="M127">
        <v>1.2070000000000001</v>
      </c>
      <c r="N127">
        <v>0.55800000000000005</v>
      </c>
      <c r="O127">
        <v>0</v>
      </c>
      <c r="P127"/>
      <c r="Q127">
        <v>0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44414</v>
      </c>
      <c r="Z127" s="26">
        <v>2.8946759259259255E-2</v>
      </c>
      <c r="AA127"/>
      <c r="AB127" s="7">
        <v>1</v>
      </c>
      <c r="AD127" s="11">
        <v>0.8837485818351889</v>
      </c>
      <c r="AE127" s="5">
        <v>0.1728748898043167</v>
      </c>
      <c r="AF127" s="5">
        <v>-0.71087369203087225</v>
      </c>
      <c r="AG127" s="5">
        <v>7.5839814162903659E-3</v>
      </c>
      <c r="BL127" s="1"/>
      <c r="CC127" s="7"/>
    </row>
    <row r="128" spans="1:81" ht="15.75" customHeight="1">
      <c r="A128">
        <v>62</v>
      </c>
      <c r="B128">
        <v>3</v>
      </c>
      <c r="C128" t="s">
        <v>113</v>
      </c>
      <c r="D128" t="s">
        <v>25</v>
      </c>
      <c r="E128"/>
      <c r="F128"/>
      <c r="G128">
        <v>0.5</v>
      </c>
      <c r="H128">
        <v>0.5</v>
      </c>
      <c r="I128">
        <v>97</v>
      </c>
      <c r="J128">
        <v>281</v>
      </c>
      <c r="K128"/>
      <c r="L128">
        <v>115</v>
      </c>
      <c r="M128">
        <v>0.48899999999999999</v>
      </c>
      <c r="N128">
        <v>0.51700000000000002</v>
      </c>
      <c r="O128">
        <v>2.7E-2</v>
      </c>
      <c r="P128"/>
      <c r="Q128">
        <v>0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44414</v>
      </c>
      <c r="Z128" s="26">
        <v>3.3923611111111113E-2</v>
      </c>
      <c r="AA128"/>
      <c r="AB128" s="7">
        <v>1</v>
      </c>
      <c r="AD128" s="11">
        <v>7.462386940718416E-3</v>
      </c>
      <c r="AE128" s="5">
        <v>0.125093872350209</v>
      </c>
      <c r="AF128" s="5">
        <v>0.11763148540949057</v>
      </c>
      <c r="AG128" s="5">
        <v>5.1967107597444802E-3</v>
      </c>
      <c r="AK128" s="5">
        <v>91.392554408275771</v>
      </c>
      <c r="AQ128" s="5">
        <v>0.77648644074674045</v>
      </c>
      <c r="AW128" s="5">
        <v>4.6954671320308661</v>
      </c>
      <c r="BC128" s="5">
        <v>16.582302380070391</v>
      </c>
      <c r="BG128" s="5">
        <v>5.121878941534464E-3</v>
      </c>
      <c r="BH128" s="5">
        <v>0.12558143375280192</v>
      </c>
      <c r="BI128" s="5">
        <v>0.12045955481126747</v>
      </c>
      <c r="BJ128" s="5">
        <v>4.7988323169868329E-3</v>
      </c>
      <c r="BL128" s="1">
        <v>31</v>
      </c>
      <c r="CC128" s="7"/>
    </row>
    <row r="129" spans="1:81" ht="15.75" customHeight="1">
      <c r="A129">
        <v>63</v>
      </c>
      <c r="B129">
        <v>3</v>
      </c>
      <c r="C129" t="s">
        <v>113</v>
      </c>
      <c r="D129" t="s">
        <v>25</v>
      </c>
      <c r="E129"/>
      <c r="F129"/>
      <c r="G129">
        <v>0.5</v>
      </c>
      <c r="H129">
        <v>0.5</v>
      </c>
      <c r="I129">
        <v>92</v>
      </c>
      <c r="J129">
        <v>282</v>
      </c>
      <c r="K129"/>
      <c r="L129">
        <v>107</v>
      </c>
      <c r="M129">
        <v>0.48499999999999999</v>
      </c>
      <c r="N129">
        <v>0.51800000000000002</v>
      </c>
      <c r="O129">
        <v>3.2000000000000001E-2</v>
      </c>
      <c r="P129"/>
      <c r="Q129">
        <v>0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44414</v>
      </c>
      <c r="Z129" s="26">
        <v>3.9317129629629625E-2</v>
      </c>
      <c r="AA129"/>
      <c r="AB129" s="7">
        <v>1</v>
      </c>
      <c r="AD129" s="11">
        <v>2.7813709423505114E-3</v>
      </c>
      <c r="AE129" s="5">
        <v>0.12606899515539485</v>
      </c>
      <c r="AF129" s="5">
        <v>0.12328762421304434</v>
      </c>
      <c r="AG129" s="5">
        <v>4.4009538742291856E-3</v>
      </c>
      <c r="BL129" s="1"/>
      <c r="CC129" s="7"/>
    </row>
    <row r="130" spans="1:81" ht="15.75" customHeight="1">
      <c r="A130">
        <v>106</v>
      </c>
      <c r="B130">
        <v>3</v>
      </c>
      <c r="C130" t="s">
        <v>113</v>
      </c>
      <c r="D130" t="s">
        <v>25</v>
      </c>
      <c r="E130"/>
      <c r="F130"/>
      <c r="G130">
        <v>0.5</v>
      </c>
      <c r="H130">
        <v>0.5</v>
      </c>
      <c r="I130"/>
      <c r="J130"/>
      <c r="K130"/>
      <c r="L130">
        <v>116</v>
      </c>
      <c r="M130">
        <v>1.4179999999999999</v>
      </c>
      <c r="N130">
        <v>0.58299999999999996</v>
      </c>
      <c r="O130">
        <v>0</v>
      </c>
      <c r="P130"/>
      <c r="Q130">
        <v>0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44414</v>
      </c>
      <c r="Z130" s="26">
        <v>0.3755324074074074</v>
      </c>
      <c r="AA130"/>
      <c r="AB130" s="7">
        <v>1</v>
      </c>
      <c r="AD130" s="11">
        <v>1.1402682585457498</v>
      </c>
      <c r="AE130" s="5">
        <v>0.20115345115470698</v>
      </c>
      <c r="AF130" s="5">
        <v>-0.93911480739104281</v>
      </c>
      <c r="AG130" s="5">
        <v>5.2961803704338921E-3</v>
      </c>
      <c r="BL130" s="1"/>
      <c r="CC130" s="7"/>
    </row>
    <row r="131" spans="1:81" ht="15.75" customHeight="1">
      <c r="A131">
        <v>107</v>
      </c>
      <c r="B131">
        <v>3</v>
      </c>
      <c r="C131" t="s">
        <v>113</v>
      </c>
      <c r="D131" t="s">
        <v>25</v>
      </c>
      <c r="E131"/>
      <c r="F131"/>
      <c r="G131">
        <v>0.5</v>
      </c>
      <c r="H131">
        <v>0.5</v>
      </c>
      <c r="I131">
        <v>157</v>
      </c>
      <c r="J131">
        <v>317</v>
      </c>
      <c r="K131"/>
      <c r="L131">
        <v>144</v>
      </c>
      <c r="M131">
        <v>0.53600000000000003</v>
      </c>
      <c r="N131">
        <v>0.54700000000000004</v>
      </c>
      <c r="O131">
        <v>1.2E-2</v>
      </c>
      <c r="P131"/>
      <c r="Q131">
        <v>0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44414</v>
      </c>
      <c r="Z131" s="26">
        <v>0.3805439814814815</v>
      </c>
      <c r="AA131"/>
      <c r="AB131" s="7">
        <v>1</v>
      </c>
      <c r="AD131" s="11">
        <v>6.3634578921133195E-2</v>
      </c>
      <c r="AE131" s="5">
        <v>0.16019829333690036</v>
      </c>
      <c r="AF131" s="5">
        <v>9.6563714415767166E-2</v>
      </c>
      <c r="AG131" s="5">
        <v>8.081329469737426E-3</v>
      </c>
      <c r="AK131" s="5">
        <v>98.964381321555209</v>
      </c>
      <c r="AQ131" s="5">
        <v>10.912458050589612</v>
      </c>
      <c r="AW131" s="5">
        <v>23.369413259881014</v>
      </c>
      <c r="BC131" s="5">
        <v>34.659939996091303</v>
      </c>
      <c r="BG131" s="5">
        <v>4.2570006928477649E-2</v>
      </c>
      <c r="BH131" s="5">
        <v>0.15190974949282046</v>
      </c>
      <c r="BI131" s="5">
        <v>0.10933974256434281</v>
      </c>
      <c r="BJ131" s="5">
        <v>6.8876941414644831E-3</v>
      </c>
      <c r="BL131" s="1">
        <v>32</v>
      </c>
      <c r="CC131" s="7"/>
    </row>
    <row r="132" spans="1:81" ht="15.75" customHeight="1">
      <c r="A132">
        <v>108</v>
      </c>
      <c r="B132">
        <v>3</v>
      </c>
      <c r="C132" t="s">
        <v>113</v>
      </c>
      <c r="D132" t="s">
        <v>25</v>
      </c>
      <c r="E132"/>
      <c r="F132"/>
      <c r="G132">
        <v>0.5</v>
      </c>
      <c r="H132">
        <v>0.5</v>
      </c>
      <c r="I132">
        <v>112</v>
      </c>
      <c r="J132">
        <v>300</v>
      </c>
      <c r="K132"/>
      <c r="L132">
        <v>120</v>
      </c>
      <c r="M132">
        <v>0.501</v>
      </c>
      <c r="N132">
        <v>0.53300000000000003</v>
      </c>
      <c r="O132">
        <v>3.2000000000000001E-2</v>
      </c>
      <c r="P132"/>
      <c r="Q132">
        <v>0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44414</v>
      </c>
      <c r="Z132" s="26">
        <v>0.38593749999999999</v>
      </c>
      <c r="AA132"/>
      <c r="AB132" s="7">
        <v>1</v>
      </c>
      <c r="AD132" s="11">
        <v>2.1505434935822104E-2</v>
      </c>
      <c r="AE132" s="5">
        <v>0.14362120564874056</v>
      </c>
      <c r="AF132" s="5">
        <v>0.12211577071291846</v>
      </c>
      <c r="AG132" s="5">
        <v>5.6940588131915403E-3</v>
      </c>
      <c r="BL132" s="1"/>
      <c r="CC132" s="7"/>
    </row>
    <row r="133" spans="1:81" ht="15.75" customHeight="1">
      <c r="A133">
        <v>4</v>
      </c>
      <c r="B133">
        <v>3</v>
      </c>
      <c r="C133" t="s">
        <v>113</v>
      </c>
      <c r="D133" t="s">
        <v>25</v>
      </c>
      <c r="E133"/>
      <c r="F133"/>
      <c r="G133">
        <v>0.5</v>
      </c>
      <c r="H133">
        <v>0.5</v>
      </c>
      <c r="I133"/>
      <c r="J133"/>
      <c r="K133"/>
      <c r="L133">
        <v>334</v>
      </c>
      <c r="M133">
        <v>2.323</v>
      </c>
      <c r="N133">
        <v>1.1319999999999999</v>
      </c>
      <c r="O133">
        <v>0</v>
      </c>
      <c r="P133"/>
      <c r="Q133">
        <v>0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44473</v>
      </c>
      <c r="Z133" s="26">
        <v>0.59704861111111118</v>
      </c>
      <c r="AA133"/>
      <c r="AB133" s="7">
        <v>1</v>
      </c>
      <c r="AD133" s="11">
        <v>2.9905578731896862</v>
      </c>
      <c r="AE133" s="5">
        <v>0.74521851916068405</v>
      </c>
      <c r="AF133" s="5">
        <v>-2.2453393540290021</v>
      </c>
      <c r="AG133" s="5">
        <v>2.807565036091416E-2</v>
      </c>
      <c r="BL133" s="1"/>
      <c r="CC133" s="7"/>
    </row>
    <row r="134" spans="1:81" ht="15.75" customHeight="1">
      <c r="A134">
        <v>5</v>
      </c>
      <c r="B134">
        <v>3</v>
      </c>
      <c r="C134" t="s">
        <v>113</v>
      </c>
      <c r="D134" t="s">
        <v>25</v>
      </c>
      <c r="E134"/>
      <c r="F134"/>
      <c r="G134">
        <v>0.5</v>
      </c>
      <c r="H134">
        <v>0.5</v>
      </c>
      <c r="I134">
        <v>520</v>
      </c>
      <c r="J134">
        <v>853</v>
      </c>
      <c r="K134"/>
      <c r="L134">
        <v>304</v>
      </c>
      <c r="M134">
        <v>0.81399999999999995</v>
      </c>
      <c r="N134">
        <v>1.0009999999999999</v>
      </c>
      <c r="O134">
        <v>0.187</v>
      </c>
      <c r="P134"/>
      <c r="Q134">
        <v>0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44473</v>
      </c>
      <c r="Z134" s="26">
        <v>0.60276620370370371</v>
      </c>
      <c r="AA134"/>
      <c r="AB134" s="7">
        <v>1</v>
      </c>
      <c r="AD134" s="11">
        <v>0.39060874414124935</v>
      </c>
      <c r="AE134" s="5">
        <v>0.53656779305601709</v>
      </c>
      <c r="AF134" s="5">
        <v>0.14595904891476774</v>
      </c>
      <c r="AG134" s="5">
        <v>2.3538037426695767E-2</v>
      </c>
      <c r="BG134" s="5">
        <v>0.30931902810846901</v>
      </c>
      <c r="BH134" s="5">
        <v>0.52445258960477847</v>
      </c>
      <c r="BI134" s="5">
        <v>0.21513356149630941</v>
      </c>
      <c r="BJ134" s="5">
        <v>2.3764918073406686E-2</v>
      </c>
      <c r="BL134" s="1">
        <v>33</v>
      </c>
      <c r="CC134" s="7"/>
    </row>
    <row r="135" spans="1:81" ht="15.75" customHeight="1">
      <c r="A135">
        <v>6</v>
      </c>
      <c r="B135">
        <v>3</v>
      </c>
      <c r="C135" t="s">
        <v>113</v>
      </c>
      <c r="D135" t="s">
        <v>25</v>
      </c>
      <c r="E135"/>
      <c r="F135"/>
      <c r="G135">
        <v>0.5</v>
      </c>
      <c r="H135">
        <v>0.5</v>
      </c>
      <c r="I135">
        <v>397</v>
      </c>
      <c r="J135">
        <v>835</v>
      </c>
      <c r="K135"/>
      <c r="L135">
        <v>307</v>
      </c>
      <c r="M135">
        <v>0.72</v>
      </c>
      <c r="N135">
        <v>0.98599999999999999</v>
      </c>
      <c r="O135">
        <v>0.26600000000000001</v>
      </c>
      <c r="P135"/>
      <c r="Q135">
        <v>0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44473</v>
      </c>
      <c r="Z135" s="26">
        <v>0.60890046296296296</v>
      </c>
      <c r="AA135"/>
      <c r="AB135" s="7">
        <v>1</v>
      </c>
      <c r="AD135" s="11">
        <v>0.22802931207568869</v>
      </c>
      <c r="AE135" s="5">
        <v>0.51233738615353974</v>
      </c>
      <c r="AF135" s="5">
        <v>0.28430807407785108</v>
      </c>
      <c r="AG135" s="5">
        <v>2.3991798720117606E-2</v>
      </c>
      <c r="BL135" s="1"/>
      <c r="CC135" s="7"/>
    </row>
    <row r="136" spans="1:81" ht="15.75" customHeight="1">
      <c r="A136">
        <v>58</v>
      </c>
      <c r="B136">
        <v>3</v>
      </c>
      <c r="C136" t="s">
        <v>113</v>
      </c>
      <c r="D136" t="s">
        <v>25</v>
      </c>
      <c r="E136"/>
      <c r="F136"/>
      <c r="G136">
        <v>0.5</v>
      </c>
      <c r="H136">
        <v>0.5</v>
      </c>
      <c r="I136"/>
      <c r="J136"/>
      <c r="K136"/>
      <c r="L136">
        <v>379</v>
      </c>
      <c r="M136">
        <v>1.3180000000000001</v>
      </c>
      <c r="N136">
        <v>0.58499999999999996</v>
      </c>
      <c r="O136">
        <v>0</v>
      </c>
      <c r="P136"/>
      <c r="Q136">
        <v>0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44474</v>
      </c>
      <c r="Z136" s="26">
        <v>4.5682870370370367E-2</v>
      </c>
      <c r="AA136"/>
      <c r="AB136" s="7">
        <v>1</v>
      </c>
      <c r="AD136" s="11">
        <v>1.2590208324914391</v>
      </c>
      <c r="AE136" s="5">
        <v>-0.12438386189489556</v>
      </c>
      <c r="AF136" s="5">
        <v>-1.3834046943863347</v>
      </c>
      <c r="AG136" s="5">
        <v>3.4882069762241757E-2</v>
      </c>
      <c r="BL136" s="1"/>
      <c r="CC136" s="7"/>
    </row>
    <row r="137" spans="1:81" ht="15.75" customHeight="1">
      <c r="A137">
        <v>59</v>
      </c>
      <c r="B137">
        <v>3</v>
      </c>
      <c r="C137" t="s">
        <v>113</v>
      </c>
      <c r="D137" t="s">
        <v>25</v>
      </c>
      <c r="E137"/>
      <c r="F137"/>
      <c r="G137">
        <v>0.5</v>
      </c>
      <c r="H137">
        <v>0.5</v>
      </c>
      <c r="I137">
        <v>226</v>
      </c>
      <c r="J137">
        <v>366</v>
      </c>
      <c r="K137"/>
      <c r="L137">
        <v>359</v>
      </c>
      <c r="M137">
        <v>0.58799999999999997</v>
      </c>
      <c r="N137">
        <v>0.58799999999999997</v>
      </c>
      <c r="O137">
        <v>0</v>
      </c>
      <c r="P137"/>
      <c r="Q137">
        <v>0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44474</v>
      </c>
      <c r="Z137" s="26">
        <v>5.1203703703703703E-2</v>
      </c>
      <c r="AA137"/>
      <c r="AB137" s="7">
        <v>1</v>
      </c>
      <c r="AD137" s="11">
        <v>2.0042479845434392E-3</v>
      </c>
      <c r="AE137" s="5">
        <v>-0.11899932702767832</v>
      </c>
      <c r="AF137" s="5">
        <v>-0.12100357501222175</v>
      </c>
      <c r="AG137" s="5">
        <v>3.1856994472762828E-2</v>
      </c>
      <c r="AK137" s="5">
        <v>216.4071265442069</v>
      </c>
      <c r="AQ137" s="5">
        <v>47.454365786170882</v>
      </c>
      <c r="AW137" s="5">
        <v>16.08522362642389</v>
      </c>
      <c r="BC137" s="5">
        <v>12.083404812504748</v>
      </c>
      <c r="BG137" s="5">
        <v>-2.4431432026116837E-2</v>
      </c>
      <c r="BH137" s="5">
        <v>-0.15601800423979667</v>
      </c>
      <c r="BI137" s="5">
        <v>-0.13158657221367984</v>
      </c>
      <c r="BJ137" s="5">
        <v>3.0041949299075468E-2</v>
      </c>
      <c r="BL137" s="1">
        <v>34</v>
      </c>
      <c r="CC137" s="7"/>
    </row>
    <row r="138" spans="1:81" ht="15.75" customHeight="1">
      <c r="A138">
        <v>60</v>
      </c>
      <c r="B138">
        <v>3</v>
      </c>
      <c r="C138" t="s">
        <v>113</v>
      </c>
      <c r="D138" t="s">
        <v>25</v>
      </c>
      <c r="E138"/>
      <c r="F138"/>
      <c r="G138">
        <v>0.5</v>
      </c>
      <c r="H138">
        <v>0.5</v>
      </c>
      <c r="I138">
        <v>186</v>
      </c>
      <c r="J138">
        <v>311</v>
      </c>
      <c r="K138"/>
      <c r="L138">
        <v>335</v>
      </c>
      <c r="M138">
        <v>0.55700000000000005</v>
      </c>
      <c r="N138">
        <v>0.54200000000000004</v>
      </c>
      <c r="O138">
        <v>0</v>
      </c>
      <c r="P138"/>
      <c r="Q138">
        <v>0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44474</v>
      </c>
      <c r="Z138" s="26">
        <v>5.7141203703703708E-2</v>
      </c>
      <c r="AA138"/>
      <c r="AB138" s="7">
        <v>1</v>
      </c>
      <c r="AD138" s="11">
        <v>-5.0867112036777115E-2</v>
      </c>
      <c r="AE138" s="5">
        <v>-0.19303668145191502</v>
      </c>
      <c r="AF138" s="5">
        <v>-0.14216956941513792</v>
      </c>
      <c r="AG138" s="5">
        <v>2.8226904125388107E-2</v>
      </c>
      <c r="BL138" s="1"/>
      <c r="CC138" s="7"/>
    </row>
    <row r="139" spans="1:81" ht="15.75" customHeight="1">
      <c r="A139">
        <v>100</v>
      </c>
      <c r="B139">
        <v>3</v>
      </c>
      <c r="C139" t="s">
        <v>113</v>
      </c>
      <c r="D139" t="s">
        <v>25</v>
      </c>
      <c r="E139"/>
      <c r="F139"/>
      <c r="G139">
        <v>0.5</v>
      </c>
      <c r="H139">
        <v>0.5</v>
      </c>
      <c r="I139"/>
      <c r="J139"/>
      <c r="K139"/>
      <c r="L139">
        <v>263</v>
      </c>
      <c r="M139">
        <v>0.96699999999999997</v>
      </c>
      <c r="N139">
        <v>0.58599999999999997</v>
      </c>
      <c r="O139">
        <v>0</v>
      </c>
      <c r="P139"/>
      <c r="Q139">
        <v>0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44474</v>
      </c>
      <c r="Z139" s="26">
        <v>0.39416666666666672</v>
      </c>
      <c r="AA139"/>
      <c r="AB139" s="7">
        <v>1</v>
      </c>
      <c r="AD139" s="11">
        <v>0.65496554424785192</v>
      </c>
      <c r="AE139" s="5">
        <v>-0.12303772817809128</v>
      </c>
      <c r="AF139" s="5">
        <v>-0.77800327242594314</v>
      </c>
      <c r="AG139" s="5">
        <v>1.7336633083263966E-2</v>
      </c>
      <c r="BL139" s="1"/>
      <c r="CC139" s="7"/>
    </row>
    <row r="140" spans="1:81" ht="15.75" customHeight="1">
      <c r="A140">
        <v>101</v>
      </c>
      <c r="B140">
        <v>3</v>
      </c>
      <c r="C140" t="s">
        <v>113</v>
      </c>
      <c r="D140" t="s">
        <v>25</v>
      </c>
      <c r="E140"/>
      <c r="F140"/>
      <c r="G140">
        <v>0.5</v>
      </c>
      <c r="H140">
        <v>0.5</v>
      </c>
      <c r="I140">
        <v>148</v>
      </c>
      <c r="J140">
        <v>347</v>
      </c>
      <c r="K140"/>
      <c r="L140">
        <v>237</v>
      </c>
      <c r="M140">
        <v>0.52900000000000003</v>
      </c>
      <c r="N140">
        <v>0.57299999999999995</v>
      </c>
      <c r="O140">
        <v>4.3999999999999997E-2</v>
      </c>
      <c r="P140"/>
      <c r="Q140">
        <v>0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44474</v>
      </c>
      <c r="Z140" s="26">
        <v>0.3996527777777778</v>
      </c>
      <c r="AA140"/>
      <c r="AB140" s="7">
        <v>1</v>
      </c>
      <c r="AD140" s="11">
        <v>-0.10109490405703157</v>
      </c>
      <c r="AE140" s="5">
        <v>-0.14457586764696012</v>
      </c>
      <c r="AF140" s="5">
        <v>-4.3480963589928548E-2</v>
      </c>
      <c r="AG140" s="5">
        <v>1.3404035206941355E-2</v>
      </c>
      <c r="AK140" s="5">
        <v>30.944806963825464</v>
      </c>
      <c r="AQ140" s="5">
        <v>12.237674310968401</v>
      </c>
      <c r="AW140" s="5">
        <v>52.804210360853254</v>
      </c>
      <c r="BC140" s="5">
        <v>17.152760646008058</v>
      </c>
      <c r="BG140" s="5">
        <v>-0.11959988006449376</v>
      </c>
      <c r="BH140" s="5">
        <v>-0.15399880366459023</v>
      </c>
      <c r="BI140" s="5">
        <v>-3.4398923600096477E-2</v>
      </c>
      <c r="BJ140" s="5">
        <v>1.2345258855623729E-2</v>
      </c>
      <c r="BL140" s="1">
        <v>35</v>
      </c>
      <c r="CC140" s="7"/>
    </row>
    <row r="141" spans="1:81" ht="15.75" customHeight="1">
      <c r="A141">
        <v>102</v>
      </c>
      <c r="B141">
        <v>3</v>
      </c>
      <c r="C141" t="s">
        <v>113</v>
      </c>
      <c r="D141" t="s">
        <v>25</v>
      </c>
      <c r="E141"/>
      <c r="F141"/>
      <c r="G141">
        <v>0.5</v>
      </c>
      <c r="H141">
        <v>0.5</v>
      </c>
      <c r="I141">
        <v>120</v>
      </c>
      <c r="J141">
        <v>333</v>
      </c>
      <c r="K141"/>
      <c r="L141">
        <v>223</v>
      </c>
      <c r="M141">
        <v>0.50700000000000001</v>
      </c>
      <c r="N141">
        <v>0.56100000000000005</v>
      </c>
      <c r="O141">
        <v>5.3999999999999999E-2</v>
      </c>
      <c r="P141"/>
      <c r="Q141">
        <v>0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44474</v>
      </c>
      <c r="Z141" s="26">
        <v>0.40557870370370369</v>
      </c>
      <c r="AA141"/>
      <c r="AB141" s="7">
        <v>1</v>
      </c>
      <c r="AD141" s="11">
        <v>-0.13810485607195594</v>
      </c>
      <c r="AE141" s="5">
        <v>-0.16342173968222035</v>
      </c>
      <c r="AF141" s="5">
        <v>-2.5316883610264407E-2</v>
      </c>
      <c r="AG141" s="5">
        <v>1.1286482504306103E-2</v>
      </c>
      <c r="BL141" s="1"/>
      <c r="CC141" s="7"/>
    </row>
    <row r="142" spans="1:81" ht="15.75" customHeight="1">
      <c r="A142">
        <v>4</v>
      </c>
      <c r="B142">
        <v>3</v>
      </c>
      <c r="C142" t="s">
        <v>113</v>
      </c>
      <c r="D142" t="s">
        <v>25</v>
      </c>
      <c r="E142"/>
      <c r="F142"/>
      <c r="G142">
        <v>0.5</v>
      </c>
      <c r="H142">
        <v>0.5</v>
      </c>
      <c r="I142"/>
      <c r="J142"/>
      <c r="K142"/>
      <c r="L142">
        <v>368</v>
      </c>
      <c r="M142">
        <v>2.25</v>
      </c>
      <c r="N142">
        <v>1.0289999999999999</v>
      </c>
      <c r="O142">
        <v>0</v>
      </c>
      <c r="P142"/>
      <c r="Q142">
        <v>0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44474</v>
      </c>
      <c r="Z142" s="26">
        <v>0.63883101851851853</v>
      </c>
      <c r="AA142"/>
      <c r="AB142" s="7">
        <v>1</v>
      </c>
      <c r="AD142" s="11">
        <v>2.8622396909080479</v>
      </c>
      <c r="AE142" s="5">
        <v>0.67624914778068124</v>
      </c>
      <c r="AF142" s="5">
        <v>-2.1859905431273665</v>
      </c>
      <c r="AG142" s="5">
        <v>3.4638445768028756E-2</v>
      </c>
      <c r="BL142" s="1"/>
      <c r="CC142" s="7"/>
    </row>
    <row r="143" spans="1:81" ht="15.75" customHeight="1">
      <c r="A143">
        <v>5</v>
      </c>
      <c r="B143">
        <v>3</v>
      </c>
      <c r="C143" t="s">
        <v>113</v>
      </c>
      <c r="D143" t="s">
        <v>25</v>
      </c>
      <c r="E143"/>
      <c r="F143"/>
      <c r="G143">
        <v>0.5</v>
      </c>
      <c r="H143">
        <v>0.5</v>
      </c>
      <c r="I143">
        <v>482</v>
      </c>
      <c r="J143">
        <v>669</v>
      </c>
      <c r="K143"/>
      <c r="L143">
        <v>250</v>
      </c>
      <c r="M143">
        <v>0.78500000000000003</v>
      </c>
      <c r="N143">
        <v>0.84499999999999997</v>
      </c>
      <c r="O143">
        <v>0.06</v>
      </c>
      <c r="P143"/>
      <c r="Q143">
        <v>0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44474</v>
      </c>
      <c r="Z143" s="26">
        <v>0.64460648148148147</v>
      </c>
      <c r="AA143"/>
      <c r="AB143" s="7">
        <v>1</v>
      </c>
      <c r="AD143" s="11">
        <v>0.34890466734367004</v>
      </c>
      <c r="AE143" s="5">
        <v>0.38827563076989835</v>
      </c>
      <c r="AF143" s="5">
        <v>3.9370963426228311E-2</v>
      </c>
      <c r="AG143" s="5">
        <v>1.6195389405061097E-2</v>
      </c>
      <c r="BG143" s="5">
        <v>0.23902850270093418</v>
      </c>
      <c r="BH143" s="5">
        <v>0.40088276630723679</v>
      </c>
      <c r="BI143" s="5">
        <v>0.16185426360630265</v>
      </c>
      <c r="BJ143" s="5">
        <v>1.8149103002833095E-2</v>
      </c>
      <c r="BL143" s="1">
        <v>36</v>
      </c>
      <c r="CC143" s="7"/>
    </row>
    <row r="144" spans="1:81" ht="15.75" customHeight="1">
      <c r="A144">
        <v>6</v>
      </c>
      <c r="B144">
        <v>3</v>
      </c>
      <c r="C144" t="s">
        <v>113</v>
      </c>
      <c r="D144" t="s">
        <v>25</v>
      </c>
      <c r="E144"/>
      <c r="F144"/>
      <c r="G144">
        <v>0.5</v>
      </c>
      <c r="H144">
        <v>0.5</v>
      </c>
      <c r="I144">
        <v>315</v>
      </c>
      <c r="J144">
        <v>688</v>
      </c>
      <c r="K144"/>
      <c r="L144">
        <v>275</v>
      </c>
      <c r="M144">
        <v>0.65700000000000003</v>
      </c>
      <c r="N144">
        <v>0.86099999999999999</v>
      </c>
      <c r="O144">
        <v>0.20499999999999999</v>
      </c>
      <c r="P144"/>
      <c r="Q144">
        <v>0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44474</v>
      </c>
      <c r="Z144" s="26">
        <v>0.65078703703703711</v>
      </c>
      <c r="AA144"/>
      <c r="AB144" s="7">
        <v>1</v>
      </c>
      <c r="AD144" s="11">
        <v>0.12915233805819828</v>
      </c>
      <c r="AE144" s="5">
        <v>0.41348990184457524</v>
      </c>
      <c r="AF144" s="5">
        <v>0.28433756378637698</v>
      </c>
      <c r="AG144" s="5">
        <v>2.0102816600605092E-2</v>
      </c>
      <c r="BL144" s="1"/>
      <c r="CC144" s="7"/>
    </row>
    <row r="145" spans="1:81" ht="15.75" customHeight="1">
      <c r="A145">
        <v>58</v>
      </c>
      <c r="B145">
        <v>3</v>
      </c>
      <c r="C145" t="s">
        <v>113</v>
      </c>
      <c r="D145" t="s">
        <v>25</v>
      </c>
      <c r="E145"/>
      <c r="F145"/>
      <c r="G145">
        <v>0.5</v>
      </c>
      <c r="H145">
        <v>0.5</v>
      </c>
      <c r="I145"/>
      <c r="J145"/>
      <c r="K145"/>
      <c r="L145">
        <v>188</v>
      </c>
      <c r="M145">
        <v>1.1950000000000001</v>
      </c>
      <c r="N145">
        <v>0.63100000000000001</v>
      </c>
      <c r="O145">
        <v>0</v>
      </c>
      <c r="P145"/>
      <c r="Q145">
        <v>0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44475</v>
      </c>
      <c r="Z145" s="26">
        <v>9.0219907407407415E-2</v>
      </c>
      <c r="AA145"/>
      <c r="AB145" s="7">
        <v>1</v>
      </c>
      <c r="AD145" s="11">
        <v>1.0529016503839539</v>
      </c>
      <c r="AE145" s="5">
        <v>5.2527705407096142E-2</v>
      </c>
      <c r="AF145" s="5">
        <v>-1.0003739449768578</v>
      </c>
      <c r="AG145" s="5">
        <v>6.5049699601119892E-3</v>
      </c>
      <c r="BL145" s="1"/>
      <c r="CC145" s="7"/>
    </row>
    <row r="146" spans="1:81" ht="15.75" customHeight="1">
      <c r="A146">
        <v>59</v>
      </c>
      <c r="B146">
        <v>3</v>
      </c>
      <c r="C146" t="s">
        <v>113</v>
      </c>
      <c r="D146" t="s">
        <v>25</v>
      </c>
      <c r="E146"/>
      <c r="F146"/>
      <c r="G146">
        <v>0.5</v>
      </c>
      <c r="H146">
        <v>0.5</v>
      </c>
      <c r="I146">
        <v>194</v>
      </c>
      <c r="J146">
        <v>349</v>
      </c>
      <c r="K146"/>
      <c r="L146">
        <v>126</v>
      </c>
      <c r="M146">
        <v>0.56399999999999995</v>
      </c>
      <c r="N146">
        <v>0.57399999999999995</v>
      </c>
      <c r="O146">
        <v>0.01</v>
      </c>
      <c r="P146"/>
      <c r="Q146">
        <v>0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44475</v>
      </c>
      <c r="Z146" s="26">
        <v>9.571759259259259E-2</v>
      </c>
      <c r="AA146"/>
      <c r="AB146" s="7">
        <v>1</v>
      </c>
      <c r="AD146" s="11">
        <v>-3.0069409507921956E-2</v>
      </c>
      <c r="AE146" s="5">
        <v>-3.6385776803606357E-2</v>
      </c>
      <c r="AF146" s="5">
        <v>-6.3163672956844004E-3</v>
      </c>
      <c r="AG146" s="5">
        <v>-3.1854494848371179E-3</v>
      </c>
      <c r="AK146" s="5">
        <v>29.793892557490821</v>
      </c>
      <c r="AQ146" s="5">
        <v>3.7149595715646804</v>
      </c>
      <c r="AW146" s="5">
        <v>3044.9453648836338</v>
      </c>
      <c r="BC146" s="5">
        <v>352.26845262139904</v>
      </c>
      <c r="BG146" s="5">
        <v>-3.533293835308296E-2</v>
      </c>
      <c r="BH146" s="5">
        <v>-3.5722243354272765E-2</v>
      </c>
      <c r="BI146" s="5">
        <v>-3.8930500118980645E-4</v>
      </c>
      <c r="BJ146" s="5">
        <v>-1.1535873431542411E-3</v>
      </c>
      <c r="BL146" s="1">
        <v>37</v>
      </c>
      <c r="CC146" s="7"/>
    </row>
    <row r="147" spans="1:81" ht="15.75" customHeight="1">
      <c r="A147">
        <v>60</v>
      </c>
      <c r="B147">
        <v>3</v>
      </c>
      <c r="C147" t="s">
        <v>113</v>
      </c>
      <c r="D147" t="s">
        <v>25</v>
      </c>
      <c r="E147"/>
      <c r="F147"/>
      <c r="G147">
        <v>0.5</v>
      </c>
      <c r="H147">
        <v>0.5</v>
      </c>
      <c r="I147">
        <v>186</v>
      </c>
      <c r="J147">
        <v>350</v>
      </c>
      <c r="K147"/>
      <c r="L147">
        <v>152</v>
      </c>
      <c r="M147">
        <v>0.55800000000000005</v>
      </c>
      <c r="N147">
        <v>0.57499999999999996</v>
      </c>
      <c r="O147">
        <v>1.7000000000000001E-2</v>
      </c>
      <c r="P147"/>
      <c r="Q147">
        <v>0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44475</v>
      </c>
      <c r="Z147" s="26">
        <v>0.10167824074074074</v>
      </c>
      <c r="AA147"/>
      <c r="AB147" s="7">
        <v>1</v>
      </c>
      <c r="AD147" s="11">
        <v>-4.059646719824396E-2</v>
      </c>
      <c r="AE147" s="5">
        <v>-3.5058709904939173E-2</v>
      </c>
      <c r="AF147" s="5">
        <v>5.5377572933047875E-3</v>
      </c>
      <c r="AG147" s="5">
        <v>8.7827479852863575E-4</v>
      </c>
      <c r="BL147" s="1"/>
      <c r="CC147" s="7"/>
    </row>
    <row r="148" spans="1:81" ht="15.75" customHeight="1">
      <c r="A148">
        <v>100</v>
      </c>
      <c r="B148">
        <v>3</v>
      </c>
      <c r="C148" t="s">
        <v>113</v>
      </c>
      <c r="D148" t="s">
        <v>25</v>
      </c>
      <c r="E148"/>
      <c r="F148"/>
      <c r="G148">
        <v>0.5</v>
      </c>
      <c r="H148">
        <v>0.5</v>
      </c>
      <c r="I148"/>
      <c r="J148"/>
      <c r="K148"/>
      <c r="L148">
        <v>187</v>
      </c>
      <c r="M148">
        <v>1.4990000000000001</v>
      </c>
      <c r="N148">
        <v>0.62</v>
      </c>
      <c r="O148">
        <v>0</v>
      </c>
      <c r="P148"/>
      <c r="Q148">
        <v>0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44475</v>
      </c>
      <c r="Z148" s="26">
        <v>0.43532407407407409</v>
      </c>
      <c r="AA148"/>
      <c r="AB148" s="7">
        <v>1</v>
      </c>
      <c r="AD148" s="11">
        <v>1.5739910060548929</v>
      </c>
      <c r="AE148" s="5">
        <v>3.5275835724422583E-2</v>
      </c>
      <c r="AF148" s="5">
        <v>-1.5387151703304704</v>
      </c>
      <c r="AG148" s="5">
        <v>6.3486728722902284E-3</v>
      </c>
      <c r="BL148" s="1"/>
      <c r="CC148" s="7"/>
    </row>
    <row r="149" spans="1:81" ht="15.75" customHeight="1">
      <c r="A149">
        <v>101</v>
      </c>
      <c r="B149">
        <v>3</v>
      </c>
      <c r="C149" t="s">
        <v>113</v>
      </c>
      <c r="D149" t="s">
        <v>25</v>
      </c>
      <c r="E149"/>
      <c r="F149"/>
      <c r="G149">
        <v>0.5</v>
      </c>
      <c r="H149">
        <v>0.5</v>
      </c>
      <c r="I149">
        <v>296</v>
      </c>
      <c r="J149">
        <v>360</v>
      </c>
      <c r="K149"/>
      <c r="L149">
        <v>141</v>
      </c>
      <c r="M149">
        <v>0.64200000000000002</v>
      </c>
      <c r="N149">
        <v>0.58399999999999996</v>
      </c>
      <c r="O149">
        <v>0</v>
      </c>
      <c r="P149"/>
      <c r="Q149">
        <v>0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44475</v>
      </c>
      <c r="Z149" s="26">
        <v>0.44089120370370366</v>
      </c>
      <c r="AA149"/>
      <c r="AB149" s="7">
        <v>1</v>
      </c>
      <c r="AD149" s="11">
        <v>0.10415057604368358</v>
      </c>
      <c r="AE149" s="5">
        <v>-2.1788040918267162E-2</v>
      </c>
      <c r="AF149" s="5">
        <v>-0.12593861696195074</v>
      </c>
      <c r="AG149" s="5">
        <v>-8.4099316751072139E-4</v>
      </c>
      <c r="AK149" s="5">
        <v>417.17254790866144</v>
      </c>
      <c r="AQ149" s="5">
        <v>64.421609332060015</v>
      </c>
      <c r="AW149" s="5">
        <v>301.44130842883561</v>
      </c>
      <c r="BC149" s="5">
        <v>432.96928839737177</v>
      </c>
      <c r="BG149" s="5">
        <v>3.375087773965519E-2</v>
      </c>
      <c r="BH149" s="5">
        <v>-1.647977332359837E-2</v>
      </c>
      <c r="BI149" s="5">
        <v>-5.0230651063253563E-2</v>
      </c>
      <c r="BJ149" s="5">
        <v>7.2197771070687524E-4</v>
      </c>
      <c r="BL149" s="1">
        <v>38</v>
      </c>
      <c r="CC149" s="7"/>
    </row>
    <row r="150" spans="1:81" ht="15.75" customHeight="1">
      <c r="A150">
        <v>102</v>
      </c>
      <c r="B150">
        <v>3</v>
      </c>
      <c r="C150" t="s">
        <v>113</v>
      </c>
      <c r="D150" t="s">
        <v>25</v>
      </c>
      <c r="E150"/>
      <c r="F150"/>
      <c r="G150">
        <v>0.5</v>
      </c>
      <c r="H150">
        <v>0.5</v>
      </c>
      <c r="I150">
        <v>189</v>
      </c>
      <c r="J150">
        <v>368</v>
      </c>
      <c r="K150"/>
      <c r="L150">
        <v>161</v>
      </c>
      <c r="M150">
        <v>0.56000000000000005</v>
      </c>
      <c r="N150">
        <v>0.59099999999999997</v>
      </c>
      <c r="O150">
        <v>3.1E-2</v>
      </c>
      <c r="P150"/>
      <c r="Q150">
        <v>0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44475</v>
      </c>
      <c r="Z150" s="26">
        <v>0.44688657407407412</v>
      </c>
      <c r="AA150"/>
      <c r="AB150" s="7">
        <v>1</v>
      </c>
      <c r="AD150" s="11">
        <v>-3.66488205643732E-2</v>
      </c>
      <c r="AE150" s="5">
        <v>-1.1171505728929578E-2</v>
      </c>
      <c r="AF150" s="5">
        <v>2.5477314835443621E-2</v>
      </c>
      <c r="AG150" s="5">
        <v>2.2849485889244719E-3</v>
      </c>
      <c r="BL150" s="1"/>
      <c r="CC150" s="7"/>
    </row>
    <row r="151" spans="1:81" ht="15.75" customHeight="1">
      <c r="A151">
        <v>4</v>
      </c>
      <c r="B151">
        <v>3</v>
      </c>
      <c r="C151" t="s">
        <v>113</v>
      </c>
      <c r="D151" t="s">
        <v>25</v>
      </c>
      <c r="E151"/>
      <c r="F151"/>
      <c r="G151">
        <v>0.5</v>
      </c>
      <c r="H151">
        <v>0.5</v>
      </c>
      <c r="I151"/>
      <c r="J151"/>
      <c r="K151"/>
      <c r="L151">
        <v>311</v>
      </c>
      <c r="M151">
        <v>2.2170000000000001</v>
      </c>
      <c r="N151">
        <v>1.0249999999999999</v>
      </c>
      <c r="O151">
        <v>0</v>
      </c>
      <c r="P151"/>
      <c r="Q151">
        <v>0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44475</v>
      </c>
      <c r="Z151" s="26">
        <v>0.56741898148148151</v>
      </c>
      <c r="AA151"/>
      <c r="AB151" s="7">
        <v>1</v>
      </c>
      <c r="AD151" s="11">
        <v>2.8866435357281373</v>
      </c>
      <c r="AE151" s="5">
        <v>0.63379599515891372</v>
      </c>
      <c r="AF151" s="5">
        <v>-2.2528475405692236</v>
      </c>
      <c r="AG151" s="5">
        <v>3.0227257386162651E-2</v>
      </c>
      <c r="BL151" s="1"/>
      <c r="CC151" s="7"/>
    </row>
    <row r="152" spans="1:81" ht="15.75" customHeight="1">
      <c r="A152">
        <v>5</v>
      </c>
      <c r="B152">
        <v>3</v>
      </c>
      <c r="C152" t="s">
        <v>113</v>
      </c>
      <c r="D152" t="s">
        <v>25</v>
      </c>
      <c r="E152"/>
      <c r="F152"/>
      <c r="G152">
        <v>0.5</v>
      </c>
      <c r="H152">
        <v>0.5</v>
      </c>
      <c r="I152">
        <v>387</v>
      </c>
      <c r="J152">
        <v>747</v>
      </c>
      <c r="K152"/>
      <c r="L152">
        <v>260</v>
      </c>
      <c r="M152">
        <v>0.71199999999999997</v>
      </c>
      <c r="N152">
        <v>0.91100000000000003</v>
      </c>
      <c r="O152">
        <v>0.19900000000000001</v>
      </c>
      <c r="P152"/>
      <c r="Q152">
        <v>0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44475</v>
      </c>
      <c r="Z152" s="26">
        <v>0.57298611111111108</v>
      </c>
      <c r="AA152"/>
      <c r="AB152" s="7">
        <v>1</v>
      </c>
      <c r="AD152" s="11">
        <v>0.31973966682508653</v>
      </c>
      <c r="AE152" s="5">
        <v>0.45653229166698828</v>
      </c>
      <c r="AF152" s="5">
        <v>0.13679262484190174</v>
      </c>
      <c r="AG152" s="5">
        <v>2.2655864821123445E-2</v>
      </c>
      <c r="BG152" s="5">
        <v>0.2458201619356766</v>
      </c>
      <c r="BH152" s="5">
        <v>0.44661081572527606</v>
      </c>
      <c r="BI152" s="5">
        <v>0.20079065378959943</v>
      </c>
      <c r="BJ152" s="5">
        <v>2.2804323498869312E-2</v>
      </c>
      <c r="BL152" s="1">
        <v>39</v>
      </c>
      <c r="CC152" s="7"/>
    </row>
    <row r="153" spans="1:81" ht="15.75" customHeight="1">
      <c r="A153">
        <v>6</v>
      </c>
      <c r="B153">
        <v>3</v>
      </c>
      <c r="C153" t="s">
        <v>113</v>
      </c>
      <c r="D153" t="s">
        <v>25</v>
      </c>
      <c r="E153"/>
      <c r="F153"/>
      <c r="G153">
        <v>0.5</v>
      </c>
      <c r="H153">
        <v>0.5</v>
      </c>
      <c r="I153">
        <v>274</v>
      </c>
      <c r="J153">
        <v>732</v>
      </c>
      <c r="K153"/>
      <c r="L153">
        <v>262</v>
      </c>
      <c r="M153">
        <v>0.625</v>
      </c>
      <c r="N153">
        <v>0.89900000000000002</v>
      </c>
      <c r="O153">
        <v>0.27400000000000002</v>
      </c>
      <c r="P153"/>
      <c r="Q153">
        <v>0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44475</v>
      </c>
      <c r="Z153" s="26">
        <v>0.57895833333333335</v>
      </c>
      <c r="AA153"/>
      <c r="AB153" s="7">
        <v>1</v>
      </c>
      <c r="AD153" s="11">
        <v>0.17190065704626667</v>
      </c>
      <c r="AE153" s="5">
        <v>0.43668933978356378</v>
      </c>
      <c r="AF153" s="5">
        <v>0.26478868273729711</v>
      </c>
      <c r="AG153" s="5">
        <v>2.2952782176615179E-2</v>
      </c>
      <c r="BL153" s="1"/>
      <c r="CC153" s="7"/>
    </row>
    <row r="154" spans="1:81" ht="15.75" customHeight="1">
      <c r="A154">
        <v>58</v>
      </c>
      <c r="B154">
        <v>3</v>
      </c>
      <c r="C154" t="s">
        <v>113</v>
      </c>
      <c r="D154" t="s">
        <v>25</v>
      </c>
      <c r="E154"/>
      <c r="F154"/>
      <c r="G154">
        <v>0.5</v>
      </c>
      <c r="H154">
        <v>0.5</v>
      </c>
      <c r="I154"/>
      <c r="J154"/>
      <c r="K154"/>
      <c r="L154">
        <v>123</v>
      </c>
      <c r="M154">
        <v>1.133</v>
      </c>
      <c r="N154">
        <v>0.57599999999999996</v>
      </c>
      <c r="O154">
        <v>0</v>
      </c>
      <c r="P154"/>
      <c r="Q154">
        <v>0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44476</v>
      </c>
      <c r="Z154" s="26">
        <v>1.9074074074074073E-2</v>
      </c>
      <c r="AA154"/>
      <c r="AB154" s="7">
        <v>1</v>
      </c>
      <c r="AD154" s="11">
        <v>1.0380017585823622</v>
      </c>
      <c r="AE154" s="5">
        <v>-6.7321638055418354E-2</v>
      </c>
      <c r="AF154" s="5">
        <v>-1.1053233966377807</v>
      </c>
      <c r="AG154" s="5">
        <v>2.3170259699397148E-3</v>
      </c>
      <c r="BL154" s="1"/>
      <c r="CC154" s="7"/>
    </row>
    <row r="155" spans="1:81" ht="15.75" customHeight="1">
      <c r="A155">
        <v>59</v>
      </c>
      <c r="B155">
        <v>3</v>
      </c>
      <c r="C155" t="s">
        <v>113</v>
      </c>
      <c r="D155" t="s">
        <v>25</v>
      </c>
      <c r="E155"/>
      <c r="F155"/>
      <c r="G155">
        <v>0.5</v>
      </c>
      <c r="H155">
        <v>0.5</v>
      </c>
      <c r="I155">
        <v>186</v>
      </c>
      <c r="J155">
        <v>312</v>
      </c>
      <c r="K155"/>
      <c r="L155">
        <v>133</v>
      </c>
      <c r="M155">
        <v>0.55700000000000005</v>
      </c>
      <c r="N155">
        <v>0.54300000000000004</v>
      </c>
      <c r="O155">
        <v>0</v>
      </c>
      <c r="P155"/>
      <c r="Q155">
        <v>0</v>
      </c>
      <c r="R155">
        <v>1</v>
      </c>
      <c r="S155">
        <v>0</v>
      </c>
      <c r="T155">
        <v>0</v>
      </c>
      <c r="U155"/>
      <c r="V155">
        <v>0</v>
      </c>
      <c r="W155"/>
      <c r="X155"/>
      <c r="Y155" s="27">
        <v>44476</v>
      </c>
      <c r="Z155" s="26">
        <v>2.462962962962963E-2</v>
      </c>
      <c r="AA155"/>
      <c r="AB155" s="7">
        <v>1</v>
      </c>
      <c r="AD155" s="11">
        <v>5.6769392793734358E-2</v>
      </c>
      <c r="AE155" s="5">
        <v>-0.11891331295232205</v>
      </c>
      <c r="AF155" s="5">
        <v>-0.17568270574605641</v>
      </c>
      <c r="AG155" s="5">
        <v>3.8016127473983834E-3</v>
      </c>
      <c r="AK155" s="5">
        <v>141.78029624504941</v>
      </c>
      <c r="AQ155" s="5">
        <v>53.603537214335603</v>
      </c>
      <c r="AW155" s="5">
        <v>76.66845973374808</v>
      </c>
      <c r="BC155" s="5">
        <v>42.639455412353662</v>
      </c>
      <c r="BG155" s="5">
        <v>3.3219816014807287E-2</v>
      </c>
      <c r="BH155" s="5">
        <v>-9.3778907233317693E-2</v>
      </c>
      <c r="BI155" s="5">
        <v>-0.12699872324812497</v>
      </c>
      <c r="BJ155" s="5">
        <v>3.1335486975419824E-3</v>
      </c>
      <c r="BL155" s="1">
        <v>40</v>
      </c>
      <c r="CC155" s="7"/>
    </row>
    <row r="156" spans="1:81" ht="15.75" customHeight="1">
      <c r="A156">
        <v>60</v>
      </c>
      <c r="B156">
        <v>3</v>
      </c>
      <c r="C156" t="s">
        <v>113</v>
      </c>
      <c r="D156" t="s">
        <v>25</v>
      </c>
      <c r="E156"/>
      <c r="F156"/>
      <c r="G156">
        <v>0.5</v>
      </c>
      <c r="H156">
        <v>0.5</v>
      </c>
      <c r="I156">
        <v>150</v>
      </c>
      <c r="J156">
        <v>350</v>
      </c>
      <c r="K156"/>
      <c r="L156">
        <v>124</v>
      </c>
      <c r="M156">
        <v>0.53</v>
      </c>
      <c r="N156">
        <v>0.57499999999999996</v>
      </c>
      <c r="O156">
        <v>4.4999999999999998E-2</v>
      </c>
      <c r="P156"/>
      <c r="Q156">
        <v>0</v>
      </c>
      <c r="R156">
        <v>1</v>
      </c>
      <c r="S156">
        <v>0</v>
      </c>
      <c r="T156">
        <v>0</v>
      </c>
      <c r="U156"/>
      <c r="V156">
        <v>0</v>
      </c>
      <c r="W156"/>
      <c r="X156"/>
      <c r="Y156" s="27">
        <v>44476</v>
      </c>
      <c r="Z156" s="26">
        <v>3.0567129629629628E-2</v>
      </c>
      <c r="AA156"/>
      <c r="AB156" s="7">
        <v>1</v>
      </c>
      <c r="AD156" s="11">
        <v>9.6702392358802187E-3</v>
      </c>
      <c r="AE156" s="5">
        <v>-6.8644501514313339E-2</v>
      </c>
      <c r="AF156" s="5">
        <v>-7.8314740750193554E-2</v>
      </c>
      <c r="AG156" s="5">
        <v>2.4654846476855809E-3</v>
      </c>
      <c r="BL156" s="1"/>
      <c r="CC156" s="7"/>
    </row>
    <row r="157" spans="1:81" ht="15.75" customHeight="1">
      <c r="A157">
        <v>100</v>
      </c>
      <c r="B157">
        <v>3</v>
      </c>
      <c r="C157" t="s">
        <v>113</v>
      </c>
      <c r="D157" t="s">
        <v>25</v>
      </c>
      <c r="E157"/>
      <c r="F157"/>
      <c r="G157">
        <v>0.5</v>
      </c>
      <c r="H157">
        <v>0.5</v>
      </c>
      <c r="I157"/>
      <c r="J157"/>
      <c r="K157"/>
      <c r="L157">
        <v>201</v>
      </c>
      <c r="M157">
        <v>1.339</v>
      </c>
      <c r="N157">
        <v>0.63900000000000001</v>
      </c>
      <c r="O157">
        <v>0</v>
      </c>
      <c r="P157"/>
      <c r="Q157">
        <v>0</v>
      </c>
      <c r="R157">
        <v>1</v>
      </c>
      <c r="S157">
        <v>0</v>
      </c>
      <c r="T157">
        <v>0</v>
      </c>
      <c r="U157"/>
      <c r="V157">
        <v>0</v>
      </c>
      <c r="W157"/>
      <c r="X157"/>
      <c r="Y157" s="27">
        <v>44476</v>
      </c>
      <c r="Z157" s="26">
        <v>0.36806712962962962</v>
      </c>
      <c r="AA157"/>
      <c r="AB157" s="7">
        <v>1</v>
      </c>
      <c r="AD157" s="11">
        <v>1.3886287906241652</v>
      </c>
      <c r="AE157" s="5">
        <v>3.0570257902809189E-2</v>
      </c>
      <c r="AF157" s="5">
        <v>-1.3580585327213561</v>
      </c>
      <c r="AG157" s="5">
        <v>1.3896802834117315E-2</v>
      </c>
      <c r="BL157" s="1"/>
      <c r="CC157" s="7"/>
    </row>
    <row r="158" spans="1:81" ht="15.75" customHeight="1">
      <c r="A158">
        <v>101</v>
      </c>
      <c r="B158">
        <v>3</v>
      </c>
      <c r="C158" t="s">
        <v>113</v>
      </c>
      <c r="D158" t="s">
        <v>25</v>
      </c>
      <c r="E158"/>
      <c r="F158"/>
      <c r="G158">
        <v>0.5</v>
      </c>
      <c r="H158">
        <v>0.5</v>
      </c>
      <c r="I158">
        <v>264</v>
      </c>
      <c r="J158">
        <v>369</v>
      </c>
      <c r="K158"/>
      <c r="L158">
        <v>127</v>
      </c>
      <c r="M158">
        <v>0.61699999999999999</v>
      </c>
      <c r="N158">
        <v>0.59099999999999997</v>
      </c>
      <c r="O158">
        <v>0</v>
      </c>
      <c r="P158"/>
      <c r="Q158">
        <v>0</v>
      </c>
      <c r="R158">
        <v>1</v>
      </c>
      <c r="S158">
        <v>0</v>
      </c>
      <c r="T158">
        <v>0</v>
      </c>
      <c r="U158"/>
      <c r="V158">
        <v>0</v>
      </c>
      <c r="W158"/>
      <c r="X158"/>
      <c r="Y158" s="27">
        <v>44476</v>
      </c>
      <c r="Z158" s="26">
        <v>0.37366898148148148</v>
      </c>
      <c r="AA158"/>
      <c r="AB158" s="7">
        <v>1</v>
      </c>
      <c r="AD158" s="11">
        <v>0.15881755883575166</v>
      </c>
      <c r="AE158" s="5">
        <v>-4.3510095795308991E-2</v>
      </c>
      <c r="AF158" s="5">
        <v>-0.20232765463106064</v>
      </c>
      <c r="AG158" s="5">
        <v>2.9108606809231828E-3</v>
      </c>
      <c r="AK158" s="5">
        <v>77.810861451904657</v>
      </c>
      <c r="AQ158" s="5">
        <v>122.60404657317201</v>
      </c>
      <c r="AW158" s="5">
        <v>86.361358079427973</v>
      </c>
      <c r="BC158" s="5">
        <v>62.921197522575802</v>
      </c>
      <c r="BG158" s="5">
        <v>0.11433502492000053</v>
      </c>
      <c r="BH158" s="5">
        <v>-2.6974302559121911E-2</v>
      </c>
      <c r="BI158" s="5">
        <v>-0.14130932747912242</v>
      </c>
      <c r="BJ158" s="5">
        <v>4.2469887806359831E-3</v>
      </c>
      <c r="BL158" s="1">
        <v>41</v>
      </c>
      <c r="CC158" s="7"/>
    </row>
    <row r="159" spans="1:81" ht="15.75" customHeight="1">
      <c r="A159">
        <v>102</v>
      </c>
      <c r="B159">
        <v>3</v>
      </c>
      <c r="C159" t="s">
        <v>113</v>
      </c>
      <c r="D159" t="s">
        <v>25</v>
      </c>
      <c r="E159"/>
      <c r="F159"/>
      <c r="G159">
        <v>0.5</v>
      </c>
      <c r="H159">
        <v>0.5</v>
      </c>
      <c r="I159">
        <v>196</v>
      </c>
      <c r="J159">
        <v>394</v>
      </c>
      <c r="K159"/>
      <c r="L159">
        <v>145</v>
      </c>
      <c r="M159">
        <v>0.56499999999999995</v>
      </c>
      <c r="N159">
        <v>0.61199999999999999</v>
      </c>
      <c r="O159">
        <v>4.5999999999999999E-2</v>
      </c>
      <c r="P159"/>
      <c r="Q159">
        <v>0</v>
      </c>
      <c r="R159">
        <v>1</v>
      </c>
      <c r="S159">
        <v>0</v>
      </c>
      <c r="T159">
        <v>0</v>
      </c>
      <c r="U159"/>
      <c r="V159">
        <v>0</v>
      </c>
      <c r="W159"/>
      <c r="X159"/>
      <c r="Y159" s="27">
        <v>44476</v>
      </c>
      <c r="Z159" s="26">
        <v>0.37964120370370374</v>
      </c>
      <c r="AA159"/>
      <c r="AB159" s="7">
        <v>1</v>
      </c>
      <c r="AD159" s="11">
        <v>6.9852491004249381E-2</v>
      </c>
      <c r="AE159" s="5">
        <v>-1.043850932293483E-2</v>
      </c>
      <c r="AF159" s="5">
        <v>-8.0291000327184212E-2</v>
      </c>
      <c r="AG159" s="5">
        <v>5.5831168803487834E-3</v>
      </c>
      <c r="BL159" s="1"/>
      <c r="CC159" s="7"/>
    </row>
    <row r="160" spans="1:81" ht="15.75" customHeight="1">
      <c r="A160">
        <v>4</v>
      </c>
      <c r="B160">
        <v>3</v>
      </c>
      <c r="C160" t="s">
        <v>113</v>
      </c>
      <c r="D160" t="s">
        <v>25</v>
      </c>
      <c r="E160"/>
      <c r="F160"/>
      <c r="G160">
        <v>0.5</v>
      </c>
      <c r="H160">
        <v>0.5</v>
      </c>
      <c r="I160"/>
      <c r="J160"/>
      <c r="K160"/>
      <c r="L160">
        <v>459</v>
      </c>
      <c r="M160">
        <v>2.3010000000000002</v>
      </c>
      <c r="N160">
        <v>1.363</v>
      </c>
      <c r="O160">
        <v>0</v>
      </c>
      <c r="P160"/>
      <c r="Q160">
        <v>0</v>
      </c>
      <c r="R160">
        <v>1</v>
      </c>
      <c r="S160">
        <v>0</v>
      </c>
      <c r="T160">
        <v>0</v>
      </c>
      <c r="U160"/>
      <c r="V160">
        <v>0</v>
      </c>
      <c r="W160"/>
      <c r="X160"/>
      <c r="Y160" s="27">
        <v>44476</v>
      </c>
      <c r="Z160" s="26">
        <v>0.59909722222222228</v>
      </c>
      <c r="AA160"/>
      <c r="AB160" s="7">
        <v>1</v>
      </c>
      <c r="AD160" s="11">
        <v>2.9813463220944469</v>
      </c>
      <c r="AE160" s="5">
        <v>1.0723606848309111</v>
      </c>
      <c r="AF160" s="5">
        <v>-1.9089856372635359</v>
      </c>
      <c r="AG160" s="5">
        <v>7.0402425252022033E-2</v>
      </c>
      <c r="BL160" s="1"/>
      <c r="CC160" s="7"/>
    </row>
    <row r="161" spans="1:81" ht="15.75" customHeight="1">
      <c r="A161">
        <v>5</v>
      </c>
      <c r="B161">
        <v>3</v>
      </c>
      <c r="C161" t="s">
        <v>113</v>
      </c>
      <c r="D161" t="s">
        <v>25</v>
      </c>
      <c r="E161"/>
      <c r="F161"/>
      <c r="G161">
        <v>0.5</v>
      </c>
      <c r="H161">
        <v>0.5</v>
      </c>
      <c r="I161">
        <v>526</v>
      </c>
      <c r="J161">
        <v>900</v>
      </c>
      <c r="K161"/>
      <c r="L161">
        <v>386</v>
      </c>
      <c r="M161">
        <v>0.81799999999999995</v>
      </c>
      <c r="N161">
        <v>1.0409999999999999</v>
      </c>
      <c r="O161">
        <v>0.223</v>
      </c>
      <c r="P161"/>
      <c r="Q161">
        <v>0</v>
      </c>
      <c r="R161">
        <v>1</v>
      </c>
      <c r="S161">
        <v>0</v>
      </c>
      <c r="T161">
        <v>0</v>
      </c>
      <c r="U161"/>
      <c r="V161">
        <v>0</v>
      </c>
      <c r="W161"/>
      <c r="X161"/>
      <c r="Y161" s="27">
        <v>44476</v>
      </c>
      <c r="Z161" s="26">
        <v>0.60488425925925926</v>
      </c>
      <c r="AA161"/>
      <c r="AB161" s="7">
        <v>1</v>
      </c>
      <c r="AD161" s="11">
        <v>0.39096236966391806</v>
      </c>
      <c r="AE161" s="5">
        <v>0.59101804298013727</v>
      </c>
      <c r="AF161" s="5">
        <v>0.20005567331621921</v>
      </c>
      <c r="AG161" s="5">
        <v>6.1099592940964051E-2</v>
      </c>
      <c r="BG161" s="5">
        <v>0.26626997443822492</v>
      </c>
      <c r="BH161" s="5">
        <v>0.71008701228006554</v>
      </c>
      <c r="BI161" s="5">
        <v>0.44381703784184057</v>
      </c>
      <c r="BJ161" s="5">
        <v>5.9442924173241388E-2</v>
      </c>
      <c r="BL161" s="1">
        <v>42</v>
      </c>
      <c r="CC161" s="7"/>
    </row>
    <row r="162" spans="1:81" ht="15.75" customHeight="1">
      <c r="A162">
        <v>6</v>
      </c>
      <c r="B162">
        <v>3</v>
      </c>
      <c r="C162" t="s">
        <v>113</v>
      </c>
      <c r="D162" t="s">
        <v>25</v>
      </c>
      <c r="E162"/>
      <c r="F162"/>
      <c r="G162">
        <v>0.5</v>
      </c>
      <c r="H162">
        <v>0.5</v>
      </c>
      <c r="I162">
        <v>340</v>
      </c>
      <c r="J162">
        <v>1088</v>
      </c>
      <c r="K162"/>
      <c r="L162">
        <v>360</v>
      </c>
      <c r="M162">
        <v>0.67500000000000004</v>
      </c>
      <c r="N162">
        <v>1.2</v>
      </c>
      <c r="O162">
        <v>0.52500000000000002</v>
      </c>
      <c r="P162"/>
      <c r="Q162">
        <v>0</v>
      </c>
      <c r="R162">
        <v>1</v>
      </c>
      <c r="S162">
        <v>0</v>
      </c>
      <c r="T162">
        <v>0</v>
      </c>
      <c r="U162"/>
      <c r="V162">
        <v>0</v>
      </c>
      <c r="W162"/>
      <c r="X162"/>
      <c r="Y162" s="27">
        <v>44476</v>
      </c>
      <c r="Z162" s="26">
        <v>0.61128472222222219</v>
      </c>
      <c r="AA162"/>
      <c r="AB162" s="7">
        <v>1</v>
      </c>
      <c r="AD162" s="11">
        <v>0.14157757921253178</v>
      </c>
      <c r="AE162" s="5">
        <v>0.82915598157999371</v>
      </c>
      <c r="AF162" s="5">
        <v>0.68757840236746193</v>
      </c>
      <c r="AG162" s="5">
        <v>5.7786255405518731E-2</v>
      </c>
      <c r="BL162" s="1"/>
      <c r="CC162" s="7"/>
    </row>
    <row r="163" spans="1:81" ht="15.75" customHeight="1">
      <c r="A163">
        <v>58</v>
      </c>
      <c r="B163">
        <v>3</v>
      </c>
      <c r="C163" t="s">
        <v>113</v>
      </c>
      <c r="D163" t="s">
        <v>25</v>
      </c>
      <c r="E163"/>
      <c r="F163"/>
      <c r="G163">
        <v>0.5</v>
      </c>
      <c r="H163">
        <v>0.5</v>
      </c>
      <c r="I163"/>
      <c r="J163"/>
      <c r="K163"/>
      <c r="L163">
        <v>253</v>
      </c>
      <c r="M163">
        <v>1.5980000000000001</v>
      </c>
      <c r="N163">
        <v>0.68300000000000005</v>
      </c>
      <c r="O163">
        <v>0</v>
      </c>
      <c r="P163"/>
      <c r="Q163">
        <v>0</v>
      </c>
      <c r="R163">
        <v>1</v>
      </c>
      <c r="S163">
        <v>0</v>
      </c>
      <c r="T163">
        <v>0</v>
      </c>
      <c r="U163"/>
      <c r="V163">
        <v>0</v>
      </c>
      <c r="W163"/>
      <c r="X163"/>
      <c r="Y163" s="27">
        <v>44477</v>
      </c>
      <c r="Z163" s="26">
        <v>4.4432870370370366E-2</v>
      </c>
      <c r="AA163"/>
      <c r="AB163" s="7">
        <v>1</v>
      </c>
      <c r="AD163" s="11">
        <v>1.7531932680435336</v>
      </c>
      <c r="AE163" s="5">
        <v>5.6474372293225154E-2</v>
      </c>
      <c r="AF163" s="5">
        <v>-1.6967188957503085</v>
      </c>
      <c r="AG163" s="5">
        <v>4.415059708657073E-2</v>
      </c>
      <c r="BL163" s="1"/>
      <c r="CC163" s="7"/>
    </row>
    <row r="164" spans="1:81" ht="15.75" customHeight="1">
      <c r="A164">
        <v>59</v>
      </c>
      <c r="B164">
        <v>3</v>
      </c>
      <c r="C164" t="s">
        <v>113</v>
      </c>
      <c r="D164" t="s">
        <v>25</v>
      </c>
      <c r="E164"/>
      <c r="F164"/>
      <c r="G164">
        <v>0.5</v>
      </c>
      <c r="H164">
        <v>0.5</v>
      </c>
      <c r="I164">
        <v>287</v>
      </c>
      <c r="J164">
        <v>453</v>
      </c>
      <c r="K164"/>
      <c r="L164">
        <v>243</v>
      </c>
      <c r="M164">
        <v>0.63500000000000001</v>
      </c>
      <c r="N164">
        <v>0.66300000000000003</v>
      </c>
      <c r="O164">
        <v>2.8000000000000001E-2</v>
      </c>
      <c r="P164"/>
      <c r="Q164">
        <v>0</v>
      </c>
      <c r="R164">
        <v>1</v>
      </c>
      <c r="S164">
        <v>0</v>
      </c>
      <c r="T164">
        <v>0</v>
      </c>
      <c r="U164"/>
      <c r="V164">
        <v>0</v>
      </c>
      <c r="W164"/>
      <c r="X164"/>
      <c r="Y164" s="27">
        <v>44477</v>
      </c>
      <c r="Z164" s="26">
        <v>5.0034722222222223E-2</v>
      </c>
      <c r="AA164"/>
      <c r="AB164" s="7">
        <v>1</v>
      </c>
      <c r="AD164" s="11">
        <v>7.0516321718319591E-2</v>
      </c>
      <c r="AE164" s="5">
        <v>2.4807093224095279E-2</v>
      </c>
      <c r="AF164" s="5">
        <v>-4.5709228494224312E-2</v>
      </c>
      <c r="AG164" s="5">
        <v>4.2876236496014838E-2</v>
      </c>
      <c r="AK164" s="5">
        <v>91.429033419156809</v>
      </c>
      <c r="AQ164" s="5">
        <v>33.92106016059256</v>
      </c>
      <c r="AW164" s="5">
        <v>293.63031916316186</v>
      </c>
      <c r="BC164" s="5">
        <v>22.115646214974163</v>
      </c>
      <c r="BG164" s="5">
        <v>4.8393477404083701E-2</v>
      </c>
      <c r="BH164" s="5">
        <v>2.9873857875156087E-2</v>
      </c>
      <c r="BI164" s="5">
        <v>-1.8519619528927611E-2</v>
      </c>
      <c r="BJ164" s="5">
        <v>3.8607128517652613E-2</v>
      </c>
      <c r="BL164" s="1">
        <v>43</v>
      </c>
      <c r="CC164" s="7"/>
    </row>
    <row r="165" spans="1:81" ht="15.75" customHeight="1">
      <c r="A165">
        <v>60</v>
      </c>
      <c r="B165">
        <v>3</v>
      </c>
      <c r="C165" t="s">
        <v>113</v>
      </c>
      <c r="D165" t="s">
        <v>25</v>
      </c>
      <c r="E165"/>
      <c r="F165"/>
      <c r="G165">
        <v>0.5</v>
      </c>
      <c r="H165">
        <v>0.5</v>
      </c>
      <c r="I165">
        <v>254</v>
      </c>
      <c r="J165">
        <v>461</v>
      </c>
      <c r="K165"/>
      <c r="L165">
        <v>176</v>
      </c>
      <c r="M165">
        <v>0.61</v>
      </c>
      <c r="N165">
        <v>0.66900000000000004</v>
      </c>
      <c r="O165">
        <v>5.8999999999999997E-2</v>
      </c>
      <c r="P165"/>
      <c r="Q165">
        <v>0</v>
      </c>
      <c r="R165">
        <v>1</v>
      </c>
      <c r="S165">
        <v>0</v>
      </c>
      <c r="T165">
        <v>0</v>
      </c>
      <c r="U165"/>
      <c r="V165">
        <v>0</v>
      </c>
      <c r="W165"/>
      <c r="X165"/>
      <c r="Y165" s="27">
        <v>44477</v>
      </c>
      <c r="Z165" s="26">
        <v>5.62037037037037E-2</v>
      </c>
      <c r="AA165"/>
      <c r="AB165" s="7">
        <v>1</v>
      </c>
      <c r="AD165" s="11">
        <v>2.6270633089847804E-2</v>
      </c>
      <c r="AE165" s="5">
        <v>3.4940622526216894E-2</v>
      </c>
      <c r="AF165" s="5">
        <v>8.6699894363690896E-3</v>
      </c>
      <c r="AG165" s="5">
        <v>3.4338020539290387E-2</v>
      </c>
      <c r="BL165" s="1"/>
      <c r="CC165" s="7"/>
    </row>
    <row r="166" spans="1:81" ht="15.75" customHeight="1">
      <c r="A166">
        <v>100</v>
      </c>
      <c r="B166">
        <v>3</v>
      </c>
      <c r="C166" t="s">
        <v>113</v>
      </c>
      <c r="D166" t="s">
        <v>25</v>
      </c>
      <c r="E166"/>
      <c r="F166"/>
      <c r="G166">
        <v>0.5</v>
      </c>
      <c r="H166">
        <v>0.5</v>
      </c>
      <c r="I166"/>
      <c r="J166"/>
      <c r="K166"/>
      <c r="L166">
        <v>182</v>
      </c>
      <c r="M166">
        <v>1.2450000000000001</v>
      </c>
      <c r="N166">
        <v>0.72399999999999998</v>
      </c>
      <c r="O166">
        <v>0</v>
      </c>
      <c r="P166"/>
      <c r="Q166">
        <v>0</v>
      </c>
      <c r="R166">
        <v>1</v>
      </c>
      <c r="S166">
        <v>0</v>
      </c>
      <c r="T166">
        <v>0</v>
      </c>
      <c r="U166"/>
      <c r="V166">
        <v>0</v>
      </c>
      <c r="W166"/>
      <c r="X166"/>
      <c r="Y166" s="27">
        <v>44477</v>
      </c>
      <c r="Z166" s="26">
        <v>0.39104166666666668</v>
      </c>
      <c r="AA166"/>
      <c r="AB166" s="7">
        <v>1</v>
      </c>
      <c r="AD166" s="11">
        <v>1.1364351841315028</v>
      </c>
      <c r="AE166" s="5">
        <v>0.11727554810595452</v>
      </c>
      <c r="AF166" s="5">
        <v>-1.0191596360255484</v>
      </c>
      <c r="AG166" s="5">
        <v>3.5102636893623917E-2</v>
      </c>
      <c r="BL166" s="1"/>
      <c r="CC166" s="7"/>
    </row>
    <row r="167" spans="1:81" ht="15.75" customHeight="1">
      <c r="A167">
        <v>101</v>
      </c>
      <c r="B167">
        <v>3</v>
      </c>
      <c r="C167" t="s">
        <v>113</v>
      </c>
      <c r="D167" t="s">
        <v>25</v>
      </c>
      <c r="E167"/>
      <c r="F167"/>
      <c r="G167">
        <v>0.5</v>
      </c>
      <c r="H167">
        <v>0.5</v>
      </c>
      <c r="I167">
        <v>210</v>
      </c>
      <c r="J167">
        <v>550</v>
      </c>
      <c r="K167"/>
      <c r="L167">
        <v>242</v>
      </c>
      <c r="M167">
        <v>0.57599999999999996</v>
      </c>
      <c r="N167">
        <v>0.745</v>
      </c>
      <c r="O167">
        <v>0.16900000000000001</v>
      </c>
      <c r="P167"/>
      <c r="Q167">
        <v>0</v>
      </c>
      <c r="R167">
        <v>1</v>
      </c>
      <c r="S167">
        <v>0</v>
      </c>
      <c r="T167">
        <v>0</v>
      </c>
      <c r="U167"/>
      <c r="V167">
        <v>0</v>
      </c>
      <c r="W167"/>
      <c r="X167"/>
      <c r="Y167" s="27">
        <v>44477</v>
      </c>
      <c r="Z167" s="26">
        <v>0.39673611111111112</v>
      </c>
      <c r="AA167"/>
      <c r="AB167" s="7">
        <v>1</v>
      </c>
      <c r="AD167" s="11">
        <v>-3.2723618414781205E-2</v>
      </c>
      <c r="AE167" s="5">
        <v>0.14767613601231916</v>
      </c>
      <c r="AF167" s="5">
        <v>0.18039975442710038</v>
      </c>
      <c r="AG167" s="5">
        <v>4.274880043695925E-2</v>
      </c>
      <c r="AK167" s="5">
        <v>62.135602262592791</v>
      </c>
      <c r="AQ167" s="5">
        <v>41.414654806501041</v>
      </c>
      <c r="AW167" s="5">
        <v>12.466851476361576</v>
      </c>
      <c r="BC167" s="5">
        <v>0.59443677649941618</v>
      </c>
      <c r="BG167" s="5">
        <v>-4.7472181290938456E-2</v>
      </c>
      <c r="BH167" s="5">
        <v>0.12234231275701528</v>
      </c>
      <c r="BI167" s="5">
        <v>0.16981449404795373</v>
      </c>
      <c r="BJ167" s="5">
        <v>4.2876236496014838E-2</v>
      </c>
      <c r="BL167" s="1">
        <v>44</v>
      </c>
      <c r="CC167" s="7"/>
    </row>
    <row r="168" spans="1:81" ht="15.75" customHeight="1">
      <c r="A168">
        <v>102</v>
      </c>
      <c r="B168">
        <v>3</v>
      </c>
      <c r="C168" t="s">
        <v>113</v>
      </c>
      <c r="D168" t="s">
        <v>25</v>
      </c>
      <c r="E168"/>
      <c r="F168"/>
      <c r="G168">
        <v>0.5</v>
      </c>
      <c r="H168">
        <v>0.5</v>
      </c>
      <c r="I168">
        <v>188</v>
      </c>
      <c r="J168">
        <v>510</v>
      </c>
      <c r="K168"/>
      <c r="L168">
        <v>244</v>
      </c>
      <c r="M168">
        <v>0.55900000000000005</v>
      </c>
      <c r="N168">
        <v>0.71099999999999997</v>
      </c>
      <c r="O168">
        <v>0.152</v>
      </c>
      <c r="P168"/>
      <c r="Q168">
        <v>0</v>
      </c>
      <c r="R168">
        <v>1</v>
      </c>
      <c r="S168">
        <v>0</v>
      </c>
      <c r="T168">
        <v>0</v>
      </c>
      <c r="U168"/>
      <c r="V168">
        <v>0</v>
      </c>
      <c r="W168"/>
      <c r="X168"/>
      <c r="Y168" s="27">
        <v>44477</v>
      </c>
      <c r="Z168" s="26">
        <v>0.40278935185185188</v>
      </c>
      <c r="AA168"/>
      <c r="AB168" s="7">
        <v>1</v>
      </c>
      <c r="AD168" s="11">
        <v>-6.2220744167095714E-2</v>
      </c>
      <c r="AE168" s="5">
        <v>9.7008489501711398E-2</v>
      </c>
      <c r="AF168" s="5">
        <v>0.15922923366880712</v>
      </c>
      <c r="AG168" s="5">
        <v>4.3003672555070427E-2</v>
      </c>
      <c r="BL168" s="1"/>
      <c r="CC168" s="7"/>
    </row>
    <row r="169" spans="1:81" ht="15.75" customHeight="1">
      <c r="A169">
        <v>4</v>
      </c>
      <c r="B169">
        <v>3</v>
      </c>
      <c r="C169" t="s">
        <v>113</v>
      </c>
      <c r="D169" t="s">
        <v>25</v>
      </c>
      <c r="E169"/>
      <c r="F169"/>
      <c r="G169">
        <v>0.5</v>
      </c>
      <c r="H169">
        <v>0.5</v>
      </c>
      <c r="I169"/>
      <c r="J169"/>
      <c r="K169"/>
      <c r="L169">
        <v>386</v>
      </c>
      <c r="M169">
        <v>2.3370000000000002</v>
      </c>
      <c r="N169">
        <v>1.0640000000000001</v>
      </c>
      <c r="O169">
        <v>0</v>
      </c>
      <c r="P169"/>
      <c r="Q169">
        <v>0</v>
      </c>
      <c r="R169">
        <v>1</v>
      </c>
      <c r="S169">
        <v>0</v>
      </c>
      <c r="T169">
        <v>0</v>
      </c>
      <c r="U169"/>
      <c r="V169">
        <v>0</v>
      </c>
      <c r="W169"/>
      <c r="X169"/>
      <c r="Y169" s="27">
        <v>44477</v>
      </c>
      <c r="Z169" s="26">
        <v>0.51085648148148144</v>
      </c>
      <c r="AA169"/>
      <c r="AB169" s="7">
        <v>1</v>
      </c>
      <c r="AD169" s="11">
        <v>2.9271432764582603</v>
      </c>
      <c r="AE169" s="5">
        <v>0.60334273012830197</v>
      </c>
      <c r="AF169" s="5">
        <v>-2.3238005463299585</v>
      </c>
      <c r="AG169" s="5">
        <v>3.4353130854975468E-2</v>
      </c>
      <c r="BL169" s="1"/>
      <c r="CC169" s="7"/>
    </row>
    <row r="170" spans="1:81" ht="15.75" customHeight="1">
      <c r="A170">
        <v>5</v>
      </c>
      <c r="B170">
        <v>3</v>
      </c>
      <c r="C170" t="s">
        <v>113</v>
      </c>
      <c r="D170" t="s">
        <v>25</v>
      </c>
      <c r="E170"/>
      <c r="F170"/>
      <c r="G170">
        <v>0.5</v>
      </c>
      <c r="H170">
        <v>0.5</v>
      </c>
      <c r="I170">
        <v>421</v>
      </c>
      <c r="J170">
        <v>772</v>
      </c>
      <c r="K170"/>
      <c r="L170">
        <v>281</v>
      </c>
      <c r="M170">
        <v>0.73799999999999999</v>
      </c>
      <c r="N170">
        <v>0.93300000000000005</v>
      </c>
      <c r="O170">
        <v>0.19500000000000001</v>
      </c>
      <c r="P170"/>
      <c r="Q170">
        <v>0</v>
      </c>
      <c r="R170">
        <v>1</v>
      </c>
      <c r="S170">
        <v>0</v>
      </c>
      <c r="T170">
        <v>0</v>
      </c>
      <c r="U170"/>
      <c r="V170">
        <v>0</v>
      </c>
      <c r="W170"/>
      <c r="X170"/>
      <c r="Y170" s="27">
        <v>44477</v>
      </c>
      <c r="Z170" s="26">
        <v>0.51655092592592589</v>
      </c>
      <c r="AA170"/>
      <c r="AB170" s="7">
        <v>1</v>
      </c>
      <c r="AD170" s="11">
        <v>0.26550839545950111</v>
      </c>
      <c r="AE170" s="5">
        <v>0.41158884764942455</v>
      </c>
      <c r="AF170" s="5">
        <v>0.14608045218992344</v>
      </c>
      <c r="AG170" s="5">
        <v>2.1672061083373013E-2</v>
      </c>
      <c r="BG170" s="5">
        <v>0.19398653685300854</v>
      </c>
      <c r="BH170" s="5">
        <v>0.47059004225830992</v>
      </c>
      <c r="BI170" s="5">
        <v>0.27660350540530143</v>
      </c>
      <c r="BJ170" s="5">
        <v>2.3785572711973423E-2</v>
      </c>
      <c r="BL170" s="1">
        <v>45</v>
      </c>
      <c r="CC170" s="7"/>
    </row>
    <row r="171" spans="1:81" ht="15.75" customHeight="1">
      <c r="A171">
        <v>6</v>
      </c>
      <c r="B171">
        <v>3</v>
      </c>
      <c r="C171" t="s">
        <v>113</v>
      </c>
      <c r="D171" t="s">
        <v>25</v>
      </c>
      <c r="E171"/>
      <c r="F171"/>
      <c r="G171">
        <v>0.5</v>
      </c>
      <c r="H171">
        <v>0.5</v>
      </c>
      <c r="I171">
        <v>309</v>
      </c>
      <c r="J171">
        <v>868</v>
      </c>
      <c r="K171"/>
      <c r="L171">
        <v>316</v>
      </c>
      <c r="M171">
        <v>0.65200000000000002</v>
      </c>
      <c r="N171">
        <v>1.014</v>
      </c>
      <c r="O171">
        <v>0.36199999999999999</v>
      </c>
      <c r="P171"/>
      <c r="Q171">
        <v>0</v>
      </c>
      <c r="R171">
        <v>1</v>
      </c>
      <c r="S171">
        <v>0</v>
      </c>
      <c r="T171">
        <v>0</v>
      </c>
      <c r="U171"/>
      <c r="V171">
        <v>0</v>
      </c>
      <c r="W171"/>
      <c r="X171"/>
      <c r="Y171" s="27">
        <v>44477</v>
      </c>
      <c r="Z171" s="26">
        <v>0.52260416666666665</v>
      </c>
      <c r="AA171"/>
      <c r="AB171" s="7">
        <v>1</v>
      </c>
      <c r="AD171" s="11">
        <v>0.122464678246516</v>
      </c>
      <c r="AE171" s="5">
        <v>0.52959123686719534</v>
      </c>
      <c r="AF171" s="5">
        <v>0.40712655862067937</v>
      </c>
      <c r="AG171" s="5">
        <v>2.5899084340573829E-2</v>
      </c>
      <c r="BL171" s="1"/>
      <c r="CC171" s="7"/>
    </row>
    <row r="172" spans="1:81" ht="15.75" customHeight="1">
      <c r="A172">
        <v>58</v>
      </c>
      <c r="B172">
        <v>3</v>
      </c>
      <c r="C172" t="s">
        <v>113</v>
      </c>
      <c r="D172" t="s">
        <v>25</v>
      </c>
      <c r="E172"/>
      <c r="F172"/>
      <c r="G172">
        <v>0.5</v>
      </c>
      <c r="H172">
        <v>0.5</v>
      </c>
      <c r="I172"/>
      <c r="J172"/>
      <c r="K172"/>
      <c r="L172">
        <v>114</v>
      </c>
      <c r="M172">
        <v>1.2390000000000001</v>
      </c>
      <c r="N172">
        <v>0.59599999999999997</v>
      </c>
      <c r="O172">
        <v>0</v>
      </c>
      <c r="P172"/>
      <c r="Q172">
        <v>0</v>
      </c>
      <c r="R172">
        <v>1</v>
      </c>
      <c r="S172">
        <v>0</v>
      </c>
      <c r="T172">
        <v>0</v>
      </c>
      <c r="U172"/>
      <c r="V172">
        <v>0</v>
      </c>
      <c r="W172"/>
      <c r="X172"/>
      <c r="Y172" s="27">
        <v>44477</v>
      </c>
      <c r="Z172" s="26">
        <v>0.95082175925925927</v>
      </c>
      <c r="AA172"/>
      <c r="AB172" s="7">
        <v>1</v>
      </c>
      <c r="AD172" s="11">
        <v>1.1007815298996109</v>
      </c>
      <c r="AE172" s="5">
        <v>-7.6400199428231327E-2</v>
      </c>
      <c r="AF172" s="5">
        <v>-1.1771817293278422</v>
      </c>
      <c r="AG172" s="5">
        <v>1.5031215418719588E-3</v>
      </c>
      <c r="BL172" s="1"/>
      <c r="CC172" s="7"/>
    </row>
    <row r="173" spans="1:81" ht="15.75" customHeight="1">
      <c r="A173">
        <v>59</v>
      </c>
      <c r="B173">
        <v>3</v>
      </c>
      <c r="C173" t="s">
        <v>113</v>
      </c>
      <c r="D173" t="s">
        <v>25</v>
      </c>
      <c r="E173"/>
      <c r="F173"/>
      <c r="G173">
        <v>0.5</v>
      </c>
      <c r="H173">
        <v>0.5</v>
      </c>
      <c r="I173">
        <v>177</v>
      </c>
      <c r="J173">
        <v>399</v>
      </c>
      <c r="K173"/>
      <c r="L173">
        <v>128</v>
      </c>
      <c r="M173">
        <v>0.55100000000000005</v>
      </c>
      <c r="N173">
        <v>0.61599999999999999</v>
      </c>
      <c r="O173">
        <v>6.5000000000000002E-2</v>
      </c>
      <c r="P173"/>
      <c r="Q173">
        <v>0</v>
      </c>
      <c r="R173">
        <v>1</v>
      </c>
      <c r="S173">
        <v>0</v>
      </c>
      <c r="T173">
        <v>0</v>
      </c>
      <c r="U173"/>
      <c r="V173">
        <v>0</v>
      </c>
      <c r="W173"/>
      <c r="X173"/>
      <c r="Y173" s="27">
        <v>44477</v>
      </c>
      <c r="Z173" s="26">
        <v>0.95637731481481481</v>
      </c>
      <c r="AA173"/>
      <c r="AB173" s="7">
        <v>1</v>
      </c>
      <c r="AD173" s="11">
        <v>-4.6122559897359354E-2</v>
      </c>
      <c r="AE173" s="5">
        <v>-4.6899602123788638E-2</v>
      </c>
      <c r="AF173" s="5">
        <v>-7.7704222642928367E-4</v>
      </c>
      <c r="AG173" s="5">
        <v>3.1939308447522861E-3</v>
      </c>
      <c r="AK173" s="5">
        <v>18.119813967099912</v>
      </c>
      <c r="AQ173" s="5">
        <v>46.319758295024386</v>
      </c>
      <c r="AW173" s="5">
        <v>191.70901729361108</v>
      </c>
      <c r="BC173" s="5">
        <v>283.21017650706494</v>
      </c>
      <c r="BG173" s="5">
        <v>-4.2291031757725819E-2</v>
      </c>
      <c r="BH173" s="5">
        <v>-6.1035304998834083E-2</v>
      </c>
      <c r="BI173" s="5">
        <v>-1.8744273241108257E-2</v>
      </c>
      <c r="BJ173" s="5">
        <v>1.3219634022776372E-3</v>
      </c>
      <c r="BL173" s="1">
        <v>46</v>
      </c>
      <c r="CC173" s="7"/>
    </row>
    <row r="174" spans="1:81" ht="15.75" customHeight="1">
      <c r="A174">
        <v>60</v>
      </c>
      <c r="B174">
        <v>3</v>
      </c>
      <c r="C174" t="s">
        <v>113</v>
      </c>
      <c r="D174" t="s">
        <v>25</v>
      </c>
      <c r="E174"/>
      <c r="F174"/>
      <c r="G174">
        <v>0.5</v>
      </c>
      <c r="H174">
        <v>0.5</v>
      </c>
      <c r="I174">
        <v>183</v>
      </c>
      <c r="J174">
        <v>376</v>
      </c>
      <c r="K174"/>
      <c r="L174">
        <v>97</v>
      </c>
      <c r="M174">
        <v>0.55500000000000005</v>
      </c>
      <c r="N174">
        <v>0.59699999999999998</v>
      </c>
      <c r="O174">
        <v>4.2000000000000003E-2</v>
      </c>
      <c r="P174"/>
      <c r="Q174">
        <v>0</v>
      </c>
      <c r="R174">
        <v>1</v>
      </c>
      <c r="S174">
        <v>0</v>
      </c>
      <c r="T174">
        <v>0</v>
      </c>
      <c r="U174"/>
      <c r="V174">
        <v>0</v>
      </c>
      <c r="W174"/>
      <c r="X174"/>
      <c r="Y174" s="27">
        <v>44477</v>
      </c>
      <c r="Z174" s="26">
        <v>0.96233796296296292</v>
      </c>
      <c r="AA174"/>
      <c r="AB174" s="7">
        <v>1</v>
      </c>
      <c r="AD174" s="11">
        <v>-3.8459503618092292E-2</v>
      </c>
      <c r="AE174" s="5">
        <v>-7.5171007873879522E-2</v>
      </c>
      <c r="AF174" s="5">
        <v>-3.6711504255787231E-2</v>
      </c>
      <c r="AG174" s="5">
        <v>-5.5000404019701151E-4</v>
      </c>
      <c r="BL174" s="1"/>
      <c r="CC174" s="7"/>
    </row>
    <row r="175" spans="1:81" ht="15.75" customHeight="1">
      <c r="A175">
        <v>100</v>
      </c>
      <c r="B175">
        <v>3</v>
      </c>
      <c r="C175" t="s">
        <v>113</v>
      </c>
      <c r="D175" t="s">
        <v>25</v>
      </c>
      <c r="E175"/>
      <c r="F175"/>
      <c r="G175">
        <v>0.5</v>
      </c>
      <c r="H175">
        <v>0.5</v>
      </c>
      <c r="I175"/>
      <c r="J175"/>
      <c r="K175"/>
      <c r="L175">
        <v>325</v>
      </c>
      <c r="M175">
        <v>1.577</v>
      </c>
      <c r="N175">
        <v>0.60699999999999998</v>
      </c>
      <c r="O175">
        <v>0</v>
      </c>
      <c r="P175"/>
      <c r="Q175">
        <v>0</v>
      </c>
      <c r="R175">
        <v>1</v>
      </c>
      <c r="S175">
        <v>0</v>
      </c>
      <c r="T175">
        <v>0</v>
      </c>
      <c r="U175"/>
      <c r="V175">
        <v>0</v>
      </c>
      <c r="W175"/>
      <c r="X175"/>
      <c r="Y175" s="27">
        <v>44478</v>
      </c>
      <c r="Z175" s="26">
        <v>0.29085648148148152</v>
      </c>
      <c r="AA175"/>
      <c r="AB175" s="7">
        <v>1</v>
      </c>
      <c r="AD175" s="11">
        <v>1.6627389903791954</v>
      </c>
      <c r="AE175" s="5">
        <v>-6.0420709221658229E-2</v>
      </c>
      <c r="AF175" s="5">
        <v>-1.7231596996008536</v>
      </c>
      <c r="AG175" s="5">
        <v>2.6986033178139756E-2</v>
      </c>
      <c r="BL175" s="1"/>
      <c r="CC175" s="7"/>
    </row>
    <row r="176" spans="1:81" ht="15.75" customHeight="1">
      <c r="A176">
        <v>101</v>
      </c>
      <c r="B176">
        <v>3</v>
      </c>
      <c r="C176" t="s">
        <v>113</v>
      </c>
      <c r="D176" t="s">
        <v>25</v>
      </c>
      <c r="E176"/>
      <c r="F176"/>
      <c r="G176">
        <v>0.5</v>
      </c>
      <c r="H176">
        <v>0.5</v>
      </c>
      <c r="I176">
        <v>264</v>
      </c>
      <c r="J176">
        <v>417</v>
      </c>
      <c r="K176"/>
      <c r="L176">
        <v>245</v>
      </c>
      <c r="M176">
        <v>0.61799999999999999</v>
      </c>
      <c r="N176">
        <v>0.63200000000000001</v>
      </c>
      <c r="O176">
        <v>1.4E-2</v>
      </c>
      <c r="P176"/>
      <c r="Q176">
        <v>0</v>
      </c>
      <c r="R176">
        <v>1</v>
      </c>
      <c r="S176">
        <v>0</v>
      </c>
      <c r="T176">
        <v>0</v>
      </c>
      <c r="U176"/>
      <c r="V176">
        <v>0</v>
      </c>
      <c r="W176"/>
      <c r="X176"/>
      <c r="Y176" s="27">
        <v>44478</v>
      </c>
      <c r="Z176" s="26">
        <v>0.29640046296296296</v>
      </c>
      <c r="AA176"/>
      <c r="AB176" s="7">
        <v>1</v>
      </c>
      <c r="AD176" s="11">
        <v>6.4991756152013053E-2</v>
      </c>
      <c r="AE176" s="5">
        <v>-2.4774154145456685E-2</v>
      </c>
      <c r="AF176" s="5">
        <v>-8.9765910297469734E-2</v>
      </c>
      <c r="AG176" s="5">
        <v>1.7324265733109311E-2</v>
      </c>
      <c r="AK176" s="5">
        <v>114.24309673193939</v>
      </c>
      <c r="AQ176" s="5">
        <v>0</v>
      </c>
      <c r="AW176" s="5">
        <v>71.449702277508422</v>
      </c>
      <c r="BC176" s="5">
        <v>14.184827700706174</v>
      </c>
      <c r="BG176" s="5">
        <v>4.1363999290939618E-2</v>
      </c>
      <c r="BH176" s="5">
        <v>-2.4774154145456685E-2</v>
      </c>
      <c r="BI176" s="5">
        <v>-6.6138153436396299E-2</v>
      </c>
      <c r="BJ176" s="5">
        <v>1.6176930849011947E-2</v>
      </c>
      <c r="BL176" s="1">
        <v>47</v>
      </c>
      <c r="CC176" s="7"/>
    </row>
    <row r="177" spans="1:81" ht="15.75" customHeight="1">
      <c r="A177">
        <v>102</v>
      </c>
      <c r="B177">
        <v>3</v>
      </c>
      <c r="C177" t="s">
        <v>113</v>
      </c>
      <c r="D177" t="s">
        <v>25</v>
      </c>
      <c r="E177"/>
      <c r="F177"/>
      <c r="G177">
        <v>0.5</v>
      </c>
      <c r="H177">
        <v>0.5</v>
      </c>
      <c r="I177">
        <v>227</v>
      </c>
      <c r="J177">
        <v>417</v>
      </c>
      <c r="K177"/>
      <c r="L177">
        <v>226</v>
      </c>
      <c r="M177">
        <v>0.58899999999999997</v>
      </c>
      <c r="N177">
        <v>0.63200000000000001</v>
      </c>
      <c r="O177">
        <v>4.2999999999999997E-2</v>
      </c>
      <c r="P177"/>
      <c r="Q177">
        <v>0</v>
      </c>
      <c r="R177">
        <v>1</v>
      </c>
      <c r="S177">
        <v>0</v>
      </c>
      <c r="T177">
        <v>0</v>
      </c>
      <c r="U177"/>
      <c r="V177">
        <v>0</v>
      </c>
      <c r="W177"/>
      <c r="X177"/>
      <c r="Y177" s="27">
        <v>44478</v>
      </c>
      <c r="Z177" s="26">
        <v>0.30239583333333336</v>
      </c>
      <c r="AA177"/>
      <c r="AB177" s="7">
        <v>1</v>
      </c>
      <c r="AD177" s="11">
        <v>1.7736242429866187E-2</v>
      </c>
      <c r="AE177" s="5">
        <v>-2.4774154145456685E-2</v>
      </c>
      <c r="AF177" s="5">
        <v>-4.2510396575322872E-2</v>
      </c>
      <c r="AG177" s="5">
        <v>1.5029595964914582E-2</v>
      </c>
      <c r="BL177" s="1"/>
      <c r="CC177" s="7"/>
    </row>
    <row r="178" spans="1:81" ht="15.75" customHeight="1">
      <c r="A178">
        <v>4</v>
      </c>
      <c r="B178">
        <v>3</v>
      </c>
      <c r="C178" t="s">
        <v>113</v>
      </c>
      <c r="D178" t="s">
        <v>25</v>
      </c>
      <c r="E178"/>
      <c r="F178"/>
      <c r="G178">
        <v>0.5</v>
      </c>
      <c r="H178">
        <v>0.5</v>
      </c>
      <c r="I178"/>
      <c r="J178"/>
      <c r="K178"/>
      <c r="L178">
        <v>570</v>
      </c>
      <c r="M178">
        <v>2.9129999999999998</v>
      </c>
      <c r="N178">
        <v>1.4</v>
      </c>
      <c r="O178">
        <v>0</v>
      </c>
      <c r="P178"/>
      <c r="Q178">
        <v>0</v>
      </c>
      <c r="R178">
        <v>1</v>
      </c>
      <c r="S178">
        <v>0</v>
      </c>
      <c r="T178">
        <v>0</v>
      </c>
      <c r="U178"/>
      <c r="V178">
        <v>0</v>
      </c>
      <c r="W178"/>
      <c r="X178"/>
      <c r="Y178" s="27">
        <v>44539</v>
      </c>
      <c r="Z178" s="26">
        <v>0.58003472222222219</v>
      </c>
      <c r="AA178"/>
      <c r="AB178" s="7">
        <v>1</v>
      </c>
      <c r="AD178" s="11">
        <v>2.7577251167719705</v>
      </c>
      <c r="AE178" s="5">
        <v>0.56278642386676248</v>
      </c>
      <c r="AF178" s="5">
        <v>-2.1949386929052079</v>
      </c>
      <c r="AG178" s="5">
        <v>2.5666280410875219E-2</v>
      </c>
      <c r="BL178" s="1"/>
      <c r="CC178" s="7"/>
    </row>
    <row r="179" spans="1:81" ht="15.75" customHeight="1">
      <c r="A179">
        <v>5</v>
      </c>
      <c r="B179">
        <v>3</v>
      </c>
      <c r="C179" t="s">
        <v>113</v>
      </c>
      <c r="D179" t="s">
        <v>25</v>
      </c>
      <c r="E179"/>
      <c r="F179"/>
      <c r="G179">
        <v>0.5</v>
      </c>
      <c r="H179">
        <v>0.5</v>
      </c>
      <c r="I179">
        <v>883</v>
      </c>
      <c r="J179">
        <v>1063</v>
      </c>
      <c r="K179"/>
      <c r="L179">
        <v>468</v>
      </c>
      <c r="M179">
        <v>1.093</v>
      </c>
      <c r="N179">
        <v>1.179</v>
      </c>
      <c r="O179">
        <v>8.6999999999999994E-2</v>
      </c>
      <c r="P179"/>
      <c r="Q179">
        <v>0</v>
      </c>
      <c r="R179">
        <v>1</v>
      </c>
      <c r="S179">
        <v>0</v>
      </c>
      <c r="T179">
        <v>0</v>
      </c>
      <c r="U179"/>
      <c r="V179">
        <v>0</v>
      </c>
      <c r="W179"/>
      <c r="X179"/>
      <c r="Y179" s="27">
        <v>44539</v>
      </c>
      <c r="Z179" s="26">
        <v>0.58668981481481486</v>
      </c>
      <c r="AA179"/>
      <c r="AB179" s="7">
        <v>1</v>
      </c>
      <c r="AD179" s="11">
        <v>0.40818804086670929</v>
      </c>
      <c r="AE179" s="5">
        <v>0.31417448508621204</v>
      </c>
      <c r="AF179" s="5">
        <v>-9.4013555780497249E-2</v>
      </c>
      <c r="AG179" s="5">
        <v>1.6551065904373996E-2</v>
      </c>
      <c r="BG179" s="5">
        <v>0.31165206745720109</v>
      </c>
      <c r="BH179" s="5">
        <v>0.40979446154026999</v>
      </c>
      <c r="BI179" s="5">
        <v>9.8142394083068879E-2</v>
      </c>
      <c r="BJ179" s="5">
        <v>2.2002321638654142E-2</v>
      </c>
      <c r="BL179" s="1">
        <v>48</v>
      </c>
      <c r="CC179" s="7"/>
    </row>
    <row r="180" spans="1:81" ht="15.75" customHeight="1">
      <c r="A180">
        <v>6</v>
      </c>
      <c r="B180">
        <v>3</v>
      </c>
      <c r="C180" t="s">
        <v>113</v>
      </c>
      <c r="D180" t="s">
        <v>25</v>
      </c>
      <c r="E180"/>
      <c r="F180"/>
      <c r="G180">
        <v>0.5</v>
      </c>
      <c r="H180">
        <v>0.5</v>
      </c>
      <c r="I180">
        <v>688</v>
      </c>
      <c r="J180">
        <v>1263</v>
      </c>
      <c r="K180"/>
      <c r="L180">
        <v>590</v>
      </c>
      <c r="M180">
        <v>0.94199999999999995</v>
      </c>
      <c r="N180">
        <v>1.349</v>
      </c>
      <c r="O180">
        <v>0.40600000000000003</v>
      </c>
      <c r="P180"/>
      <c r="Q180">
        <v>0</v>
      </c>
      <c r="R180">
        <v>1</v>
      </c>
      <c r="S180">
        <v>0</v>
      </c>
      <c r="T180">
        <v>0</v>
      </c>
      <c r="U180"/>
      <c r="V180">
        <v>0</v>
      </c>
      <c r="W180"/>
      <c r="X180"/>
      <c r="Y180" s="27">
        <v>44539</v>
      </c>
      <c r="Z180" s="26">
        <v>0.59377314814814819</v>
      </c>
      <c r="AA180"/>
      <c r="AB180" s="7">
        <v>1</v>
      </c>
      <c r="AD180" s="11">
        <v>0.21511609404769291</v>
      </c>
      <c r="AE180" s="5">
        <v>0.50541443799432795</v>
      </c>
      <c r="AF180" s="5">
        <v>0.29029834394663501</v>
      </c>
      <c r="AG180" s="5">
        <v>2.7453577372934284E-2</v>
      </c>
      <c r="BL180" s="1"/>
      <c r="CC180" s="7"/>
    </row>
    <row r="181" spans="1:81" ht="15.75" customHeight="1">
      <c r="A181">
        <v>58</v>
      </c>
      <c r="B181">
        <v>3</v>
      </c>
      <c r="C181" t="s">
        <v>113</v>
      </c>
      <c r="D181" t="s">
        <v>25</v>
      </c>
      <c r="E181"/>
      <c r="F181"/>
      <c r="G181">
        <v>0.5</v>
      </c>
      <c r="H181">
        <v>0.5</v>
      </c>
      <c r="I181"/>
      <c r="J181"/>
      <c r="K181"/>
      <c r="L181">
        <v>142</v>
      </c>
      <c r="M181">
        <v>1.4590000000000001</v>
      </c>
      <c r="N181">
        <v>0.63</v>
      </c>
      <c r="O181">
        <v>0</v>
      </c>
      <c r="P181"/>
      <c r="Q181">
        <v>0</v>
      </c>
      <c r="R181">
        <v>1</v>
      </c>
      <c r="S181">
        <v>0</v>
      </c>
      <c r="T181">
        <v>0</v>
      </c>
      <c r="U181"/>
      <c r="V181">
        <v>0</v>
      </c>
      <c r="W181"/>
      <c r="X181"/>
      <c r="Y181" s="27">
        <v>44540</v>
      </c>
      <c r="Z181" s="26">
        <v>6.6631944444444438E-2</v>
      </c>
      <c r="AA181"/>
      <c r="AB181" s="7">
        <v>1</v>
      </c>
      <c r="AD181" s="11">
        <v>0.88146183871024697</v>
      </c>
      <c r="AE181" s="5">
        <v>-0.30544296233608265</v>
      </c>
      <c r="AF181" s="5">
        <v>-1.1869048010463297</v>
      </c>
      <c r="AG181" s="5">
        <v>-1.2581874577188729E-2</v>
      </c>
      <c r="BL181" s="1"/>
      <c r="CC181" s="7"/>
    </row>
    <row r="182" spans="1:81" ht="15.75" customHeight="1">
      <c r="A182">
        <v>59</v>
      </c>
      <c r="B182">
        <v>3</v>
      </c>
      <c r="C182" t="s">
        <v>113</v>
      </c>
      <c r="D182" t="s">
        <v>25</v>
      </c>
      <c r="E182"/>
      <c r="F182"/>
      <c r="G182">
        <v>0.5</v>
      </c>
      <c r="H182">
        <v>0.5</v>
      </c>
      <c r="I182">
        <v>222</v>
      </c>
      <c r="J182">
        <v>456</v>
      </c>
      <c r="K182"/>
      <c r="L182">
        <v>173</v>
      </c>
      <c r="M182">
        <v>0.58499999999999996</v>
      </c>
      <c r="N182">
        <v>0.66500000000000004</v>
      </c>
      <c r="O182">
        <v>0.08</v>
      </c>
      <c r="P182"/>
      <c r="Q182">
        <v>0</v>
      </c>
      <c r="R182">
        <v>1</v>
      </c>
      <c r="S182">
        <v>0</v>
      </c>
      <c r="T182">
        <v>0</v>
      </c>
      <c r="U182"/>
      <c r="V182">
        <v>0</v>
      </c>
      <c r="W182"/>
      <c r="X182"/>
      <c r="Y182" s="27">
        <v>44540</v>
      </c>
      <c r="Z182" s="26">
        <v>7.1631944444444443E-2</v>
      </c>
      <c r="AA182"/>
      <c r="AB182" s="7">
        <v>1</v>
      </c>
      <c r="AD182" s="11">
        <v>-0.24627635322236674</v>
      </c>
      <c r="AE182" s="5">
        <v>-0.26623877198991891</v>
      </c>
      <c r="AF182" s="5">
        <v>-1.996241876755217E-2</v>
      </c>
      <c r="AG182" s="5">
        <v>-9.8115642859971826E-3</v>
      </c>
      <c r="AK182" s="5">
        <v>16.590735434598205</v>
      </c>
      <c r="AQ182" s="5">
        <v>8.2634879786302982</v>
      </c>
      <c r="AW182" s="5">
        <v>235.89476214071544</v>
      </c>
      <c r="BC182" s="5">
        <v>10.547288107662592</v>
      </c>
      <c r="BG182" s="5">
        <v>-0.26855388554763787</v>
      </c>
      <c r="BH182" s="5">
        <v>-0.27771316916440586</v>
      </c>
      <c r="BI182" s="5">
        <v>-9.1592836167679881E-3</v>
      </c>
      <c r="BJ182" s="5">
        <v>-9.3200576214309393E-3</v>
      </c>
      <c r="BL182" s="1">
        <v>49</v>
      </c>
      <c r="CC182" s="7"/>
    </row>
    <row r="183" spans="1:81" ht="15.75" customHeight="1">
      <c r="A183">
        <v>60</v>
      </c>
      <c r="B183">
        <v>3</v>
      </c>
      <c r="C183" t="s">
        <v>113</v>
      </c>
      <c r="D183" t="s">
        <v>25</v>
      </c>
      <c r="E183"/>
      <c r="F183"/>
      <c r="G183">
        <v>0.5</v>
      </c>
      <c r="H183">
        <v>0.5</v>
      </c>
      <c r="I183">
        <v>177</v>
      </c>
      <c r="J183">
        <v>432</v>
      </c>
      <c r="K183"/>
      <c r="L183">
        <v>184</v>
      </c>
      <c r="M183">
        <v>0.55100000000000005</v>
      </c>
      <c r="N183">
        <v>0.64400000000000002</v>
      </c>
      <c r="O183">
        <v>9.4E-2</v>
      </c>
      <c r="P183"/>
      <c r="Q183">
        <v>0</v>
      </c>
      <c r="R183">
        <v>1</v>
      </c>
      <c r="S183">
        <v>0</v>
      </c>
      <c r="T183">
        <v>0</v>
      </c>
      <c r="U183"/>
      <c r="V183">
        <v>0</v>
      </c>
      <c r="W183"/>
      <c r="X183"/>
      <c r="Y183" s="27">
        <v>44540</v>
      </c>
      <c r="Z183" s="26">
        <v>7.7071759259259257E-2</v>
      </c>
      <c r="AA183"/>
      <c r="AB183" s="7">
        <v>1</v>
      </c>
      <c r="AD183" s="11">
        <v>-0.290831417872909</v>
      </c>
      <c r="AE183" s="5">
        <v>-0.28918756633889281</v>
      </c>
      <c r="AF183" s="5">
        <v>1.6438515340161941E-3</v>
      </c>
      <c r="AG183" s="5">
        <v>-8.8285509568646961E-3</v>
      </c>
      <c r="BL183" s="1"/>
      <c r="CC183" s="7"/>
    </row>
    <row r="184" spans="1:81" ht="15.75" customHeight="1">
      <c r="A184">
        <v>100</v>
      </c>
      <c r="B184">
        <v>3</v>
      </c>
      <c r="C184" t="s">
        <v>113</v>
      </c>
      <c r="D184" t="s">
        <v>25</v>
      </c>
      <c r="E184"/>
      <c r="F184"/>
      <c r="G184">
        <v>0.5</v>
      </c>
      <c r="H184">
        <v>0.5</v>
      </c>
      <c r="I184"/>
      <c r="J184"/>
      <c r="K184"/>
      <c r="L184">
        <v>293</v>
      </c>
      <c r="M184">
        <v>1.1140000000000001</v>
      </c>
      <c r="N184">
        <v>0.65400000000000003</v>
      </c>
      <c r="O184">
        <v>0</v>
      </c>
      <c r="P184"/>
      <c r="Q184">
        <v>0</v>
      </c>
      <c r="R184">
        <v>1</v>
      </c>
      <c r="S184">
        <v>0</v>
      </c>
      <c r="T184">
        <v>0</v>
      </c>
      <c r="U184"/>
      <c r="V184">
        <v>0</v>
      </c>
      <c r="W184"/>
      <c r="X184"/>
      <c r="Y184" s="27">
        <v>44540</v>
      </c>
      <c r="Z184" s="26">
        <v>0.39601851851851855</v>
      </c>
      <c r="AA184"/>
      <c r="AB184" s="7">
        <v>1</v>
      </c>
      <c r="AD184" s="11">
        <v>0.43591119220482449</v>
      </c>
      <c r="AE184" s="5">
        <v>-0.27866936892894639</v>
      </c>
      <c r="AF184" s="5">
        <v>-0.71458056113377089</v>
      </c>
      <c r="AG184" s="5">
        <v>9.1221748635719507E-4</v>
      </c>
      <c r="BL184" s="1"/>
      <c r="CC184" s="7"/>
    </row>
    <row r="185" spans="1:81" ht="15.75" customHeight="1">
      <c r="A185">
        <v>101</v>
      </c>
      <c r="B185">
        <v>3</v>
      </c>
      <c r="C185" t="s">
        <v>113</v>
      </c>
      <c r="D185" t="s">
        <v>25</v>
      </c>
      <c r="E185"/>
      <c r="F185"/>
      <c r="G185">
        <v>0.5</v>
      </c>
      <c r="H185">
        <v>0.5</v>
      </c>
      <c r="I185">
        <v>154</v>
      </c>
      <c r="J185">
        <v>400</v>
      </c>
      <c r="K185"/>
      <c r="L185">
        <v>268</v>
      </c>
      <c r="M185">
        <v>0.53300000000000003</v>
      </c>
      <c r="N185">
        <v>0.61699999999999999</v>
      </c>
      <c r="O185">
        <v>8.5000000000000006E-2</v>
      </c>
      <c r="P185"/>
      <c r="Q185">
        <v>0</v>
      </c>
      <c r="R185">
        <v>1</v>
      </c>
      <c r="S185">
        <v>0</v>
      </c>
      <c r="T185">
        <v>0</v>
      </c>
      <c r="U185"/>
      <c r="V185">
        <v>0</v>
      </c>
      <c r="W185"/>
      <c r="X185"/>
      <c r="Y185" s="27">
        <v>44540</v>
      </c>
      <c r="Z185" s="26">
        <v>0.40098379629629632</v>
      </c>
      <c r="AA185"/>
      <c r="AB185" s="7">
        <v>1</v>
      </c>
      <c r="AD185" s="11">
        <v>-0.31360400647207504</v>
      </c>
      <c r="AE185" s="5">
        <v>-0.31978595880419131</v>
      </c>
      <c r="AF185" s="5">
        <v>-6.1819523321162695E-3</v>
      </c>
      <c r="AG185" s="5">
        <v>-1.3219037162166332E-3</v>
      </c>
      <c r="AK185" s="5">
        <v>8.1759781617686116</v>
      </c>
      <c r="AQ185" s="5">
        <v>6.4827968879384681</v>
      </c>
      <c r="AW185" s="5">
        <v>271.78023466937043</v>
      </c>
      <c r="BC185" s="5">
        <v>127.47531535739434</v>
      </c>
      <c r="BG185" s="5">
        <v>-0.32697052586723774</v>
      </c>
      <c r="BH185" s="5">
        <v>-0.30974586127651527</v>
      </c>
      <c r="BI185" s="5">
        <v>1.7224664590722472E-2</v>
      </c>
      <c r="BJ185" s="5">
        <v>-3.645389766893414E-3</v>
      </c>
      <c r="BL185" s="1">
        <v>50</v>
      </c>
      <c r="CC185" s="7"/>
    </row>
    <row r="186" spans="1:81" ht="15.75" customHeight="1">
      <c r="A186">
        <v>102</v>
      </c>
      <c r="B186">
        <v>3</v>
      </c>
      <c r="C186" t="s">
        <v>113</v>
      </c>
      <c r="D186" t="s">
        <v>25</v>
      </c>
      <c r="E186"/>
      <c r="F186"/>
      <c r="G186">
        <v>0.5</v>
      </c>
      <c r="H186">
        <v>0.5</v>
      </c>
      <c r="I186">
        <v>127</v>
      </c>
      <c r="J186">
        <v>421</v>
      </c>
      <c r="K186"/>
      <c r="L186">
        <v>216</v>
      </c>
      <c r="M186">
        <v>0.51300000000000001</v>
      </c>
      <c r="N186">
        <v>0.63500000000000001</v>
      </c>
      <c r="O186">
        <v>0.122</v>
      </c>
      <c r="P186"/>
      <c r="Q186">
        <v>0</v>
      </c>
      <c r="R186">
        <v>1</v>
      </c>
      <c r="S186">
        <v>0</v>
      </c>
      <c r="T186">
        <v>0</v>
      </c>
      <c r="U186"/>
      <c r="V186">
        <v>0</v>
      </c>
      <c r="W186"/>
      <c r="X186"/>
      <c r="Y186" s="27">
        <v>44540</v>
      </c>
      <c r="Z186" s="26">
        <v>0.4064814814814815</v>
      </c>
      <c r="AA186"/>
      <c r="AB186" s="7">
        <v>1</v>
      </c>
      <c r="AD186" s="11">
        <v>-0.34033704526240038</v>
      </c>
      <c r="AE186" s="5">
        <v>-0.29970576374883917</v>
      </c>
      <c r="AF186" s="5">
        <v>4.0631281513561213E-2</v>
      </c>
      <c r="AG186" s="5">
        <v>-5.9688758175701949E-3</v>
      </c>
      <c r="BL186" s="1"/>
      <c r="CC186" s="7"/>
    </row>
    <row r="187" spans="1:81" ht="15.75" customHeight="1">
      <c r="A187">
        <v>7</v>
      </c>
      <c r="B187">
        <v>3</v>
      </c>
      <c r="C187" t="s">
        <v>113</v>
      </c>
      <c r="D187" t="s">
        <v>25</v>
      </c>
      <c r="E187"/>
      <c r="F187"/>
      <c r="G187">
        <v>0.5</v>
      </c>
      <c r="H187">
        <v>0.5</v>
      </c>
      <c r="I187"/>
      <c r="J187"/>
      <c r="K187"/>
      <c r="L187">
        <v>592</v>
      </c>
      <c r="M187">
        <v>2.9830000000000001</v>
      </c>
      <c r="N187">
        <v>1.25</v>
      </c>
      <c r="O187">
        <v>0</v>
      </c>
      <c r="P187"/>
      <c r="Q187">
        <v>0</v>
      </c>
      <c r="R187">
        <v>1</v>
      </c>
      <c r="S187">
        <v>0</v>
      </c>
      <c r="T187">
        <v>0</v>
      </c>
      <c r="U187"/>
      <c r="V187">
        <v>0</v>
      </c>
      <c r="W187"/>
      <c r="X187"/>
      <c r="Y187" s="27">
        <v>44540</v>
      </c>
      <c r="Z187" s="26">
        <v>0.62574074074074071</v>
      </c>
      <c r="AA187"/>
      <c r="AB187" s="7">
        <v>1</v>
      </c>
      <c r="AD187" s="11">
        <v>2.7937755110935725</v>
      </c>
      <c r="AE187" s="5">
        <v>0.55214003601337891</v>
      </c>
      <c r="AF187" s="5">
        <v>-2.2416354750801935</v>
      </c>
      <c r="AG187" s="5">
        <v>2.9575137022843079E-2</v>
      </c>
      <c r="BL187" s="1"/>
      <c r="CC187" s="7"/>
    </row>
    <row r="188" spans="1:81" ht="15.75" customHeight="1">
      <c r="A188">
        <v>8</v>
      </c>
      <c r="B188">
        <v>3</v>
      </c>
      <c r="C188" t="s">
        <v>113</v>
      </c>
      <c r="D188" t="s">
        <v>25</v>
      </c>
      <c r="E188"/>
      <c r="F188"/>
      <c r="G188">
        <v>0.5</v>
      </c>
      <c r="H188">
        <v>0.5</v>
      </c>
      <c r="I188">
        <v>576</v>
      </c>
      <c r="J188">
        <v>1018</v>
      </c>
      <c r="K188"/>
      <c r="L188">
        <v>474</v>
      </c>
      <c r="M188">
        <v>0.85699999999999998</v>
      </c>
      <c r="N188">
        <v>1.141</v>
      </c>
      <c r="O188">
        <v>0.28399999999999997</v>
      </c>
      <c r="P188"/>
      <c r="Q188">
        <v>0</v>
      </c>
      <c r="R188">
        <v>1</v>
      </c>
      <c r="S188">
        <v>0</v>
      </c>
      <c r="T188">
        <v>0</v>
      </c>
      <c r="U188"/>
      <c r="V188">
        <v>0</v>
      </c>
      <c r="W188"/>
      <c r="X188"/>
      <c r="Y188" s="27">
        <v>44540</v>
      </c>
      <c r="Z188" s="26">
        <v>0.63354166666666667</v>
      </c>
      <c r="AA188"/>
      <c r="AB188" s="7">
        <v>1</v>
      </c>
      <c r="AD188" s="11">
        <v>0.27674481373830773</v>
      </c>
      <c r="AE188" s="5">
        <v>0.43411612323031856</v>
      </c>
      <c r="AF188" s="5">
        <v>0.15737130949201084</v>
      </c>
      <c r="AG188" s="5">
        <v>1.8952712714120981E-2</v>
      </c>
      <c r="BG188" s="5">
        <v>0.22088144748520461</v>
      </c>
      <c r="BH188" s="5">
        <v>0.45058457617679204</v>
      </c>
      <c r="BI188" s="5">
        <v>0.22970312869158749</v>
      </c>
      <c r="BJ188" s="5">
        <v>1.8277558626702203E-2</v>
      </c>
      <c r="BL188" s="1">
        <v>51</v>
      </c>
      <c r="CC188" s="7"/>
    </row>
    <row r="189" spans="1:81" ht="15.75" customHeight="1">
      <c r="A189">
        <v>9</v>
      </c>
      <c r="B189">
        <v>3</v>
      </c>
      <c r="C189" t="s">
        <v>113</v>
      </c>
      <c r="D189" t="s">
        <v>25</v>
      </c>
      <c r="E189"/>
      <c r="F189"/>
      <c r="G189">
        <v>0.5</v>
      </c>
      <c r="H189">
        <v>0.5</v>
      </c>
      <c r="I189">
        <v>453</v>
      </c>
      <c r="J189">
        <v>1054</v>
      </c>
      <c r="K189"/>
      <c r="L189">
        <v>459</v>
      </c>
      <c r="M189">
        <v>0.76200000000000001</v>
      </c>
      <c r="N189">
        <v>1.1719999999999999</v>
      </c>
      <c r="O189">
        <v>0.40899999999999997</v>
      </c>
      <c r="P189"/>
      <c r="Q189">
        <v>0</v>
      </c>
      <c r="R189">
        <v>1</v>
      </c>
      <c r="S189">
        <v>0</v>
      </c>
      <c r="T189">
        <v>0</v>
      </c>
      <c r="U189"/>
      <c r="V189">
        <v>0</v>
      </c>
      <c r="W189"/>
      <c r="X189"/>
      <c r="Y189" s="27">
        <v>44540</v>
      </c>
      <c r="Z189" s="26">
        <v>0.64175925925925925</v>
      </c>
      <c r="AA189"/>
      <c r="AB189" s="7">
        <v>1</v>
      </c>
      <c r="AD189" s="11">
        <v>0.16501808123210146</v>
      </c>
      <c r="AE189" s="5">
        <v>0.46705302912326557</v>
      </c>
      <c r="AF189" s="5">
        <v>0.30203494789116414</v>
      </c>
      <c r="AG189" s="5">
        <v>1.7602404539283426E-2</v>
      </c>
      <c r="BL189" s="1"/>
      <c r="CC189" s="7"/>
    </row>
    <row r="190" spans="1:81" ht="15.75" customHeight="1">
      <c r="A190">
        <v>61</v>
      </c>
      <c r="B190">
        <v>3</v>
      </c>
      <c r="C190" t="s">
        <v>113</v>
      </c>
      <c r="D190" t="s">
        <v>25</v>
      </c>
      <c r="E190"/>
      <c r="F190"/>
      <c r="G190">
        <v>0.5</v>
      </c>
      <c r="H190">
        <v>0.5</v>
      </c>
      <c r="I190"/>
      <c r="J190"/>
      <c r="K190"/>
      <c r="L190">
        <v>479</v>
      </c>
      <c r="M190">
        <v>2.0510000000000002</v>
      </c>
      <c r="N190">
        <v>0.74299999999999999</v>
      </c>
      <c r="O190">
        <v>0</v>
      </c>
      <c r="P190"/>
      <c r="Q190">
        <v>0</v>
      </c>
      <c r="R190">
        <v>1</v>
      </c>
      <c r="S190">
        <v>0</v>
      </c>
      <c r="T190">
        <v>0</v>
      </c>
      <c r="U190"/>
      <c r="V190">
        <v>0</v>
      </c>
      <c r="W190"/>
      <c r="X190"/>
      <c r="Y190" s="27">
        <v>44541</v>
      </c>
      <c r="Z190" s="26">
        <v>0.18804398148148149</v>
      </c>
      <c r="AA190"/>
      <c r="AB190" s="7">
        <v>1</v>
      </c>
      <c r="AD190" s="11">
        <v>1.6901333973127544</v>
      </c>
      <c r="AE190" s="5">
        <v>4.1065185168423415E-3</v>
      </c>
      <c r="AF190" s="5">
        <v>-1.6860268787959121</v>
      </c>
      <c r="AG190" s="5">
        <v>1.9402815439066832E-2</v>
      </c>
      <c r="BL190" s="1"/>
      <c r="CC190" s="7"/>
    </row>
    <row r="191" spans="1:81" ht="15.75" customHeight="1">
      <c r="A191">
        <v>62</v>
      </c>
      <c r="B191">
        <v>3</v>
      </c>
      <c r="C191" t="s">
        <v>113</v>
      </c>
      <c r="D191" t="s">
        <v>25</v>
      </c>
      <c r="E191"/>
      <c r="F191"/>
      <c r="G191">
        <v>0.5</v>
      </c>
      <c r="H191">
        <v>0.5</v>
      </c>
      <c r="I191">
        <v>418</v>
      </c>
      <c r="J191">
        <v>494</v>
      </c>
      <c r="K191"/>
      <c r="L191">
        <v>350</v>
      </c>
      <c r="M191">
        <v>0.73599999999999999</v>
      </c>
      <c r="N191">
        <v>0.69699999999999995</v>
      </c>
      <c r="O191">
        <v>0</v>
      </c>
      <c r="P191"/>
      <c r="Q191">
        <v>0</v>
      </c>
      <c r="R191">
        <v>1</v>
      </c>
      <c r="S191">
        <v>0</v>
      </c>
      <c r="T191">
        <v>0</v>
      </c>
      <c r="U191"/>
      <c r="V191">
        <v>0</v>
      </c>
      <c r="W191"/>
      <c r="X191"/>
      <c r="Y191" s="27">
        <v>44541</v>
      </c>
      <c r="Z191" s="26">
        <v>0.1957986111111111</v>
      </c>
      <c r="AA191"/>
      <c r="AB191" s="7">
        <v>1</v>
      </c>
      <c r="AD191" s="11">
        <v>0.13322592157586391</v>
      </c>
      <c r="AE191" s="5">
        <v>-4.5298840322578381E-2</v>
      </c>
      <c r="AF191" s="5">
        <v>-0.1785247618984423</v>
      </c>
      <c r="AG191" s="5">
        <v>7.7901651354638614E-3</v>
      </c>
      <c r="AK191" s="5">
        <v>128.96936156383987</v>
      </c>
      <c r="AQ191" s="5">
        <v>230.31882192409466</v>
      </c>
      <c r="AW191" s="5">
        <v>149.8785428925176</v>
      </c>
      <c r="BC191" s="5">
        <v>10.970574558679026</v>
      </c>
      <c r="BG191" s="5">
        <v>8.0995944997759348E-2</v>
      </c>
      <c r="BH191" s="5">
        <v>-2.1053617929158948E-2</v>
      </c>
      <c r="BI191" s="5">
        <v>-0.1020495629269183</v>
      </c>
      <c r="BJ191" s="5">
        <v>7.3850726830125939E-3</v>
      </c>
      <c r="BL191" s="1">
        <v>52</v>
      </c>
      <c r="CC191" s="7"/>
    </row>
    <row r="192" spans="1:81" ht="15.75" customHeight="1">
      <c r="A192">
        <v>63</v>
      </c>
      <c r="B192">
        <v>3</v>
      </c>
      <c r="C192" t="s">
        <v>113</v>
      </c>
      <c r="D192" t="s">
        <v>25</v>
      </c>
      <c r="E192"/>
      <c r="F192"/>
      <c r="G192">
        <v>0.5</v>
      </c>
      <c r="H192">
        <v>0.5</v>
      </c>
      <c r="I192">
        <v>303</v>
      </c>
      <c r="J192">
        <v>547</v>
      </c>
      <c r="K192"/>
      <c r="L192">
        <v>341</v>
      </c>
      <c r="M192">
        <v>0.64700000000000002</v>
      </c>
      <c r="N192">
        <v>0.74199999999999999</v>
      </c>
      <c r="O192">
        <v>9.5000000000000001E-2</v>
      </c>
      <c r="P192"/>
      <c r="Q192">
        <v>0</v>
      </c>
      <c r="R192">
        <v>1</v>
      </c>
      <c r="S192">
        <v>0</v>
      </c>
      <c r="T192">
        <v>0</v>
      </c>
      <c r="U192"/>
      <c r="V192">
        <v>0</v>
      </c>
      <c r="W192"/>
      <c r="X192"/>
      <c r="Y192" s="27">
        <v>44541</v>
      </c>
      <c r="Z192" s="26">
        <v>0.20391203703703706</v>
      </c>
      <c r="AA192"/>
      <c r="AB192" s="7">
        <v>1</v>
      </c>
      <c r="AD192" s="11">
        <v>2.8765968419654783E-2</v>
      </c>
      <c r="AE192" s="5">
        <v>3.1916044642604823E-3</v>
      </c>
      <c r="AF192" s="5">
        <v>-2.5574363955394301E-2</v>
      </c>
      <c r="AG192" s="5">
        <v>6.9799802305613272E-3</v>
      </c>
      <c r="BL192" s="1"/>
      <c r="CC192" s="7"/>
    </row>
    <row r="193" spans="1:81" ht="15.75" customHeight="1">
      <c r="A193">
        <v>103</v>
      </c>
      <c r="B193">
        <v>3</v>
      </c>
      <c r="C193" t="s">
        <v>113</v>
      </c>
      <c r="D193" t="s">
        <v>25</v>
      </c>
      <c r="E193"/>
      <c r="F193"/>
      <c r="G193">
        <v>0.5</v>
      </c>
      <c r="H193">
        <v>0.5</v>
      </c>
      <c r="I193"/>
      <c r="J193"/>
      <c r="K193"/>
      <c r="L193">
        <v>246</v>
      </c>
      <c r="M193">
        <v>1.3859999999999999</v>
      </c>
      <c r="N193">
        <v>0.69099999999999995</v>
      </c>
      <c r="O193">
        <v>0</v>
      </c>
      <c r="P193"/>
      <c r="Q193">
        <v>0</v>
      </c>
      <c r="R193">
        <v>1</v>
      </c>
      <c r="S193">
        <v>0</v>
      </c>
      <c r="T193">
        <v>0</v>
      </c>
      <c r="U193"/>
      <c r="V193">
        <v>0</v>
      </c>
      <c r="W193"/>
      <c r="X193"/>
      <c r="Y193" s="27">
        <v>44541</v>
      </c>
      <c r="Z193" s="26">
        <v>0.62178240740740742</v>
      </c>
      <c r="AA193"/>
      <c r="AB193" s="7">
        <v>1</v>
      </c>
      <c r="AD193" s="11">
        <v>0.90350453267556241</v>
      </c>
      <c r="AE193" s="5">
        <v>-5.1703238690651396E-2</v>
      </c>
      <c r="AF193" s="5">
        <v>-0.95520777136621382</v>
      </c>
      <c r="AG193" s="5">
        <v>-1.5719715434098557E-3</v>
      </c>
      <c r="BL193" s="1"/>
      <c r="CC193" s="7"/>
    </row>
    <row r="194" spans="1:81" ht="15.75" customHeight="1">
      <c r="A194">
        <v>104</v>
      </c>
      <c r="B194">
        <v>3</v>
      </c>
      <c r="C194" t="s">
        <v>113</v>
      </c>
      <c r="D194" t="s">
        <v>25</v>
      </c>
      <c r="E194"/>
      <c r="F194"/>
      <c r="G194">
        <v>0.5</v>
      </c>
      <c r="H194">
        <v>0.5</v>
      </c>
      <c r="I194">
        <v>286</v>
      </c>
      <c r="J194">
        <v>464</v>
      </c>
      <c r="K194"/>
      <c r="L194">
        <v>202</v>
      </c>
      <c r="M194">
        <v>0.63400000000000001</v>
      </c>
      <c r="N194">
        <v>0.67100000000000004</v>
      </c>
      <c r="O194">
        <v>3.6999999999999998E-2</v>
      </c>
      <c r="P194"/>
      <c r="Q194">
        <v>0</v>
      </c>
      <c r="R194">
        <v>1</v>
      </c>
      <c r="S194">
        <v>0</v>
      </c>
      <c r="T194">
        <v>0</v>
      </c>
      <c r="U194"/>
      <c r="V194">
        <v>0</v>
      </c>
      <c r="W194"/>
      <c r="X194"/>
      <c r="Y194" s="27">
        <v>44541</v>
      </c>
      <c r="Z194" s="26">
        <v>0.62949074074074074</v>
      </c>
      <c r="AA194"/>
      <c r="AB194" s="7">
        <v>1</v>
      </c>
      <c r="AD194" s="11">
        <v>1.3324062300910846E-2</v>
      </c>
      <c r="AE194" s="5">
        <v>-7.2746261900034262E-2</v>
      </c>
      <c r="AF194" s="5">
        <v>-8.6070324200945111E-2</v>
      </c>
      <c r="AG194" s="5">
        <v>-5.5328755229333516E-3</v>
      </c>
      <c r="AK194" s="5">
        <v>514.38482407456036</v>
      </c>
      <c r="AQ194" s="5">
        <v>23.939757425567358</v>
      </c>
      <c r="AW194" s="5">
        <v>104.71029699691003</v>
      </c>
      <c r="BC194" s="5">
        <v>56.294139044348711</v>
      </c>
      <c r="BG194" s="5">
        <v>-8.4762757490806102E-3</v>
      </c>
      <c r="BH194" s="5">
        <v>-6.4969492453088432E-2</v>
      </c>
      <c r="BI194" s="5">
        <v>-5.6493216704007823E-2</v>
      </c>
      <c r="BJ194" s="5">
        <v>-4.3175981655795507E-3</v>
      </c>
      <c r="BL194" s="1">
        <v>53</v>
      </c>
      <c r="CC194" s="7"/>
    </row>
    <row r="195" spans="1:81" ht="15.75" customHeight="1">
      <c r="A195">
        <v>105</v>
      </c>
      <c r="B195">
        <v>3</v>
      </c>
      <c r="C195" t="s">
        <v>113</v>
      </c>
      <c r="D195" t="s">
        <v>25</v>
      </c>
      <c r="E195"/>
      <c r="F195"/>
      <c r="G195">
        <v>0.5</v>
      </c>
      <c r="H195">
        <v>0.5</v>
      </c>
      <c r="I195">
        <v>238</v>
      </c>
      <c r="J195">
        <v>481</v>
      </c>
      <c r="K195"/>
      <c r="L195">
        <v>229</v>
      </c>
      <c r="M195">
        <v>0.59799999999999998</v>
      </c>
      <c r="N195">
        <v>0.68600000000000005</v>
      </c>
      <c r="O195">
        <v>8.7999999999999995E-2</v>
      </c>
      <c r="P195"/>
      <c r="Q195">
        <v>0</v>
      </c>
      <c r="R195">
        <v>1</v>
      </c>
      <c r="S195">
        <v>0</v>
      </c>
      <c r="T195">
        <v>0</v>
      </c>
      <c r="U195"/>
      <c r="V195">
        <v>0</v>
      </c>
      <c r="W195"/>
      <c r="X195"/>
      <c r="Y195" s="27">
        <v>44541</v>
      </c>
      <c r="Z195" s="26">
        <v>0.63762731481481483</v>
      </c>
      <c r="AA195"/>
      <c r="AB195" s="7">
        <v>1</v>
      </c>
      <c r="AD195" s="11">
        <v>-3.0276613799072066E-2</v>
      </c>
      <c r="AE195" s="5">
        <v>-5.7192723006142601E-2</v>
      </c>
      <c r="AF195" s="5">
        <v>-2.6916109207070535E-2</v>
      </c>
      <c r="AG195" s="5">
        <v>-3.1023208082257502E-3</v>
      </c>
      <c r="BL195" s="1"/>
      <c r="CC195" s="7"/>
    </row>
    <row r="196" spans="1:81" ht="15.75" customHeight="1">
      <c r="A196">
        <v>4</v>
      </c>
      <c r="B196">
        <v>3</v>
      </c>
      <c r="C196" t="s">
        <v>113</v>
      </c>
      <c r="D196" t="s">
        <v>25</v>
      </c>
      <c r="E196"/>
      <c r="F196"/>
      <c r="G196">
        <v>0.5</v>
      </c>
      <c r="H196">
        <v>0.5</v>
      </c>
      <c r="I196"/>
      <c r="J196"/>
      <c r="K196"/>
      <c r="L196">
        <v>485</v>
      </c>
      <c r="M196">
        <v>2.9460000000000002</v>
      </c>
      <c r="N196">
        <v>1.25</v>
      </c>
      <c r="O196">
        <v>0</v>
      </c>
      <c r="P196"/>
      <c r="Q196">
        <v>0</v>
      </c>
      <c r="R196">
        <v>1</v>
      </c>
      <c r="S196">
        <v>0</v>
      </c>
      <c r="T196">
        <v>0</v>
      </c>
      <c r="U196"/>
      <c r="V196">
        <v>0</v>
      </c>
      <c r="W196"/>
      <c r="X196"/>
      <c r="Y196" s="27">
        <v>44543</v>
      </c>
      <c r="Z196" s="26">
        <v>0.55010416666666673</v>
      </c>
      <c r="AA196"/>
      <c r="AB196" s="7">
        <v>1</v>
      </c>
      <c r="AD196" s="11">
        <v>2.7518601270760672</v>
      </c>
      <c r="AE196" s="5">
        <v>0.69330231232777084</v>
      </c>
      <c r="AF196" s="5">
        <v>-2.0585578147482964</v>
      </c>
      <c r="AG196" s="5">
        <v>2.6702229393269297E-2</v>
      </c>
      <c r="BL196" s="1"/>
      <c r="CC196" s="7"/>
    </row>
    <row r="197" spans="1:81" ht="15.75" customHeight="1">
      <c r="A197">
        <v>5</v>
      </c>
      <c r="B197">
        <v>3</v>
      </c>
      <c r="C197" t="s">
        <v>113</v>
      </c>
      <c r="D197" t="s">
        <v>25</v>
      </c>
      <c r="E197"/>
      <c r="F197"/>
      <c r="G197">
        <v>0.5</v>
      </c>
      <c r="H197">
        <v>0.5</v>
      </c>
      <c r="I197">
        <v>623</v>
      </c>
      <c r="J197">
        <v>1031</v>
      </c>
      <c r="K197"/>
      <c r="L197">
        <v>443</v>
      </c>
      <c r="M197">
        <v>0.89300000000000002</v>
      </c>
      <c r="N197">
        <v>1.1519999999999999</v>
      </c>
      <c r="O197">
        <v>0.25900000000000001</v>
      </c>
      <c r="P197"/>
      <c r="Q197">
        <v>0</v>
      </c>
      <c r="R197">
        <v>1</v>
      </c>
      <c r="S197">
        <v>0</v>
      </c>
      <c r="T197">
        <v>0</v>
      </c>
      <c r="U197"/>
      <c r="V197">
        <v>0</v>
      </c>
      <c r="W197"/>
      <c r="X197"/>
      <c r="Y197" s="27">
        <v>44543</v>
      </c>
      <c r="Z197" s="26">
        <v>0.5564351851851852</v>
      </c>
      <c r="AA197"/>
      <c r="AB197" s="7">
        <v>1</v>
      </c>
      <c r="AD197" s="11">
        <v>0.33181830483298652</v>
      </c>
      <c r="AE197" s="5">
        <v>0.58823399780027896</v>
      </c>
      <c r="AF197" s="5">
        <v>0.25641569296729244</v>
      </c>
      <c r="AG197" s="5">
        <v>2.2834941101939697E-2</v>
      </c>
      <c r="BG197" s="5">
        <v>0.28343555539725973</v>
      </c>
      <c r="BH197" s="5">
        <v>0.58506383313781152</v>
      </c>
      <c r="BI197" s="5">
        <v>0.30162827774055179</v>
      </c>
      <c r="BJ197" s="5">
        <v>2.2512667077662231E-2</v>
      </c>
      <c r="BL197" s="1">
        <v>54</v>
      </c>
      <c r="CC197" s="7"/>
    </row>
    <row r="198" spans="1:81" ht="15.75" customHeight="1">
      <c r="A198">
        <v>6</v>
      </c>
      <c r="B198">
        <v>3</v>
      </c>
      <c r="C198" t="s">
        <v>113</v>
      </c>
      <c r="D198" t="s">
        <v>25</v>
      </c>
      <c r="E198"/>
      <c r="F198"/>
      <c r="G198">
        <v>0.5</v>
      </c>
      <c r="H198">
        <v>0.5</v>
      </c>
      <c r="I198">
        <v>516</v>
      </c>
      <c r="J198">
        <v>1024</v>
      </c>
      <c r="K198"/>
      <c r="L198">
        <v>436</v>
      </c>
      <c r="M198">
        <v>0.81100000000000005</v>
      </c>
      <c r="N198">
        <v>1.1459999999999999</v>
      </c>
      <c r="O198">
        <v>0.33500000000000002</v>
      </c>
      <c r="P198"/>
      <c r="Q198">
        <v>0</v>
      </c>
      <c r="R198">
        <v>1</v>
      </c>
      <c r="S198">
        <v>0</v>
      </c>
      <c r="T198">
        <v>0</v>
      </c>
      <c r="U198"/>
      <c r="V198">
        <v>0</v>
      </c>
      <c r="W198"/>
      <c r="X198"/>
      <c r="Y198" s="27">
        <v>44543</v>
      </c>
      <c r="Z198" s="26">
        <v>0.56322916666666667</v>
      </c>
      <c r="AA198"/>
      <c r="AB198" s="7">
        <v>1</v>
      </c>
      <c r="AD198" s="11">
        <v>0.235052805961533</v>
      </c>
      <c r="AE198" s="5">
        <v>0.58189366847534418</v>
      </c>
      <c r="AF198" s="5">
        <v>0.34684086251381119</v>
      </c>
      <c r="AG198" s="5">
        <v>2.2190393053384765E-2</v>
      </c>
      <c r="BL198" s="1"/>
      <c r="CC198" s="7"/>
    </row>
    <row r="199" spans="1:81" ht="15.75" customHeight="1">
      <c r="A199">
        <v>58</v>
      </c>
      <c r="B199">
        <v>3</v>
      </c>
      <c r="C199" t="s">
        <v>113</v>
      </c>
      <c r="D199" t="s">
        <v>25</v>
      </c>
      <c r="E199"/>
      <c r="F199"/>
      <c r="G199">
        <v>0.5</v>
      </c>
      <c r="H199">
        <v>0.5</v>
      </c>
      <c r="I199"/>
      <c r="J199"/>
      <c r="K199"/>
      <c r="L199">
        <v>265</v>
      </c>
      <c r="M199">
        <v>1.694</v>
      </c>
      <c r="N199">
        <v>0.74399999999999999</v>
      </c>
      <c r="O199">
        <v>0</v>
      </c>
      <c r="P199"/>
      <c r="Q199">
        <v>0</v>
      </c>
      <c r="R199">
        <v>1</v>
      </c>
      <c r="S199">
        <v>0</v>
      </c>
      <c r="T199">
        <v>0</v>
      </c>
      <c r="U199"/>
      <c r="V199">
        <v>0</v>
      </c>
      <c r="W199"/>
      <c r="X199"/>
      <c r="Y199" s="27">
        <v>44544</v>
      </c>
      <c r="Z199" s="26">
        <v>5.5972222222222222E-2</v>
      </c>
      <c r="AA199"/>
      <c r="AB199" s="7">
        <v>1</v>
      </c>
      <c r="AD199" s="11">
        <v>1.2759601816722153</v>
      </c>
      <c r="AE199" s="5">
        <v>0.15165703571190786</v>
      </c>
      <c r="AF199" s="5">
        <v>-1.1243031459603074</v>
      </c>
      <c r="AG199" s="5">
        <v>6.4450050101142551E-3</v>
      </c>
      <c r="BL199" s="1"/>
      <c r="CC199" s="7"/>
    </row>
    <row r="200" spans="1:81" ht="15.75" customHeight="1">
      <c r="A200">
        <v>59</v>
      </c>
      <c r="B200">
        <v>3</v>
      </c>
      <c r="C200" t="s">
        <v>113</v>
      </c>
      <c r="D200" t="s">
        <v>25</v>
      </c>
      <c r="E200"/>
      <c r="F200"/>
      <c r="G200">
        <v>0.5</v>
      </c>
      <c r="H200">
        <v>0.5</v>
      </c>
      <c r="I200">
        <v>274</v>
      </c>
      <c r="J200">
        <v>468</v>
      </c>
      <c r="K200"/>
      <c r="L200">
        <v>324</v>
      </c>
      <c r="M200">
        <v>0.625</v>
      </c>
      <c r="N200">
        <v>0.67500000000000004</v>
      </c>
      <c r="O200">
        <v>0.05</v>
      </c>
      <c r="P200"/>
      <c r="Q200">
        <v>0</v>
      </c>
      <c r="R200">
        <v>1</v>
      </c>
      <c r="S200">
        <v>0</v>
      </c>
      <c r="T200">
        <v>0</v>
      </c>
      <c r="U200"/>
      <c r="V200">
        <v>0</v>
      </c>
      <c r="W200"/>
      <c r="X200"/>
      <c r="Y200" s="27">
        <v>44544</v>
      </c>
      <c r="Z200" s="26">
        <v>6.2141203703703705E-2</v>
      </c>
      <c r="AA200"/>
      <c r="AB200" s="7">
        <v>1</v>
      </c>
      <c r="AD200" s="11">
        <v>1.6199995429834371E-2</v>
      </c>
      <c r="AE200" s="5">
        <v>7.8290367809090211E-2</v>
      </c>
      <c r="AF200" s="5">
        <v>6.209037237925584E-2</v>
      </c>
      <c r="AG200" s="5">
        <v>1.1877624276505834E-2</v>
      </c>
      <c r="AK200" s="5">
        <v>715.4895662480418</v>
      </c>
      <c r="AQ200" s="5">
        <v>19.002741362910356</v>
      </c>
      <c r="AW200" s="5">
        <v>17.268579017925887</v>
      </c>
      <c r="BC200" s="5">
        <v>35.618118040516364</v>
      </c>
      <c r="BG200" s="5">
        <v>3.5390890354385892E-3</v>
      </c>
      <c r="BH200" s="5">
        <v>7.1497157818088602E-2</v>
      </c>
      <c r="BI200" s="5">
        <v>6.7958068782650011E-2</v>
      </c>
      <c r="BJ200" s="5">
        <v>1.0082097569817091E-2</v>
      </c>
      <c r="BL200" s="1">
        <v>55</v>
      </c>
      <c r="CC200" s="7"/>
    </row>
    <row r="201" spans="1:81" ht="15.75" customHeight="1">
      <c r="A201">
        <v>60</v>
      </c>
      <c r="B201">
        <v>3</v>
      </c>
      <c r="C201" t="s">
        <v>113</v>
      </c>
      <c r="D201" t="s">
        <v>25</v>
      </c>
      <c r="E201"/>
      <c r="F201"/>
      <c r="G201">
        <v>0.5</v>
      </c>
      <c r="H201">
        <v>0.5</v>
      </c>
      <c r="I201">
        <v>246</v>
      </c>
      <c r="J201">
        <v>453</v>
      </c>
      <c r="K201"/>
      <c r="L201">
        <v>285</v>
      </c>
      <c r="M201">
        <v>0.60399999999999998</v>
      </c>
      <c r="N201">
        <v>0.66200000000000003</v>
      </c>
      <c r="O201">
        <v>5.8000000000000003E-2</v>
      </c>
      <c r="P201"/>
      <c r="Q201">
        <v>0</v>
      </c>
      <c r="R201">
        <v>1</v>
      </c>
      <c r="S201">
        <v>0</v>
      </c>
      <c r="T201">
        <v>0</v>
      </c>
      <c r="U201"/>
      <c r="V201">
        <v>0</v>
      </c>
      <c r="W201"/>
      <c r="X201"/>
      <c r="Y201" s="27">
        <v>44544</v>
      </c>
      <c r="Z201" s="26">
        <v>6.8576388888888895E-2</v>
      </c>
      <c r="AA201"/>
      <c r="AB201" s="7">
        <v>1</v>
      </c>
      <c r="AD201" s="11">
        <v>-9.1218173589571929E-3</v>
      </c>
      <c r="AE201" s="5">
        <v>6.4703947827086994E-2</v>
      </c>
      <c r="AF201" s="5">
        <v>7.3825765186044182E-2</v>
      </c>
      <c r="AG201" s="5">
        <v>8.2865708631283501E-3</v>
      </c>
      <c r="BL201" s="1"/>
      <c r="CC201" s="7"/>
    </row>
    <row r="202" spans="1:81" ht="15.75" customHeight="1">
      <c r="A202">
        <v>100</v>
      </c>
      <c r="B202">
        <v>3</v>
      </c>
      <c r="C202" t="s">
        <v>113</v>
      </c>
      <c r="D202" t="s">
        <v>25</v>
      </c>
      <c r="E202"/>
      <c r="F202"/>
      <c r="G202">
        <v>0.5</v>
      </c>
      <c r="H202">
        <v>0.5</v>
      </c>
      <c r="I202"/>
      <c r="J202"/>
      <c r="K202"/>
      <c r="L202">
        <v>378</v>
      </c>
      <c r="M202">
        <v>1.694</v>
      </c>
      <c r="N202">
        <v>0.72599999999999998</v>
      </c>
      <c r="O202">
        <v>0</v>
      </c>
      <c r="P202"/>
      <c r="Q202">
        <v>0</v>
      </c>
      <c r="R202">
        <v>1</v>
      </c>
      <c r="S202">
        <v>0</v>
      </c>
      <c r="T202">
        <v>0</v>
      </c>
      <c r="U202"/>
      <c r="V202">
        <v>0</v>
      </c>
      <c r="W202"/>
      <c r="X202"/>
      <c r="Y202" s="27">
        <v>44544</v>
      </c>
      <c r="Z202" s="26">
        <v>0.4443171296296296</v>
      </c>
      <c r="AA202"/>
      <c r="AB202" s="7">
        <v>1</v>
      </c>
      <c r="AD202" s="11">
        <v>1.2759601816722153</v>
      </c>
      <c r="AE202" s="5">
        <v>0.13263604773710322</v>
      </c>
      <c r="AF202" s="5">
        <v>-1.1433241339351121</v>
      </c>
      <c r="AG202" s="5">
        <v>1.6849852079643891E-2</v>
      </c>
      <c r="BL202" s="1"/>
      <c r="CC202" s="7"/>
    </row>
    <row r="203" spans="1:81" ht="15.75" customHeight="1">
      <c r="A203">
        <v>101</v>
      </c>
      <c r="B203">
        <v>3</v>
      </c>
      <c r="C203" t="s">
        <v>113</v>
      </c>
      <c r="D203" t="s">
        <v>25</v>
      </c>
      <c r="E203"/>
      <c r="F203"/>
      <c r="G203">
        <v>0.5</v>
      </c>
      <c r="H203">
        <v>0.5</v>
      </c>
      <c r="I203">
        <v>315</v>
      </c>
      <c r="J203">
        <v>493</v>
      </c>
      <c r="K203"/>
      <c r="L203">
        <v>377</v>
      </c>
      <c r="M203">
        <v>0.65700000000000003</v>
      </c>
      <c r="N203">
        <v>0.69599999999999995</v>
      </c>
      <c r="O203">
        <v>3.9E-2</v>
      </c>
      <c r="P203"/>
      <c r="Q203">
        <v>0</v>
      </c>
      <c r="R203">
        <v>1</v>
      </c>
      <c r="S203">
        <v>0</v>
      </c>
      <c r="T203">
        <v>0</v>
      </c>
      <c r="U203"/>
      <c r="V203">
        <v>0</v>
      </c>
      <c r="W203"/>
      <c r="X203"/>
      <c r="Y203" s="27">
        <v>44544</v>
      </c>
      <c r="Z203" s="26">
        <v>0.45049768518518518</v>
      </c>
      <c r="AA203"/>
      <c r="AB203" s="7">
        <v>1</v>
      </c>
      <c r="AD203" s="11">
        <v>5.3278364156279213E-2</v>
      </c>
      <c r="AE203" s="5">
        <v>0.10093440111242898</v>
      </c>
      <c r="AF203" s="5">
        <v>4.7656036956149762E-2</v>
      </c>
      <c r="AG203" s="5">
        <v>1.6757773786993183E-2</v>
      </c>
      <c r="AK203" s="5">
        <v>175.08449367840029</v>
      </c>
      <c r="AQ203" s="5">
        <v>32.346397271168435</v>
      </c>
      <c r="AW203" s="5">
        <v>96.399405213144064</v>
      </c>
      <c r="BC203" s="5">
        <v>6.23247695959925</v>
      </c>
      <c r="BG203" s="5">
        <v>2.840872659585891E-2</v>
      </c>
      <c r="BH203" s="5">
        <v>0.1204082697533003</v>
      </c>
      <c r="BI203" s="5">
        <v>9.1999543157441396E-2</v>
      </c>
      <c r="BJ203" s="5">
        <v>1.6251343177414307E-2</v>
      </c>
      <c r="BL203" s="1">
        <v>56</v>
      </c>
      <c r="CC203" s="7"/>
    </row>
    <row r="204" spans="1:81" ht="15.75" customHeight="1">
      <c r="A204">
        <v>102</v>
      </c>
      <c r="B204">
        <v>3</v>
      </c>
      <c r="C204" t="s">
        <v>113</v>
      </c>
      <c r="D204" t="s">
        <v>25</v>
      </c>
      <c r="E204"/>
      <c r="F204"/>
      <c r="G204">
        <v>0.5</v>
      </c>
      <c r="H204">
        <v>0.5</v>
      </c>
      <c r="I204">
        <v>260</v>
      </c>
      <c r="J204">
        <v>536</v>
      </c>
      <c r="K204"/>
      <c r="L204">
        <v>366</v>
      </c>
      <c r="M204">
        <v>0.61399999999999999</v>
      </c>
      <c r="N204">
        <v>0.73299999999999998</v>
      </c>
      <c r="O204">
        <v>0.11799999999999999</v>
      </c>
      <c r="P204"/>
      <c r="Q204">
        <v>0</v>
      </c>
      <c r="R204">
        <v>1</v>
      </c>
      <c r="S204">
        <v>0</v>
      </c>
      <c r="T204">
        <v>0</v>
      </c>
      <c r="U204"/>
      <c r="V204">
        <v>0</v>
      </c>
      <c r="W204"/>
      <c r="X204"/>
      <c r="Y204" s="27">
        <v>44544</v>
      </c>
      <c r="Z204" s="26">
        <v>0.45704861111111111</v>
      </c>
      <c r="AA204"/>
      <c r="AB204" s="7">
        <v>1</v>
      </c>
      <c r="AD204" s="11">
        <v>3.539089035438603E-3</v>
      </c>
      <c r="AE204" s="5">
        <v>0.13988213839417163</v>
      </c>
      <c r="AF204" s="5">
        <v>0.13634304935873304</v>
      </c>
      <c r="AG204" s="5">
        <v>1.5744912567835431E-2</v>
      </c>
      <c r="BL204" s="1"/>
      <c r="CC204" s="7"/>
    </row>
    <row r="205" spans="1:81" ht="15.75" customHeight="1">
      <c r="A205">
        <v>4</v>
      </c>
      <c r="B205">
        <v>3</v>
      </c>
      <c r="C205" t="s">
        <v>113</v>
      </c>
      <c r="D205" t="s">
        <v>25</v>
      </c>
      <c r="E205"/>
      <c r="F205"/>
      <c r="G205">
        <v>0.5</v>
      </c>
      <c r="H205">
        <v>0.5</v>
      </c>
      <c r="I205"/>
      <c r="J205"/>
      <c r="K205"/>
      <c r="L205">
        <v>417</v>
      </c>
      <c r="M205">
        <v>3.0979999999999999</v>
      </c>
      <c r="N205">
        <v>1.2410000000000001</v>
      </c>
      <c r="O205">
        <v>0</v>
      </c>
      <c r="P205"/>
      <c r="Q205">
        <v>0</v>
      </c>
      <c r="R205">
        <v>1</v>
      </c>
      <c r="S205">
        <v>0</v>
      </c>
      <c r="T205">
        <v>0</v>
      </c>
      <c r="U205"/>
      <c r="V205">
        <v>0</v>
      </c>
      <c r="W205"/>
      <c r="X205"/>
      <c r="Y205" s="27">
        <v>44544</v>
      </c>
      <c r="Z205" s="26">
        <v>0.61484953703703704</v>
      </c>
      <c r="AA205"/>
      <c r="AB205" s="7">
        <v>1</v>
      </c>
      <c r="AD205" s="11">
        <v>2.8646859429416907</v>
      </c>
      <c r="AE205" s="5">
        <v>0.5868717333880904</v>
      </c>
      <c r="AF205" s="5">
        <v>-2.2778142095536005</v>
      </c>
      <c r="AG205" s="5">
        <v>4.2603168325390517E-2</v>
      </c>
      <c r="BL205" s="1"/>
      <c r="CC205" s="7"/>
    </row>
    <row r="206" spans="1:81" ht="15.75" customHeight="1">
      <c r="A206">
        <v>5</v>
      </c>
      <c r="B206">
        <v>3</v>
      </c>
      <c r="C206" t="s">
        <v>113</v>
      </c>
      <c r="D206" t="s">
        <v>25</v>
      </c>
      <c r="E206"/>
      <c r="F206"/>
      <c r="G206">
        <v>0.5</v>
      </c>
      <c r="H206">
        <v>0.5</v>
      </c>
      <c r="I206">
        <v>602</v>
      </c>
      <c r="J206">
        <v>1007</v>
      </c>
      <c r="K206"/>
      <c r="L206">
        <v>384</v>
      </c>
      <c r="M206">
        <v>0.877</v>
      </c>
      <c r="N206">
        <v>1.1319999999999999</v>
      </c>
      <c r="O206">
        <v>0.255</v>
      </c>
      <c r="P206"/>
      <c r="Q206">
        <v>0</v>
      </c>
      <c r="R206">
        <v>1</v>
      </c>
      <c r="S206">
        <v>0</v>
      </c>
      <c r="T206">
        <v>0</v>
      </c>
      <c r="U206"/>
      <c r="V206">
        <v>0</v>
      </c>
      <c r="W206"/>
      <c r="X206"/>
      <c r="Y206" s="27">
        <v>44544</v>
      </c>
      <c r="Z206" s="26">
        <v>0.62116898148148147</v>
      </c>
      <c r="AA206"/>
      <c r="AB206" s="7">
        <v>1</v>
      </c>
      <c r="AD206" s="11">
        <v>0.28439409480068778</v>
      </c>
      <c r="AE206" s="5">
        <v>0.47138512703409596</v>
      </c>
      <c r="AF206" s="5">
        <v>0.18699103223340818</v>
      </c>
      <c r="AG206" s="5">
        <v>3.9669950315266871E-2</v>
      </c>
      <c r="BG206" s="5">
        <v>0.22690572719961882</v>
      </c>
      <c r="BH206" s="5">
        <v>0.4785470871180646</v>
      </c>
      <c r="BI206" s="5">
        <v>0.25164135991844583</v>
      </c>
      <c r="BJ206" s="5">
        <v>3.8114455915958877E-2</v>
      </c>
      <c r="BL206" s="1">
        <v>57</v>
      </c>
      <c r="CC206" s="7"/>
    </row>
    <row r="207" spans="1:81" ht="15.75" customHeight="1">
      <c r="A207">
        <v>6</v>
      </c>
      <c r="B207">
        <v>3</v>
      </c>
      <c r="C207" t="s">
        <v>113</v>
      </c>
      <c r="D207" t="s">
        <v>25</v>
      </c>
      <c r="E207"/>
      <c r="F207"/>
      <c r="G207">
        <v>0.5</v>
      </c>
      <c r="H207">
        <v>0.5</v>
      </c>
      <c r="I207">
        <v>473</v>
      </c>
      <c r="J207">
        <v>1023</v>
      </c>
      <c r="K207"/>
      <c r="L207">
        <v>349</v>
      </c>
      <c r="M207">
        <v>0.77800000000000002</v>
      </c>
      <c r="N207">
        <v>1.145</v>
      </c>
      <c r="O207">
        <v>0.36799999999999999</v>
      </c>
      <c r="P207"/>
      <c r="Q207">
        <v>0</v>
      </c>
      <c r="R207">
        <v>1</v>
      </c>
      <c r="S207">
        <v>0</v>
      </c>
      <c r="T207">
        <v>0</v>
      </c>
      <c r="U207"/>
      <c r="V207">
        <v>0</v>
      </c>
      <c r="W207"/>
      <c r="X207"/>
      <c r="Y207" s="27">
        <v>44544</v>
      </c>
      <c r="Z207" s="26">
        <v>0.62792824074074072</v>
      </c>
      <c r="AA207"/>
      <c r="AB207" s="7">
        <v>1</v>
      </c>
      <c r="AD207" s="11">
        <v>0.16941735959854984</v>
      </c>
      <c r="AE207" s="5">
        <v>0.48570904720203328</v>
      </c>
      <c r="AF207" s="5">
        <v>0.31629168760348347</v>
      </c>
      <c r="AG207" s="5">
        <v>3.6558961516650883E-2</v>
      </c>
      <c r="BL207" s="1"/>
      <c r="CC207" s="7"/>
    </row>
    <row r="208" spans="1:81" ht="15.75" customHeight="1">
      <c r="A208">
        <v>58</v>
      </c>
      <c r="B208">
        <v>3</v>
      </c>
      <c r="C208" t="s">
        <v>113</v>
      </c>
      <c r="D208" t="s">
        <v>25</v>
      </c>
      <c r="E208"/>
      <c r="F208"/>
      <c r="G208">
        <v>0.5</v>
      </c>
      <c r="H208">
        <v>0.5</v>
      </c>
      <c r="I208"/>
      <c r="J208"/>
      <c r="K208"/>
      <c r="L208">
        <v>232</v>
      </c>
      <c r="M208">
        <v>1.7569999999999999</v>
      </c>
      <c r="N208">
        <v>0.78</v>
      </c>
      <c r="O208">
        <v>0</v>
      </c>
      <c r="P208"/>
      <c r="Q208">
        <v>0</v>
      </c>
      <c r="R208">
        <v>1</v>
      </c>
      <c r="S208">
        <v>0</v>
      </c>
      <c r="T208">
        <v>0</v>
      </c>
      <c r="U208"/>
      <c r="V208">
        <v>0</v>
      </c>
      <c r="W208"/>
      <c r="X208"/>
      <c r="Y208" s="27">
        <v>44545</v>
      </c>
      <c r="Z208" s="26">
        <v>0.12261574074074073</v>
      </c>
      <c r="AA208"/>
      <c r="AB208" s="7">
        <v>1</v>
      </c>
      <c r="AD208" s="11">
        <v>1.3075979088476206</v>
      </c>
      <c r="AE208" s="5">
        <v>9.9858447678222703E-2</v>
      </c>
      <c r="AF208" s="5">
        <v>-1.2077394611693979</v>
      </c>
      <c r="AG208" s="5">
        <v>2.6159370389848856E-2</v>
      </c>
      <c r="BL208" s="1"/>
      <c r="CC208" s="7"/>
    </row>
    <row r="209" spans="1:81" ht="15.75" customHeight="1">
      <c r="A209">
        <v>59</v>
      </c>
      <c r="B209">
        <v>3</v>
      </c>
      <c r="C209" t="s">
        <v>113</v>
      </c>
      <c r="D209" t="s">
        <v>25</v>
      </c>
      <c r="E209"/>
      <c r="F209"/>
      <c r="G209">
        <v>0.5</v>
      </c>
      <c r="H209">
        <v>0.5</v>
      </c>
      <c r="I209">
        <v>340</v>
      </c>
      <c r="J209">
        <v>533</v>
      </c>
      <c r="K209"/>
      <c r="L209">
        <v>248</v>
      </c>
      <c r="M209">
        <v>0.67500000000000004</v>
      </c>
      <c r="N209">
        <v>0.73</v>
      </c>
      <c r="O209">
        <v>5.5E-2</v>
      </c>
      <c r="P209"/>
      <c r="Q209">
        <v>0</v>
      </c>
      <c r="R209">
        <v>1</v>
      </c>
      <c r="S209">
        <v>0</v>
      </c>
      <c r="T209">
        <v>0</v>
      </c>
      <c r="U209"/>
      <c r="V209">
        <v>0</v>
      </c>
      <c r="W209"/>
      <c r="X209"/>
      <c r="Y209" s="27">
        <v>44545</v>
      </c>
      <c r="Z209" s="26">
        <v>0.12881944444444446</v>
      </c>
      <c r="AA209"/>
      <c r="AB209" s="7">
        <v>1</v>
      </c>
      <c r="AD209" s="11">
        <v>5.0875454312624663E-2</v>
      </c>
      <c r="AE209" s="5">
        <v>4.7038992058953982E-2</v>
      </c>
      <c r="AF209" s="5">
        <v>-3.8364622536706805E-3</v>
      </c>
      <c r="AG209" s="5">
        <v>2.7581536697787599E-2</v>
      </c>
      <c r="AK209" s="5">
        <v>284.13264925079324</v>
      </c>
      <c r="AQ209" s="5">
        <v>41.338305510747837</v>
      </c>
      <c r="AW209" s="5">
        <v>242.71128104989799</v>
      </c>
      <c r="BC209" s="5">
        <v>7.0045649359685438</v>
      </c>
      <c r="BG209" s="5">
        <v>2.1017154860906669E-2</v>
      </c>
      <c r="BH209" s="5">
        <v>3.8981786964489257E-2</v>
      </c>
      <c r="BI209" s="5">
        <v>1.7964632103582588E-2</v>
      </c>
      <c r="BJ209" s="5">
        <v>2.66482400582028E-2</v>
      </c>
      <c r="BL209" s="1">
        <v>58</v>
      </c>
      <c r="CC209" s="7"/>
    </row>
    <row r="210" spans="1:81" ht="15.75" customHeight="1">
      <c r="A210">
        <v>60</v>
      </c>
      <c r="B210">
        <v>3</v>
      </c>
      <c r="C210" t="s">
        <v>113</v>
      </c>
      <c r="D210" t="s">
        <v>25</v>
      </c>
      <c r="E210"/>
      <c r="F210"/>
      <c r="G210">
        <v>0.5</v>
      </c>
      <c r="H210">
        <v>0.5</v>
      </c>
      <c r="I210">
        <v>273</v>
      </c>
      <c r="J210">
        <v>515</v>
      </c>
      <c r="K210"/>
      <c r="L210">
        <v>227</v>
      </c>
      <c r="M210">
        <v>0.624</v>
      </c>
      <c r="N210">
        <v>0.71499999999999997</v>
      </c>
      <c r="O210">
        <v>0.09</v>
      </c>
      <c r="P210"/>
      <c r="Q210">
        <v>0</v>
      </c>
      <c r="R210">
        <v>1</v>
      </c>
      <c r="S210">
        <v>0</v>
      </c>
      <c r="T210">
        <v>0</v>
      </c>
      <c r="U210"/>
      <c r="V210">
        <v>0</v>
      </c>
      <c r="W210"/>
      <c r="X210"/>
      <c r="Y210" s="27">
        <v>44545</v>
      </c>
      <c r="Z210" s="26">
        <v>0.13538194444444443</v>
      </c>
      <c r="AA210"/>
      <c r="AB210" s="7">
        <v>1</v>
      </c>
      <c r="AD210" s="11">
        <v>-8.8411445908113222E-3</v>
      </c>
      <c r="AE210" s="5">
        <v>3.0924581870024538E-2</v>
      </c>
      <c r="AF210" s="5">
        <v>3.9765726460835857E-2</v>
      </c>
      <c r="AG210" s="5">
        <v>2.5714943418618002E-2</v>
      </c>
      <c r="BL210" s="1"/>
      <c r="CC210" s="7"/>
    </row>
    <row r="211" spans="1:81" ht="15.75" customHeight="1">
      <c r="A211">
        <v>100</v>
      </c>
      <c r="B211">
        <v>3</v>
      </c>
      <c r="C211" t="s">
        <v>113</v>
      </c>
      <c r="D211" t="s">
        <v>25</v>
      </c>
      <c r="E211"/>
      <c r="F211"/>
      <c r="G211">
        <v>0.5</v>
      </c>
      <c r="H211">
        <v>0.5</v>
      </c>
      <c r="I211"/>
      <c r="J211"/>
      <c r="K211"/>
      <c r="L211">
        <v>203</v>
      </c>
      <c r="M211">
        <v>2.4689999999999999</v>
      </c>
      <c r="N211">
        <v>0.84199999999999997</v>
      </c>
      <c r="O211">
        <v>0</v>
      </c>
      <c r="P211"/>
      <c r="Q211">
        <v>0</v>
      </c>
      <c r="R211">
        <v>1</v>
      </c>
      <c r="S211">
        <v>0</v>
      </c>
      <c r="T211">
        <v>0</v>
      </c>
      <c r="U211"/>
      <c r="V211">
        <v>0</v>
      </c>
      <c r="W211"/>
      <c r="X211"/>
      <c r="Y211" s="27">
        <v>44545</v>
      </c>
      <c r="Z211" s="26">
        <v>0.51971064814814816</v>
      </c>
      <c r="AA211"/>
      <c r="AB211" s="7">
        <v>1</v>
      </c>
      <c r="AD211" s="11">
        <v>2.1338260757653096</v>
      </c>
      <c r="AE211" s="5">
        <v>0.16521133344443653</v>
      </c>
      <c r="AF211" s="5">
        <v>-1.9686147423208731</v>
      </c>
      <c r="AG211" s="5">
        <v>2.3581693956709893E-2</v>
      </c>
      <c r="BL211" s="1"/>
      <c r="CC211" s="7"/>
    </row>
    <row r="212" spans="1:81" ht="15.75" customHeight="1">
      <c r="A212">
        <v>101</v>
      </c>
      <c r="B212">
        <v>3</v>
      </c>
      <c r="C212" t="s">
        <v>113</v>
      </c>
      <c r="D212" t="s">
        <v>25</v>
      </c>
      <c r="E212"/>
      <c r="F212"/>
      <c r="G212">
        <v>0.5</v>
      </c>
      <c r="H212">
        <v>0.5</v>
      </c>
      <c r="I212">
        <v>436</v>
      </c>
      <c r="J212">
        <v>610</v>
      </c>
      <c r="K212"/>
      <c r="L212">
        <v>227</v>
      </c>
      <c r="M212">
        <v>0.749</v>
      </c>
      <c r="N212">
        <v>0.79500000000000004</v>
      </c>
      <c r="O212">
        <v>4.5999999999999999E-2</v>
      </c>
      <c r="P212"/>
      <c r="Q212">
        <v>0</v>
      </c>
      <c r="R212">
        <v>1</v>
      </c>
      <c r="S212">
        <v>0</v>
      </c>
      <c r="T212">
        <v>0</v>
      </c>
      <c r="U212"/>
      <c r="V212">
        <v>0</v>
      </c>
      <c r="W212"/>
      <c r="X212"/>
      <c r="Y212" s="27">
        <v>44545</v>
      </c>
      <c r="Z212" s="26">
        <v>0.52635416666666668</v>
      </c>
      <c r="AA212"/>
      <c r="AB212" s="7">
        <v>1</v>
      </c>
      <c r="AD212" s="11">
        <v>0.13643953632351802</v>
      </c>
      <c r="AE212" s="5">
        <v>0.11597285786715208</v>
      </c>
      <c r="AF212" s="5">
        <v>-2.0466678456365933E-2</v>
      </c>
      <c r="AG212" s="5">
        <v>2.5714943418618002E-2</v>
      </c>
      <c r="AK212" s="5">
        <v>21.726451094986814</v>
      </c>
      <c r="AQ212" s="5">
        <v>18.875423375174822</v>
      </c>
      <c r="AW212" s="5">
        <v>1020.5516171752354</v>
      </c>
      <c r="BC212" s="5">
        <v>11.321947385082691</v>
      </c>
      <c r="BG212" s="5">
        <v>0.12307014850931594</v>
      </c>
      <c r="BH212" s="5">
        <v>0.1280586655088492</v>
      </c>
      <c r="BI212" s="5">
        <v>4.9885169995332809E-3</v>
      </c>
      <c r="BJ212" s="5">
        <v>2.433721980780235E-2</v>
      </c>
      <c r="BL212" s="1">
        <v>59</v>
      </c>
      <c r="CC212" s="7"/>
    </row>
    <row r="213" spans="1:81" ht="15.75" customHeight="1">
      <c r="A213">
        <v>102</v>
      </c>
      <c r="B213">
        <v>3</v>
      </c>
      <c r="C213" t="s">
        <v>113</v>
      </c>
      <c r="D213" t="s">
        <v>25</v>
      </c>
      <c r="E213"/>
      <c r="F213"/>
      <c r="G213">
        <v>0.5</v>
      </c>
      <c r="H213">
        <v>0.5</v>
      </c>
      <c r="I213">
        <v>406</v>
      </c>
      <c r="J213">
        <v>637</v>
      </c>
      <c r="K213"/>
      <c r="L213">
        <v>196</v>
      </c>
      <c r="M213">
        <v>0.72599999999999998</v>
      </c>
      <c r="N213">
        <v>0.81899999999999995</v>
      </c>
      <c r="O213">
        <v>9.1999999999999998E-2</v>
      </c>
      <c r="P213"/>
      <c r="Q213">
        <v>0</v>
      </c>
      <c r="R213">
        <v>1</v>
      </c>
      <c r="S213">
        <v>0</v>
      </c>
      <c r="T213">
        <v>0</v>
      </c>
      <c r="U213"/>
      <c r="V213">
        <v>0</v>
      </c>
      <c r="W213"/>
      <c r="X213"/>
      <c r="Y213" s="27">
        <v>44545</v>
      </c>
      <c r="Z213" s="26">
        <v>0.53310185185185188</v>
      </c>
      <c r="AA213"/>
      <c r="AB213" s="7">
        <v>1</v>
      </c>
      <c r="AD213" s="11">
        <v>0.10970076069511385</v>
      </c>
      <c r="AE213" s="5">
        <v>0.14014447315054634</v>
      </c>
      <c r="AF213" s="5">
        <v>3.0443712455432495E-2</v>
      </c>
      <c r="AG213" s="5">
        <v>2.2959496196986697E-2</v>
      </c>
      <c r="BL213" s="1"/>
      <c r="CC213" s="7"/>
    </row>
    <row r="214" spans="1:81" ht="15.75" customHeight="1">
      <c r="A214">
        <v>4</v>
      </c>
      <c r="B214">
        <v>3</v>
      </c>
      <c r="C214" t="s">
        <v>113</v>
      </c>
      <c r="D214" t="s">
        <v>25</v>
      </c>
      <c r="E214"/>
      <c r="F214"/>
      <c r="G214">
        <v>0.5</v>
      </c>
      <c r="H214">
        <v>0.5</v>
      </c>
      <c r="I214"/>
      <c r="J214"/>
      <c r="K214"/>
      <c r="L214">
        <v>489</v>
      </c>
      <c r="M214">
        <v>3.177</v>
      </c>
      <c r="N214">
        <v>1.2190000000000001</v>
      </c>
      <c r="O214">
        <v>0</v>
      </c>
      <c r="P214"/>
      <c r="Q214">
        <v>0</v>
      </c>
      <c r="R214">
        <v>1</v>
      </c>
      <c r="S214">
        <v>0</v>
      </c>
      <c r="T214">
        <v>0</v>
      </c>
      <c r="U214"/>
      <c r="V214">
        <v>0</v>
      </c>
      <c r="W214"/>
      <c r="X214"/>
      <c r="Y214" s="27">
        <v>44545</v>
      </c>
      <c r="Z214" s="26">
        <v>0.62126157407407401</v>
      </c>
      <c r="AA214"/>
      <c r="AB214" s="7">
        <v>1</v>
      </c>
      <c r="AD214" s="11">
        <v>2.9305589541063668</v>
      </c>
      <c r="AE214" s="5">
        <v>0.56097976434749464</v>
      </c>
      <c r="AF214" s="5">
        <v>-2.3695791897588721</v>
      </c>
      <c r="AG214" s="5">
        <v>2.4054230109754368E-2</v>
      </c>
      <c r="BL214" s="1"/>
      <c r="CC214" s="7"/>
    </row>
    <row r="215" spans="1:81" ht="15.75" customHeight="1">
      <c r="A215">
        <v>5</v>
      </c>
      <c r="B215">
        <v>3</v>
      </c>
      <c r="C215" t="s">
        <v>113</v>
      </c>
      <c r="D215" t="s">
        <v>25</v>
      </c>
      <c r="E215"/>
      <c r="F215"/>
      <c r="G215">
        <v>0.5</v>
      </c>
      <c r="H215">
        <v>0.5</v>
      </c>
      <c r="I215">
        <v>602</v>
      </c>
      <c r="J215">
        <v>1080</v>
      </c>
      <c r="K215"/>
      <c r="L215">
        <v>402</v>
      </c>
      <c r="M215">
        <v>0.877</v>
      </c>
      <c r="N215">
        <v>1.1930000000000001</v>
      </c>
      <c r="O215">
        <v>0.317</v>
      </c>
      <c r="P215"/>
      <c r="Q215">
        <v>0</v>
      </c>
      <c r="R215">
        <v>1</v>
      </c>
      <c r="S215">
        <v>0</v>
      </c>
      <c r="T215">
        <v>0</v>
      </c>
      <c r="U215"/>
      <c r="V215">
        <v>0</v>
      </c>
      <c r="W215"/>
      <c r="X215"/>
      <c r="Y215" s="27">
        <v>44545</v>
      </c>
      <c r="Z215" s="26">
        <v>0.62774305555555554</v>
      </c>
      <c r="AA215"/>
      <c r="AB215" s="7">
        <v>1</v>
      </c>
      <c r="AD215" s="11">
        <v>0.28274566582037503</v>
      </c>
      <c r="AE215" s="5">
        <v>0.53444827300770503</v>
      </c>
      <c r="AF215" s="5">
        <v>0.25170260718733001</v>
      </c>
      <c r="AG215" s="5">
        <v>1.6086694612265168E-2</v>
      </c>
      <c r="BG215" s="5">
        <v>0.23418623572510008</v>
      </c>
      <c r="BH215" s="5">
        <v>0.52427786799411902</v>
      </c>
      <c r="BI215" s="5">
        <v>0.29009163226901891</v>
      </c>
      <c r="BJ215" s="5">
        <v>1.9795719757648073E-2</v>
      </c>
      <c r="BL215" s="1">
        <v>60</v>
      </c>
      <c r="CC215" s="7"/>
    </row>
    <row r="216" spans="1:81" ht="15.75" customHeight="1">
      <c r="A216">
        <v>6</v>
      </c>
      <c r="B216">
        <v>3</v>
      </c>
      <c r="C216" t="s">
        <v>113</v>
      </c>
      <c r="D216" t="s">
        <v>25</v>
      </c>
      <c r="E216"/>
      <c r="F216"/>
      <c r="G216">
        <v>0.5</v>
      </c>
      <c r="H216">
        <v>0.5</v>
      </c>
      <c r="I216">
        <v>492</v>
      </c>
      <c r="J216">
        <v>1057</v>
      </c>
      <c r="K216"/>
      <c r="L216">
        <v>483</v>
      </c>
      <c r="M216">
        <v>0.79300000000000004</v>
      </c>
      <c r="N216">
        <v>1.1739999999999999</v>
      </c>
      <c r="O216">
        <v>0.38100000000000001</v>
      </c>
      <c r="P216"/>
      <c r="Q216">
        <v>0</v>
      </c>
      <c r="R216">
        <v>1</v>
      </c>
      <c r="S216">
        <v>0</v>
      </c>
      <c r="T216">
        <v>0</v>
      </c>
      <c r="U216"/>
      <c r="V216">
        <v>0</v>
      </c>
      <c r="W216"/>
      <c r="X216"/>
      <c r="Y216" s="27">
        <v>44545</v>
      </c>
      <c r="Z216" s="26">
        <v>0.6345601851851852</v>
      </c>
      <c r="AA216"/>
      <c r="AB216" s="7">
        <v>1</v>
      </c>
      <c r="AD216" s="11">
        <v>0.18562680562982514</v>
      </c>
      <c r="AE216" s="5">
        <v>0.514107462980533</v>
      </c>
      <c r="AF216" s="5">
        <v>0.32848065735070786</v>
      </c>
      <c r="AG216" s="5">
        <v>2.3504744903030977E-2</v>
      </c>
      <c r="BL216" s="1"/>
      <c r="CC216" s="7"/>
    </row>
    <row r="217" spans="1:81" ht="15.75" customHeight="1">
      <c r="A217">
        <v>58</v>
      </c>
      <c r="B217">
        <v>3</v>
      </c>
      <c r="C217" t="s">
        <v>113</v>
      </c>
      <c r="D217" t="s">
        <v>25</v>
      </c>
      <c r="E217"/>
      <c r="F217"/>
      <c r="G217">
        <v>0.5</v>
      </c>
      <c r="H217">
        <v>0.5</v>
      </c>
      <c r="I217"/>
      <c r="J217"/>
      <c r="K217"/>
      <c r="L217">
        <v>131</v>
      </c>
      <c r="M217">
        <v>1.64</v>
      </c>
      <c r="N217">
        <v>0.66700000000000004</v>
      </c>
      <c r="O217">
        <v>0</v>
      </c>
      <c r="P217"/>
      <c r="Q217">
        <v>0</v>
      </c>
      <c r="R217">
        <v>1</v>
      </c>
      <c r="S217">
        <v>0</v>
      </c>
      <c r="T217">
        <v>0</v>
      </c>
      <c r="U217"/>
      <c r="V217">
        <v>0</v>
      </c>
      <c r="W217"/>
      <c r="X217"/>
      <c r="Y217" s="27">
        <v>44546</v>
      </c>
      <c r="Z217" s="26">
        <v>0.13157407407407407</v>
      </c>
      <c r="AA217"/>
      <c r="AB217" s="7">
        <v>1</v>
      </c>
      <c r="AD217" s="11">
        <v>1.1612299011803489</v>
      </c>
      <c r="AE217" s="5">
        <v>-1.475359772594117E-2</v>
      </c>
      <c r="AF217" s="5">
        <v>-1.1759834989062901</v>
      </c>
      <c r="AG217" s="5">
        <v>-8.7317205580747514E-3</v>
      </c>
      <c r="BL217" s="1"/>
      <c r="CC217" s="7"/>
    </row>
    <row r="218" spans="1:81" ht="15.75" customHeight="1">
      <c r="A218">
        <v>59</v>
      </c>
      <c r="B218">
        <v>3</v>
      </c>
      <c r="C218" t="s">
        <v>113</v>
      </c>
      <c r="D218" t="s">
        <v>25</v>
      </c>
      <c r="E218"/>
      <c r="F218"/>
      <c r="G218">
        <v>0.5</v>
      </c>
      <c r="H218">
        <v>0.5</v>
      </c>
      <c r="I218">
        <v>285</v>
      </c>
      <c r="J218">
        <v>440</v>
      </c>
      <c r="K218"/>
      <c r="L218">
        <v>153</v>
      </c>
      <c r="M218">
        <v>0.63400000000000001</v>
      </c>
      <c r="N218">
        <v>0.65100000000000002</v>
      </c>
      <c r="O218">
        <v>1.7999999999999999E-2</v>
      </c>
      <c r="P218"/>
      <c r="Q218">
        <v>0</v>
      </c>
      <c r="R218">
        <v>1</v>
      </c>
      <c r="S218">
        <v>0</v>
      </c>
      <c r="T218">
        <v>0</v>
      </c>
      <c r="U218"/>
      <c r="V218">
        <v>0</v>
      </c>
      <c r="W218"/>
      <c r="X218"/>
      <c r="Y218" s="27">
        <v>44546</v>
      </c>
      <c r="Z218" s="26">
        <v>0.13761574074074076</v>
      </c>
      <c r="AA218"/>
      <c r="AB218" s="7">
        <v>1</v>
      </c>
      <c r="AD218" s="11">
        <v>2.866768725790403E-3</v>
      </c>
      <c r="AE218" s="5">
        <v>-3.1556875574474598E-2</v>
      </c>
      <c r="AF218" s="5">
        <v>-3.4423644300265004E-2</v>
      </c>
      <c r="AG218" s="5">
        <v>-6.7169414667556425E-3</v>
      </c>
      <c r="AK218" s="5">
        <v>236.5796809706392</v>
      </c>
      <c r="AQ218" s="5">
        <v>56.358029509325938</v>
      </c>
      <c r="AW218" s="5">
        <v>43.585349315620668</v>
      </c>
      <c r="BC218" s="5">
        <v>38.527426911281871</v>
      </c>
      <c r="BG218" s="5">
        <v>-1.5674104583314582E-2</v>
      </c>
      <c r="BH218" s="5">
        <v>-4.3938238199709781E-2</v>
      </c>
      <c r="BI218" s="5">
        <v>-2.8264133616395196E-2</v>
      </c>
      <c r="BJ218" s="5">
        <v>-8.3196066530322067E-3</v>
      </c>
      <c r="BL218" s="1">
        <v>61</v>
      </c>
      <c r="CC218" s="7"/>
    </row>
    <row r="219" spans="1:81" ht="15.75" customHeight="1">
      <c r="A219">
        <v>60</v>
      </c>
      <c r="B219">
        <v>3</v>
      </c>
      <c r="C219" t="s">
        <v>113</v>
      </c>
      <c r="D219" t="s">
        <v>25</v>
      </c>
      <c r="E219"/>
      <c r="F219"/>
      <c r="G219">
        <v>0.5</v>
      </c>
      <c r="H219">
        <v>0.5</v>
      </c>
      <c r="I219">
        <v>243</v>
      </c>
      <c r="J219">
        <v>412</v>
      </c>
      <c r="K219"/>
      <c r="L219">
        <v>118</v>
      </c>
      <c r="M219">
        <v>0.60199999999999998</v>
      </c>
      <c r="N219">
        <v>0.627</v>
      </c>
      <c r="O219">
        <v>2.5999999999999999E-2</v>
      </c>
      <c r="P219"/>
      <c r="Q219">
        <v>0</v>
      </c>
      <c r="R219">
        <v>1</v>
      </c>
      <c r="S219">
        <v>0</v>
      </c>
      <c r="T219">
        <v>0</v>
      </c>
      <c r="U219"/>
      <c r="V219">
        <v>0</v>
      </c>
      <c r="W219"/>
      <c r="X219"/>
      <c r="Y219" s="27">
        <v>44546</v>
      </c>
      <c r="Z219" s="26">
        <v>0.14410879629629628</v>
      </c>
      <c r="AA219"/>
      <c r="AB219" s="7">
        <v>1</v>
      </c>
      <c r="AD219" s="11">
        <v>-3.4214977892419569E-2</v>
      </c>
      <c r="AE219" s="5">
        <v>-5.6319600824944957E-2</v>
      </c>
      <c r="AF219" s="5">
        <v>-2.2104622932525388E-2</v>
      </c>
      <c r="AG219" s="5">
        <v>-9.9222718393087699E-3</v>
      </c>
      <c r="BL219" s="1"/>
      <c r="CC219" s="7"/>
    </row>
    <row r="220" spans="1:81" ht="15.75" customHeight="1">
      <c r="A220">
        <v>100</v>
      </c>
      <c r="B220">
        <v>3</v>
      </c>
      <c r="C220" t="s">
        <v>113</v>
      </c>
      <c r="D220" t="s">
        <v>25</v>
      </c>
      <c r="E220"/>
      <c r="F220"/>
      <c r="G220">
        <v>0.5</v>
      </c>
      <c r="H220">
        <v>0.5</v>
      </c>
      <c r="I220"/>
      <c r="J220"/>
      <c r="K220"/>
      <c r="L220">
        <v>145</v>
      </c>
      <c r="M220">
        <v>1.6240000000000001</v>
      </c>
      <c r="N220">
        <v>0.76</v>
      </c>
      <c r="O220">
        <v>0</v>
      </c>
      <c r="P220"/>
      <c r="Q220">
        <v>0</v>
      </c>
      <c r="R220">
        <v>1</v>
      </c>
      <c r="S220">
        <v>0</v>
      </c>
      <c r="T220">
        <v>0</v>
      </c>
      <c r="U220"/>
      <c r="V220">
        <v>0</v>
      </c>
      <c r="W220"/>
      <c r="X220"/>
      <c r="Y220" s="27">
        <v>44546</v>
      </c>
      <c r="Z220" s="26">
        <v>0.5247222222222222</v>
      </c>
      <c r="AA220"/>
      <c r="AB220" s="7">
        <v>1</v>
      </c>
      <c r="AD220" s="11">
        <v>1.1426890278712438</v>
      </c>
      <c r="AE220" s="5">
        <v>8.1644154141961314E-2</v>
      </c>
      <c r="AF220" s="5">
        <v>-1.0610448737292826</v>
      </c>
      <c r="AG220" s="5">
        <v>-7.4495884090535003E-3</v>
      </c>
      <c r="BL220" s="1"/>
      <c r="CC220" s="7"/>
    </row>
    <row r="221" spans="1:81" ht="15.75" customHeight="1">
      <c r="A221">
        <v>101</v>
      </c>
      <c r="B221">
        <v>3</v>
      </c>
      <c r="C221" t="s">
        <v>113</v>
      </c>
      <c r="D221" t="s">
        <v>25</v>
      </c>
      <c r="E221"/>
      <c r="F221"/>
      <c r="G221">
        <v>0.5</v>
      </c>
      <c r="H221">
        <v>0.5</v>
      </c>
      <c r="I221">
        <v>280</v>
      </c>
      <c r="J221">
        <v>530</v>
      </c>
      <c r="K221"/>
      <c r="L221">
        <v>137</v>
      </c>
      <c r="M221">
        <v>0.63</v>
      </c>
      <c r="N221">
        <v>0.72699999999999998</v>
      </c>
      <c r="O221">
        <v>9.7000000000000003E-2</v>
      </c>
      <c r="P221"/>
      <c r="Q221">
        <v>0</v>
      </c>
      <c r="R221">
        <v>1</v>
      </c>
      <c r="S221">
        <v>0</v>
      </c>
      <c r="T221">
        <v>0</v>
      </c>
      <c r="U221"/>
      <c r="V221">
        <v>0</v>
      </c>
      <c r="W221"/>
      <c r="X221"/>
      <c r="Y221" s="27">
        <v>44546</v>
      </c>
      <c r="Z221" s="26">
        <v>0.5307291666666667</v>
      </c>
      <c r="AA221"/>
      <c r="AB221" s="7">
        <v>1</v>
      </c>
      <c r="AD221" s="11">
        <v>-1.5477249192346297E-3</v>
      </c>
      <c r="AE221" s="5">
        <v>4.80375984448944E-2</v>
      </c>
      <c r="AF221" s="5">
        <v>4.9585323364129033E-2</v>
      </c>
      <c r="AG221" s="5">
        <v>-8.182235351351359E-3</v>
      </c>
      <c r="AK221" s="5">
        <v>183.10602250567629</v>
      </c>
      <c r="AQ221" s="5">
        <v>1.8581268694656103</v>
      </c>
      <c r="AW221" s="5">
        <v>49.555001267201547</v>
      </c>
      <c r="BC221" s="5">
        <v>53.346738617033793</v>
      </c>
      <c r="BG221" s="5">
        <v>-1.8322800770329592E-2</v>
      </c>
      <c r="BH221" s="5">
        <v>4.7595406922564566E-2</v>
      </c>
      <c r="BI221" s="5">
        <v>6.5918207692894165E-2</v>
      </c>
      <c r="BJ221" s="5">
        <v>-1.1158613554436404E-2</v>
      </c>
      <c r="BL221" s="1">
        <v>62</v>
      </c>
      <c r="CC221" s="7"/>
    </row>
    <row r="222" spans="1:81" ht="15.75" customHeight="1">
      <c r="A222">
        <v>102</v>
      </c>
      <c r="B222">
        <v>3</v>
      </c>
      <c r="C222" t="s">
        <v>113</v>
      </c>
      <c r="D222" t="s">
        <v>25</v>
      </c>
      <c r="E222"/>
      <c r="F222"/>
      <c r="G222">
        <v>0.5</v>
      </c>
      <c r="H222">
        <v>0.5</v>
      </c>
      <c r="I222">
        <v>242</v>
      </c>
      <c r="J222">
        <v>529</v>
      </c>
      <c r="K222"/>
      <c r="L222">
        <v>72</v>
      </c>
      <c r="M222">
        <v>0.6</v>
      </c>
      <c r="N222">
        <v>0.72599999999999998</v>
      </c>
      <c r="O222">
        <v>0.126</v>
      </c>
      <c r="P222"/>
      <c r="Q222">
        <v>0</v>
      </c>
      <c r="R222">
        <v>1</v>
      </c>
      <c r="S222">
        <v>0</v>
      </c>
      <c r="T222">
        <v>0</v>
      </c>
      <c r="U222"/>
      <c r="V222">
        <v>0</v>
      </c>
      <c r="W222"/>
      <c r="X222"/>
      <c r="Y222" s="27">
        <v>44546</v>
      </c>
      <c r="Z222" s="26">
        <v>0.53718750000000004</v>
      </c>
      <c r="AA222"/>
      <c r="AB222" s="7">
        <v>1</v>
      </c>
      <c r="AD222" s="11">
        <v>-3.5097876621424558E-2</v>
      </c>
      <c r="AE222" s="5">
        <v>4.7153215400234733E-2</v>
      </c>
      <c r="AF222" s="5">
        <v>8.2251092021659283E-2</v>
      </c>
      <c r="AG222" s="5">
        <v>-1.4134991757521451E-2</v>
      </c>
      <c r="BL222" s="1"/>
      <c r="CC222" s="7"/>
    </row>
    <row r="223" spans="1:81" ht="15.75" customHeight="1">
      <c r="A223">
        <v>7</v>
      </c>
      <c r="B223">
        <v>3</v>
      </c>
      <c r="C223" t="s">
        <v>113</v>
      </c>
      <c r="D223" t="s">
        <v>25</v>
      </c>
      <c r="E223"/>
      <c r="F223"/>
      <c r="G223">
        <v>0.3</v>
      </c>
      <c r="H223">
        <v>0.3</v>
      </c>
      <c r="I223"/>
      <c r="J223"/>
      <c r="K223"/>
      <c r="L223">
        <v>791</v>
      </c>
      <c r="M223">
        <v>4.6109999999999998</v>
      </c>
      <c r="N223">
        <v>1.881</v>
      </c>
      <c r="O223">
        <v>0</v>
      </c>
      <c r="P223"/>
      <c r="Q223">
        <v>0</v>
      </c>
      <c r="R223">
        <v>1</v>
      </c>
      <c r="S223">
        <v>0</v>
      </c>
      <c r="T223">
        <v>0</v>
      </c>
      <c r="U223"/>
      <c r="V223">
        <v>0</v>
      </c>
      <c r="W223"/>
      <c r="X223"/>
      <c r="Y223" s="27">
        <v>44585</v>
      </c>
      <c r="Z223" s="26">
        <v>0.69806712962962969</v>
      </c>
      <c r="AA223"/>
      <c r="AB223" s="7">
        <v>1</v>
      </c>
      <c r="AD223" s="11">
        <v>4.1218747070618331</v>
      </c>
      <c r="AE223" s="5">
        <v>0.79086517288030411</v>
      </c>
      <c r="AF223" s="5">
        <v>-3.3310095341815291</v>
      </c>
      <c r="AG223" s="5">
        <v>9.7883040904946539E-2</v>
      </c>
      <c r="BL223" s="1"/>
      <c r="CC223" s="7"/>
    </row>
    <row r="224" spans="1:81" ht="15.75" customHeight="1">
      <c r="A224">
        <v>8</v>
      </c>
      <c r="B224">
        <v>3</v>
      </c>
      <c r="C224" t="s">
        <v>113</v>
      </c>
      <c r="D224" t="s">
        <v>25</v>
      </c>
      <c r="E224"/>
      <c r="F224"/>
      <c r="G224">
        <v>0.3</v>
      </c>
      <c r="H224">
        <v>0.3</v>
      </c>
      <c r="I224">
        <v>747</v>
      </c>
      <c r="J224">
        <v>989</v>
      </c>
      <c r="K224"/>
      <c r="L224">
        <v>591</v>
      </c>
      <c r="M224">
        <v>1.647</v>
      </c>
      <c r="N224">
        <v>1.86</v>
      </c>
      <c r="O224">
        <v>0.21299999999999999</v>
      </c>
      <c r="P224"/>
      <c r="Q224">
        <v>0</v>
      </c>
      <c r="R224">
        <v>1</v>
      </c>
      <c r="S224">
        <v>0</v>
      </c>
      <c r="T224">
        <v>0</v>
      </c>
      <c r="U224"/>
      <c r="V224">
        <v>0</v>
      </c>
      <c r="W224"/>
      <c r="X224"/>
      <c r="Y224" s="27">
        <v>44585</v>
      </c>
      <c r="Z224" s="26">
        <v>0.70518518518518514</v>
      </c>
      <c r="AA224"/>
      <c r="AB224" s="7">
        <v>1</v>
      </c>
      <c r="AD224" s="11">
        <v>0.56023373693723821</v>
      </c>
      <c r="AE224" s="5">
        <v>0.76830755404825601</v>
      </c>
      <c r="AF224" s="5">
        <v>0.2080738171110178</v>
      </c>
      <c r="AG224" s="5">
        <v>6.64820570792162E-2</v>
      </c>
      <c r="BG224" s="5">
        <v>0.44038559385280407</v>
      </c>
      <c r="BH224" s="5">
        <v>0.75402106212129205</v>
      </c>
      <c r="BI224" s="5">
        <v>0.31363546826848798</v>
      </c>
      <c r="BJ224" s="5">
        <v>6.373447099446479E-2</v>
      </c>
      <c r="BL224" s="1">
        <v>63</v>
      </c>
      <c r="CC224" s="7"/>
    </row>
    <row r="225" spans="1:81" ht="15.75" customHeight="1">
      <c r="A225">
        <v>9</v>
      </c>
      <c r="B225">
        <v>3</v>
      </c>
      <c r="C225" t="s">
        <v>113</v>
      </c>
      <c r="D225" t="s">
        <v>25</v>
      </c>
      <c r="E225"/>
      <c r="F225"/>
      <c r="G225">
        <v>0.3</v>
      </c>
      <c r="H225">
        <v>0.3</v>
      </c>
      <c r="I225">
        <v>591</v>
      </c>
      <c r="J225">
        <v>970</v>
      </c>
      <c r="K225"/>
      <c r="L225">
        <v>556</v>
      </c>
      <c r="M225">
        <v>1.4470000000000001</v>
      </c>
      <c r="N225">
        <v>1.833</v>
      </c>
      <c r="O225">
        <v>0.38700000000000001</v>
      </c>
      <c r="P225"/>
      <c r="Q225">
        <v>0</v>
      </c>
      <c r="R225">
        <v>1</v>
      </c>
      <c r="S225">
        <v>0</v>
      </c>
      <c r="T225">
        <v>0</v>
      </c>
      <c r="U225"/>
      <c r="V225">
        <v>0</v>
      </c>
      <c r="W225"/>
      <c r="X225"/>
      <c r="Y225" s="27">
        <v>44585</v>
      </c>
      <c r="Z225" s="26">
        <v>0.7130439814814814</v>
      </c>
      <c r="AA225"/>
      <c r="AB225" s="7">
        <v>1</v>
      </c>
      <c r="AD225" s="11">
        <v>0.32053745076836987</v>
      </c>
      <c r="AE225" s="5">
        <v>0.73973457019432809</v>
      </c>
      <c r="AF225" s="5">
        <v>0.41919711942595822</v>
      </c>
      <c r="AG225" s="5">
        <v>6.0986884909713379E-2</v>
      </c>
      <c r="BL225" s="1"/>
      <c r="CC225" s="7"/>
    </row>
    <row r="226" spans="1:81" ht="15.75" customHeight="1">
      <c r="A226">
        <v>61</v>
      </c>
      <c r="B226">
        <v>3</v>
      </c>
      <c r="C226" t="s">
        <v>113</v>
      </c>
      <c r="D226" t="s">
        <v>25</v>
      </c>
      <c r="E226"/>
      <c r="F226"/>
      <c r="G226">
        <v>0.5</v>
      </c>
      <c r="H226">
        <v>0.5</v>
      </c>
      <c r="I226"/>
      <c r="J226"/>
      <c r="K226"/>
      <c r="L226">
        <v>482</v>
      </c>
      <c r="M226">
        <v>1.206</v>
      </c>
      <c r="N226">
        <v>0.81100000000000005</v>
      </c>
      <c r="O226">
        <v>0</v>
      </c>
      <c r="P226"/>
      <c r="Q226">
        <v>0</v>
      </c>
      <c r="R226">
        <v>1</v>
      </c>
      <c r="S226">
        <v>0</v>
      </c>
      <c r="T226">
        <v>0</v>
      </c>
      <c r="U226"/>
      <c r="V226">
        <v>0</v>
      </c>
      <c r="W226"/>
      <c r="X226"/>
      <c r="Y226" s="27">
        <v>44586</v>
      </c>
      <c r="Z226" s="26">
        <v>0.22445601851851851</v>
      </c>
      <c r="AA226"/>
      <c r="AB226" s="7">
        <v>1</v>
      </c>
      <c r="AD226" s="11">
        <v>0.59796233936218368</v>
      </c>
      <c r="AE226" s="5">
        <v>0.13615482124745773</v>
      </c>
      <c r="AF226" s="5">
        <v>-0.46180751811472598</v>
      </c>
      <c r="AG226" s="5">
        <v>2.9621112536515892E-2</v>
      </c>
      <c r="BL226" s="1"/>
      <c r="CC226" s="7"/>
    </row>
    <row r="227" spans="1:81" ht="15.75" customHeight="1">
      <c r="A227">
        <v>62</v>
      </c>
      <c r="B227">
        <v>3</v>
      </c>
      <c r="C227" t="s">
        <v>113</v>
      </c>
      <c r="D227" t="s">
        <v>25</v>
      </c>
      <c r="E227"/>
      <c r="F227"/>
      <c r="G227">
        <v>0.5</v>
      </c>
      <c r="H227">
        <v>0.5</v>
      </c>
      <c r="I227">
        <v>231</v>
      </c>
      <c r="J227">
        <v>604</v>
      </c>
      <c r="K227"/>
      <c r="L227">
        <v>440</v>
      </c>
      <c r="M227">
        <v>0.59199999999999997</v>
      </c>
      <c r="N227">
        <v>0.79</v>
      </c>
      <c r="O227">
        <v>0.19800000000000001</v>
      </c>
      <c r="P227"/>
      <c r="Q227">
        <v>0</v>
      </c>
      <c r="R227">
        <v>1</v>
      </c>
      <c r="S227">
        <v>0</v>
      </c>
      <c r="T227">
        <v>0</v>
      </c>
      <c r="U227"/>
      <c r="V227">
        <v>0</v>
      </c>
      <c r="W227"/>
      <c r="X227"/>
      <c r="Y227" s="27">
        <v>44586</v>
      </c>
      <c r="Z227" s="26">
        <v>0.23053240740740741</v>
      </c>
      <c r="AA227"/>
      <c r="AB227" s="7">
        <v>1</v>
      </c>
      <c r="AD227" s="11">
        <v>-0.13956469500356505</v>
      </c>
      <c r="AE227" s="5">
        <v>0.11359720241540941</v>
      </c>
      <c r="AF227" s="5">
        <v>0.25316189741897444</v>
      </c>
      <c r="AG227" s="5">
        <v>2.566458857447387E-2</v>
      </c>
      <c r="AK227" s="5">
        <v>32.15315328632451</v>
      </c>
      <c r="AQ227" s="5">
        <v>24.022054843500918</v>
      </c>
      <c r="AW227" s="5">
        <v>10.872890160330792</v>
      </c>
      <c r="BC227" s="5">
        <v>14.570409646327859</v>
      </c>
      <c r="BG227" s="5">
        <v>-0.16630004999932343</v>
      </c>
      <c r="BH227" s="5">
        <v>0.10141608824610329</v>
      </c>
      <c r="BI227" s="5">
        <v>0.26771613824542673</v>
      </c>
      <c r="BJ227" s="5">
        <v>2.3921833972145833E-2</v>
      </c>
      <c r="BL227" s="1">
        <v>64</v>
      </c>
      <c r="CC227" s="7"/>
    </row>
    <row r="228" spans="1:81" ht="15.75" customHeight="1">
      <c r="A228">
        <v>63</v>
      </c>
      <c r="B228">
        <v>3</v>
      </c>
      <c r="C228" t="s">
        <v>113</v>
      </c>
      <c r="D228" t="s">
        <v>25</v>
      </c>
      <c r="E228"/>
      <c r="F228"/>
      <c r="G228">
        <v>0.5</v>
      </c>
      <c r="H228">
        <v>0.5</v>
      </c>
      <c r="I228">
        <v>173</v>
      </c>
      <c r="J228">
        <v>577</v>
      </c>
      <c r="K228"/>
      <c r="L228">
        <v>403</v>
      </c>
      <c r="M228">
        <v>0.54700000000000004</v>
      </c>
      <c r="N228">
        <v>0.76700000000000002</v>
      </c>
      <c r="O228">
        <v>0.22</v>
      </c>
      <c r="P228"/>
      <c r="Q228">
        <v>0</v>
      </c>
      <c r="R228">
        <v>1</v>
      </c>
      <c r="S228">
        <v>0</v>
      </c>
      <c r="T228">
        <v>0</v>
      </c>
      <c r="U228"/>
      <c r="V228">
        <v>0</v>
      </c>
      <c r="W228"/>
      <c r="X228"/>
      <c r="Y228" s="27">
        <v>44586</v>
      </c>
      <c r="Z228" s="26">
        <v>0.23711805555555557</v>
      </c>
      <c r="AA228"/>
      <c r="AB228" s="7">
        <v>1</v>
      </c>
      <c r="AD228" s="11">
        <v>-0.19303540499508182</v>
      </c>
      <c r="AE228" s="5">
        <v>8.9234974076797188E-2</v>
      </c>
      <c r="AF228" s="5">
        <v>0.28227037907187902</v>
      </c>
      <c r="AG228" s="5">
        <v>2.2179079369817799E-2</v>
      </c>
      <c r="BL228" s="1"/>
      <c r="CC228" s="7"/>
    </row>
    <row r="229" spans="1:81" ht="15.75" customHeight="1">
      <c r="A229">
        <v>4</v>
      </c>
      <c r="B229">
        <v>3</v>
      </c>
      <c r="C229" t="s">
        <v>113</v>
      </c>
      <c r="D229" t="s">
        <v>25</v>
      </c>
      <c r="E229"/>
      <c r="F229"/>
      <c r="G229">
        <v>0.5</v>
      </c>
      <c r="H229">
        <v>0.5</v>
      </c>
      <c r="I229"/>
      <c r="J229"/>
      <c r="K229"/>
      <c r="L229">
        <v>635</v>
      </c>
      <c r="M229">
        <v>3.028</v>
      </c>
      <c r="N229">
        <v>1.383</v>
      </c>
      <c r="O229">
        <v>0</v>
      </c>
      <c r="P229"/>
      <c r="Q229">
        <v>0</v>
      </c>
      <c r="R229">
        <v>1</v>
      </c>
      <c r="S229">
        <v>0</v>
      </c>
      <c r="T229">
        <v>0</v>
      </c>
      <c r="U229"/>
      <c r="V229">
        <v>0</v>
      </c>
      <c r="W229"/>
      <c r="X229"/>
      <c r="Y229" s="27">
        <v>44586</v>
      </c>
      <c r="Z229" s="26">
        <v>0.68202546296296296</v>
      </c>
      <c r="AA229"/>
      <c r="AB229" s="7">
        <v>1</v>
      </c>
      <c r="AD229" s="11">
        <v>2.8540409813510363</v>
      </c>
      <c r="AE229" s="5">
        <v>0.62923061315678197</v>
      </c>
      <c r="AF229" s="5">
        <v>-2.2248103681942544</v>
      </c>
      <c r="AG229" s="5">
        <v>2.8844349354702446E-2</v>
      </c>
      <c r="BL229" s="1"/>
      <c r="CC229" s="7"/>
    </row>
    <row r="230" spans="1:81" ht="15.75" customHeight="1">
      <c r="A230">
        <v>5</v>
      </c>
      <c r="B230">
        <v>3</v>
      </c>
      <c r="C230" t="s">
        <v>113</v>
      </c>
      <c r="D230" t="s">
        <v>25</v>
      </c>
      <c r="E230"/>
      <c r="F230"/>
      <c r="G230">
        <v>0.5</v>
      </c>
      <c r="H230">
        <v>0.5</v>
      </c>
      <c r="I230">
        <v>541</v>
      </c>
      <c r="J230">
        <v>1037</v>
      </c>
      <c r="K230"/>
      <c r="L230">
        <v>587</v>
      </c>
      <c r="M230">
        <v>0.83</v>
      </c>
      <c r="N230">
        <v>1.157</v>
      </c>
      <c r="O230">
        <v>0.32700000000000001</v>
      </c>
      <c r="P230"/>
      <c r="Q230">
        <v>0</v>
      </c>
      <c r="R230">
        <v>1</v>
      </c>
      <c r="S230">
        <v>0</v>
      </c>
      <c r="T230">
        <v>0</v>
      </c>
      <c r="U230"/>
      <c r="V230">
        <v>0</v>
      </c>
      <c r="W230"/>
      <c r="X230"/>
      <c r="Y230" s="27">
        <v>44586</v>
      </c>
      <c r="Z230" s="26">
        <v>0.68850694444444438</v>
      </c>
      <c r="AA230"/>
      <c r="AB230" s="7">
        <v>1</v>
      </c>
      <c r="AD230" s="11">
        <v>0.21903714082209252</v>
      </c>
      <c r="AE230" s="5">
        <v>0.3827326483003291</v>
      </c>
      <c r="AF230" s="5">
        <v>0.16369550747823658</v>
      </c>
      <c r="AG230" s="5">
        <v>2.3768874232733276E-2</v>
      </c>
      <c r="BG230" s="5">
        <v>0.18639839820563142</v>
      </c>
      <c r="BH230" s="5">
        <v>0.39473442187011898</v>
      </c>
      <c r="BI230" s="5">
        <v>0.20833602366448756</v>
      </c>
      <c r="BJ230" s="5">
        <v>2.4138960960376862E-2</v>
      </c>
      <c r="BL230" s="1">
        <v>65</v>
      </c>
      <c r="CC230" s="7"/>
    </row>
    <row r="231" spans="1:81" ht="15.75" customHeight="1">
      <c r="A231">
        <v>6</v>
      </c>
      <c r="B231">
        <v>3</v>
      </c>
      <c r="C231" t="s">
        <v>113</v>
      </c>
      <c r="D231" t="s">
        <v>25</v>
      </c>
      <c r="E231"/>
      <c r="F231"/>
      <c r="G231">
        <v>0.5</v>
      </c>
      <c r="H231">
        <v>0.5</v>
      </c>
      <c r="I231">
        <v>470</v>
      </c>
      <c r="J231">
        <v>1063</v>
      </c>
      <c r="K231"/>
      <c r="L231">
        <v>594</v>
      </c>
      <c r="M231">
        <v>0.77500000000000002</v>
      </c>
      <c r="N231">
        <v>1.179</v>
      </c>
      <c r="O231">
        <v>0.40400000000000003</v>
      </c>
      <c r="P231"/>
      <c r="Q231">
        <v>0</v>
      </c>
      <c r="R231">
        <v>1</v>
      </c>
      <c r="S231">
        <v>0</v>
      </c>
      <c r="T231">
        <v>0</v>
      </c>
      <c r="U231"/>
      <c r="V231">
        <v>0</v>
      </c>
      <c r="W231"/>
      <c r="X231"/>
      <c r="Y231" s="27">
        <v>44586</v>
      </c>
      <c r="Z231" s="26">
        <v>0.6955324074074074</v>
      </c>
      <c r="AA231"/>
      <c r="AB231" s="7">
        <v>1</v>
      </c>
      <c r="AD231" s="11">
        <v>0.15375965558917029</v>
      </c>
      <c r="AE231" s="5">
        <v>0.4067361954399088</v>
      </c>
      <c r="AF231" s="5">
        <v>0.25297653985073854</v>
      </c>
      <c r="AG231" s="5">
        <v>2.4509047688020449E-2</v>
      </c>
      <c r="BL231" s="1"/>
      <c r="CC231" s="7"/>
    </row>
    <row r="232" spans="1:81" ht="15.75" customHeight="1">
      <c r="A232">
        <v>58</v>
      </c>
      <c r="B232">
        <v>3</v>
      </c>
      <c r="C232" t="s">
        <v>113</v>
      </c>
      <c r="D232" t="s">
        <v>25</v>
      </c>
      <c r="E232"/>
      <c r="F232"/>
      <c r="G232">
        <v>0.5</v>
      </c>
      <c r="H232">
        <v>0.5</v>
      </c>
      <c r="I232"/>
      <c r="J232"/>
      <c r="K232"/>
      <c r="L232">
        <v>354</v>
      </c>
      <c r="M232">
        <v>1.494</v>
      </c>
      <c r="N232">
        <v>0.65700000000000003</v>
      </c>
      <c r="O232">
        <v>0</v>
      </c>
      <c r="P232"/>
      <c r="Q232">
        <v>0</v>
      </c>
      <c r="R232">
        <v>1</v>
      </c>
      <c r="S232">
        <v>0</v>
      </c>
      <c r="T232">
        <v>0</v>
      </c>
      <c r="U232"/>
      <c r="V232">
        <v>0</v>
      </c>
      <c r="W232"/>
      <c r="X232"/>
      <c r="Y232" s="27">
        <v>44587</v>
      </c>
      <c r="Z232" s="26">
        <v>0.1925462962962963</v>
      </c>
      <c r="AA232"/>
      <c r="AB232" s="7">
        <v>1</v>
      </c>
      <c r="AD232" s="11">
        <v>1.0152385804236506</v>
      </c>
      <c r="AE232" s="5">
        <v>-0.16196322909782512</v>
      </c>
      <c r="AF232" s="5">
        <v>-1.1772018095214758</v>
      </c>
      <c r="AG232" s="5">
        <v>-8.6832792182538763E-4</v>
      </c>
      <c r="BL232" s="1"/>
      <c r="CC232" s="7"/>
    </row>
    <row r="233" spans="1:81" ht="15.75" customHeight="1">
      <c r="A233">
        <v>59</v>
      </c>
      <c r="B233">
        <v>3</v>
      </c>
      <c r="C233" t="s">
        <v>113</v>
      </c>
      <c r="D233" t="s">
        <v>25</v>
      </c>
      <c r="E233"/>
      <c r="F233"/>
      <c r="G233">
        <v>0.5</v>
      </c>
      <c r="H233">
        <v>0.5</v>
      </c>
      <c r="I233">
        <v>222</v>
      </c>
      <c r="J233">
        <v>415</v>
      </c>
      <c r="K233"/>
      <c r="L233">
        <v>302</v>
      </c>
      <c r="M233">
        <v>0.58499999999999996</v>
      </c>
      <c r="N233">
        <v>0.63</v>
      </c>
      <c r="O233">
        <v>4.4999999999999998E-2</v>
      </c>
      <c r="P233"/>
      <c r="Q233">
        <v>0</v>
      </c>
      <c r="R233">
        <v>1</v>
      </c>
      <c r="S233">
        <v>0</v>
      </c>
      <c r="T233">
        <v>0</v>
      </c>
      <c r="U233"/>
      <c r="V233">
        <v>0</v>
      </c>
      <c r="W233"/>
      <c r="X233"/>
      <c r="Y233" s="27">
        <v>44587</v>
      </c>
      <c r="Z233" s="26">
        <v>0.19859953703703703</v>
      </c>
      <c r="AA233"/>
      <c r="AB233" s="7">
        <v>1</v>
      </c>
      <c r="AD233" s="11">
        <v>-7.4251842125825543E-2</v>
      </c>
      <c r="AE233" s="5">
        <v>-0.19150605634653858</v>
      </c>
      <c r="AF233" s="5">
        <v>-0.11725421422071304</v>
      </c>
      <c r="AG233" s="5">
        <v>-6.3667593039586565E-3</v>
      </c>
      <c r="AK233" s="5">
        <v>16.995031649252795</v>
      </c>
      <c r="AQ233" s="5">
        <v>4.4349342783084227</v>
      </c>
      <c r="AW233" s="5">
        <v>20.808902829151421</v>
      </c>
      <c r="BC233" s="5">
        <v>36.629048777750235</v>
      </c>
      <c r="BG233" s="5">
        <v>-8.1147351129303241E-2</v>
      </c>
      <c r="BH233" s="5">
        <v>-0.18735159626468825</v>
      </c>
      <c r="BI233" s="5">
        <v>-0.10620424513538501</v>
      </c>
      <c r="BJ233" s="5">
        <v>-7.7942366820124833E-3</v>
      </c>
      <c r="BL233" s="1">
        <v>66</v>
      </c>
      <c r="CC233" s="7"/>
    </row>
    <row r="234" spans="1:81" ht="15.75" customHeight="1">
      <c r="A234">
        <v>60</v>
      </c>
      <c r="B234">
        <v>3</v>
      </c>
      <c r="C234" t="s">
        <v>113</v>
      </c>
      <c r="D234" t="s">
        <v>25</v>
      </c>
      <c r="E234"/>
      <c r="F234"/>
      <c r="G234">
        <v>0.5</v>
      </c>
      <c r="H234">
        <v>0.5</v>
      </c>
      <c r="I234">
        <v>207</v>
      </c>
      <c r="J234">
        <v>424</v>
      </c>
      <c r="K234"/>
      <c r="L234">
        <v>275</v>
      </c>
      <c r="M234">
        <v>0.57299999999999995</v>
      </c>
      <c r="N234">
        <v>0.63800000000000001</v>
      </c>
      <c r="O234">
        <v>6.4000000000000001E-2</v>
      </c>
      <c r="P234"/>
      <c r="Q234">
        <v>0</v>
      </c>
      <c r="R234">
        <v>1</v>
      </c>
      <c r="S234">
        <v>0</v>
      </c>
      <c r="T234">
        <v>0</v>
      </c>
      <c r="U234"/>
      <c r="V234">
        <v>0</v>
      </c>
      <c r="W234"/>
      <c r="X234"/>
      <c r="Y234" s="27">
        <v>44587</v>
      </c>
      <c r="Z234" s="26">
        <v>0.20505787037037038</v>
      </c>
      <c r="AA234"/>
      <c r="AB234" s="7">
        <v>1</v>
      </c>
      <c r="AD234" s="11">
        <v>-8.8042860132780926E-2</v>
      </c>
      <c r="AE234" s="5">
        <v>-0.18319713618283792</v>
      </c>
      <c r="AF234" s="5">
        <v>-9.5154276050056996E-2</v>
      </c>
      <c r="AG234" s="5">
        <v>-9.2217140600663102E-3</v>
      </c>
      <c r="BL234" s="1"/>
      <c r="CC234" s="7"/>
    </row>
    <row r="235" spans="1:81" ht="15.75" customHeight="1">
      <c r="A235">
        <v>100</v>
      </c>
      <c r="B235">
        <v>3</v>
      </c>
      <c r="C235" t="s">
        <v>113</v>
      </c>
      <c r="D235" t="s">
        <v>25</v>
      </c>
      <c r="E235"/>
      <c r="F235"/>
      <c r="G235">
        <v>0.5</v>
      </c>
      <c r="H235">
        <v>0.5</v>
      </c>
      <c r="I235"/>
      <c r="J235"/>
      <c r="K235"/>
      <c r="L235">
        <v>407</v>
      </c>
      <c r="M235">
        <v>1.55</v>
      </c>
      <c r="N235">
        <v>0.755</v>
      </c>
      <c r="O235">
        <v>0</v>
      </c>
      <c r="P235"/>
      <c r="Q235">
        <v>0</v>
      </c>
      <c r="R235">
        <v>1</v>
      </c>
      <c r="S235">
        <v>0</v>
      </c>
      <c r="T235">
        <v>0</v>
      </c>
      <c r="U235"/>
      <c r="V235">
        <v>0</v>
      </c>
      <c r="W235"/>
      <c r="X235"/>
      <c r="Y235" s="27">
        <v>44587</v>
      </c>
      <c r="Z235" s="26">
        <v>0.58715277777777775</v>
      </c>
      <c r="AA235"/>
      <c r="AB235" s="7">
        <v>1</v>
      </c>
      <c r="AD235" s="11">
        <v>1.0823548680574999</v>
      </c>
      <c r="AE235" s="5">
        <v>-5.5793693672761213E-2</v>
      </c>
      <c r="AF235" s="5">
        <v>-1.1381485617302611</v>
      </c>
      <c r="AG235" s="5">
        <v>4.7358425253489003E-3</v>
      </c>
      <c r="BL235" s="1"/>
      <c r="CC235" s="7"/>
    </row>
    <row r="236" spans="1:81" ht="15.75" customHeight="1">
      <c r="A236">
        <v>101</v>
      </c>
      <c r="B236">
        <v>3</v>
      </c>
      <c r="C236" t="s">
        <v>113</v>
      </c>
      <c r="D236" t="s">
        <v>25</v>
      </c>
      <c r="E236"/>
      <c r="F236"/>
      <c r="G236">
        <v>0.5</v>
      </c>
      <c r="H236">
        <v>0.5</v>
      </c>
      <c r="I236">
        <v>293</v>
      </c>
      <c r="J236">
        <v>590</v>
      </c>
      <c r="K236"/>
      <c r="L236">
        <v>413</v>
      </c>
      <c r="M236">
        <v>0.63900000000000001</v>
      </c>
      <c r="N236">
        <v>0.77800000000000002</v>
      </c>
      <c r="O236">
        <v>0.13900000000000001</v>
      </c>
      <c r="P236"/>
      <c r="Q236">
        <v>0</v>
      </c>
      <c r="R236">
        <v>1</v>
      </c>
      <c r="S236">
        <v>0</v>
      </c>
      <c r="T236">
        <v>0</v>
      </c>
      <c r="U236"/>
      <c r="V236">
        <v>0</v>
      </c>
      <c r="W236"/>
      <c r="X236"/>
      <c r="Y236" s="27">
        <v>44587</v>
      </c>
      <c r="Z236" s="26">
        <v>0.59340277777777783</v>
      </c>
      <c r="AA236"/>
      <c r="AB236" s="7">
        <v>1</v>
      </c>
      <c r="AD236" s="11">
        <v>-8.9743568929033322E-3</v>
      </c>
      <c r="AE236" s="5">
        <v>-2.9943719830136953E-2</v>
      </c>
      <c r="AF236" s="5">
        <v>-2.0969362937233622E-2</v>
      </c>
      <c r="AG236" s="5">
        <v>5.3702769155950462E-3</v>
      </c>
      <c r="AK236" s="5">
        <v>150.27601522776175</v>
      </c>
      <c r="AQ236" s="5">
        <v>94.409898560524553</v>
      </c>
      <c r="AW236" s="5">
        <v>3.3864654108833743</v>
      </c>
      <c r="BC236" s="5">
        <v>60.449514591355964</v>
      </c>
      <c r="BG236" s="5">
        <v>-3.609669230658228E-2</v>
      </c>
      <c r="BH236" s="5">
        <v>-5.6716907024283482E-2</v>
      </c>
      <c r="BI236" s="5">
        <v>-2.0620214717701205E-2</v>
      </c>
      <c r="BJ236" s="5">
        <v>7.6965363464975818E-3</v>
      </c>
      <c r="BL236" s="1">
        <v>67</v>
      </c>
      <c r="CC236" s="7"/>
    </row>
    <row r="237" spans="1:81" ht="15.75" customHeight="1">
      <c r="A237">
        <v>102</v>
      </c>
      <c r="B237">
        <v>3</v>
      </c>
      <c r="C237" t="s">
        <v>113</v>
      </c>
      <c r="D237" t="s">
        <v>25</v>
      </c>
      <c r="E237"/>
      <c r="F237"/>
      <c r="G237">
        <v>0.5</v>
      </c>
      <c r="H237">
        <v>0.5</v>
      </c>
      <c r="I237">
        <v>234</v>
      </c>
      <c r="J237">
        <v>532</v>
      </c>
      <c r="K237"/>
      <c r="L237">
        <v>457</v>
      </c>
      <c r="M237">
        <v>0.59499999999999997</v>
      </c>
      <c r="N237">
        <v>0.72899999999999998</v>
      </c>
      <c r="O237">
        <v>0.13400000000000001</v>
      </c>
      <c r="P237"/>
      <c r="Q237">
        <v>0</v>
      </c>
      <c r="R237">
        <v>1</v>
      </c>
      <c r="S237">
        <v>0</v>
      </c>
      <c r="T237">
        <v>0</v>
      </c>
      <c r="U237"/>
      <c r="V237">
        <v>0</v>
      </c>
      <c r="W237"/>
      <c r="X237"/>
      <c r="Y237" s="27">
        <v>44587</v>
      </c>
      <c r="Z237" s="26">
        <v>0.6</v>
      </c>
      <c r="AA237"/>
      <c r="AB237" s="7">
        <v>1</v>
      </c>
      <c r="AD237" s="11">
        <v>-6.3219027720261223E-2</v>
      </c>
      <c r="AE237" s="5">
        <v>-8.3490094218430011E-2</v>
      </c>
      <c r="AF237" s="5">
        <v>-2.0271066498168788E-2</v>
      </c>
      <c r="AG237" s="5">
        <v>1.0022795777400118E-2</v>
      </c>
      <c r="BL237" s="1"/>
      <c r="CC237" s="7"/>
    </row>
    <row r="238" spans="1:81" ht="15.75" customHeight="1">
      <c r="A238">
        <v>142</v>
      </c>
      <c r="B238">
        <v>3</v>
      </c>
      <c r="C238" t="s">
        <v>113</v>
      </c>
      <c r="D238" t="s">
        <v>25</v>
      </c>
      <c r="E238"/>
      <c r="F238"/>
      <c r="G238">
        <v>0.5</v>
      </c>
      <c r="H238">
        <v>0.5</v>
      </c>
      <c r="I238"/>
      <c r="J238"/>
      <c r="K238"/>
      <c r="L238">
        <v>381</v>
      </c>
      <c r="M238">
        <v>1.63</v>
      </c>
      <c r="N238">
        <v>0.80400000000000005</v>
      </c>
      <c r="O238">
        <v>0</v>
      </c>
      <c r="P238"/>
      <c r="Q238">
        <v>0</v>
      </c>
      <c r="R238">
        <v>1</v>
      </c>
      <c r="S238">
        <v>0</v>
      </c>
      <c r="T238">
        <v>0</v>
      </c>
      <c r="U238"/>
      <c r="V238">
        <v>0</v>
      </c>
      <c r="W238"/>
      <c r="X238"/>
      <c r="Y238" s="27">
        <v>44587</v>
      </c>
      <c r="Z238" s="26">
        <v>0.97995370370370372</v>
      </c>
      <c r="AA238"/>
      <c r="AB238" s="7">
        <v>1</v>
      </c>
      <c r="AD238" s="11">
        <v>1.1779725929057241</v>
      </c>
      <c r="AE238" s="5">
        <v>-2.2473192844680396E-3</v>
      </c>
      <c r="AF238" s="5">
        <v>-1.1802199121901922</v>
      </c>
      <c r="AG238" s="5">
        <v>1.9866268342822657E-3</v>
      </c>
      <c r="BL238" s="1"/>
      <c r="CC238" s="7"/>
    </row>
    <row r="239" spans="1:81" ht="15.75" customHeight="1">
      <c r="A239">
        <v>143</v>
      </c>
      <c r="B239">
        <v>3</v>
      </c>
      <c r="C239" t="s">
        <v>113</v>
      </c>
      <c r="D239" t="s">
        <v>25</v>
      </c>
      <c r="E239"/>
      <c r="F239"/>
      <c r="G239">
        <v>0.5</v>
      </c>
      <c r="H239">
        <v>0.5</v>
      </c>
      <c r="I239">
        <v>323</v>
      </c>
      <c r="J239">
        <v>520</v>
      </c>
      <c r="K239"/>
      <c r="L239">
        <v>383</v>
      </c>
      <c r="M239">
        <v>0.66300000000000003</v>
      </c>
      <c r="N239">
        <v>0.71899999999999997</v>
      </c>
      <c r="O239">
        <v>5.6000000000000001E-2</v>
      </c>
      <c r="P239"/>
      <c r="Q239">
        <v>0</v>
      </c>
      <c r="R239">
        <v>1</v>
      </c>
      <c r="S239">
        <v>0</v>
      </c>
      <c r="T239">
        <v>0</v>
      </c>
      <c r="U239"/>
      <c r="V239">
        <v>0</v>
      </c>
      <c r="W239"/>
      <c r="X239"/>
      <c r="Y239" s="27">
        <v>44587</v>
      </c>
      <c r="Z239" s="26">
        <v>0.98613425925925924</v>
      </c>
      <c r="AA239"/>
      <c r="AB239" s="7">
        <v>1</v>
      </c>
      <c r="AD239" s="11">
        <v>1.8607679121007442E-2</v>
      </c>
      <c r="AE239" s="5">
        <v>-9.4568654436697597E-2</v>
      </c>
      <c r="AF239" s="5">
        <v>-0.11317633355770504</v>
      </c>
      <c r="AG239" s="5">
        <v>2.1981049643643165E-3</v>
      </c>
      <c r="AK239" s="5">
        <v>448.79626826642522</v>
      </c>
      <c r="AQ239" s="5">
        <v>18.097767866796051</v>
      </c>
      <c r="AW239" s="5">
        <v>44.818326198138465</v>
      </c>
      <c r="BC239" s="5">
        <v>14235.512625076966</v>
      </c>
      <c r="BG239" s="5">
        <v>5.7360623145157443E-3</v>
      </c>
      <c r="BH239" s="5">
        <v>-8.6721340948758108E-2</v>
      </c>
      <c r="BI239" s="5">
        <v>-9.2457403263273841E-2</v>
      </c>
      <c r="BJ239" s="5">
        <v>3.0454131023318568E-5</v>
      </c>
      <c r="BL239" s="1">
        <v>68</v>
      </c>
      <c r="CC239" s="7"/>
    </row>
    <row r="240" spans="1:81" ht="15.75" customHeight="1">
      <c r="A240">
        <v>144</v>
      </c>
      <c r="B240">
        <v>3</v>
      </c>
      <c r="C240" t="s">
        <v>113</v>
      </c>
      <c r="D240" t="s">
        <v>25</v>
      </c>
      <c r="E240"/>
      <c r="F240"/>
      <c r="G240">
        <v>0.5</v>
      </c>
      <c r="H240">
        <v>0.5</v>
      </c>
      <c r="I240">
        <v>295</v>
      </c>
      <c r="J240">
        <v>537</v>
      </c>
      <c r="K240"/>
      <c r="L240">
        <v>342</v>
      </c>
      <c r="M240">
        <v>0.64100000000000001</v>
      </c>
      <c r="N240">
        <v>0.73299999999999998</v>
      </c>
      <c r="O240">
        <v>9.1999999999999998E-2</v>
      </c>
      <c r="P240"/>
      <c r="Q240">
        <v>0</v>
      </c>
      <c r="R240">
        <v>1</v>
      </c>
      <c r="S240">
        <v>0</v>
      </c>
      <c r="T240">
        <v>0</v>
      </c>
      <c r="U240"/>
      <c r="V240">
        <v>0</v>
      </c>
      <c r="W240"/>
      <c r="X240"/>
      <c r="Y240" s="27">
        <v>44587</v>
      </c>
      <c r="Z240" s="26">
        <v>0.99274305555555553</v>
      </c>
      <c r="AA240"/>
      <c r="AB240" s="7">
        <v>1</v>
      </c>
      <c r="AD240" s="11">
        <v>-7.1355544919759536E-3</v>
      </c>
      <c r="AE240" s="5">
        <v>-7.8874027460818605E-2</v>
      </c>
      <c r="AF240" s="5">
        <v>-7.1738472968842656E-2</v>
      </c>
      <c r="AG240" s="5">
        <v>-2.1371967023176793E-3</v>
      </c>
      <c r="BL240" s="1"/>
      <c r="CC240" s="7"/>
    </row>
    <row r="241" spans="1:81" ht="15.75" customHeight="1">
      <c r="A241">
        <v>157</v>
      </c>
      <c r="B241">
        <v>3</v>
      </c>
      <c r="C241" t="s">
        <v>113</v>
      </c>
      <c r="D241" t="s">
        <v>25</v>
      </c>
      <c r="E241"/>
      <c r="F241"/>
      <c r="G241">
        <v>0.5</v>
      </c>
      <c r="H241">
        <v>0.5</v>
      </c>
      <c r="I241"/>
      <c r="J241"/>
      <c r="K241"/>
      <c r="L241">
        <v>738</v>
      </c>
      <c r="M241">
        <v>2.5249999999999999</v>
      </c>
      <c r="N241">
        <v>1.3460000000000001</v>
      </c>
      <c r="O241">
        <v>0</v>
      </c>
      <c r="P241"/>
      <c r="Q241">
        <v>0</v>
      </c>
      <c r="R241">
        <v>1</v>
      </c>
      <c r="S241">
        <v>0</v>
      </c>
      <c r="T241">
        <v>0</v>
      </c>
      <c r="U241"/>
      <c r="V241">
        <v>0</v>
      </c>
      <c r="W241"/>
      <c r="X241"/>
      <c r="Y241" s="27">
        <v>44588</v>
      </c>
      <c r="Z241" s="26">
        <v>0.11783564814814813</v>
      </c>
      <c r="AA241"/>
      <c r="AB241" s="7">
        <v>1</v>
      </c>
      <c r="AD241" s="11">
        <v>2.2499943926463901</v>
      </c>
      <c r="AE241" s="5">
        <v>0.58860922568980101</v>
      </c>
      <c r="AF241" s="5">
        <v>-1.6613851669565891</v>
      </c>
      <c r="AG241" s="5">
        <v>3.9735473053927953E-2</v>
      </c>
      <c r="BL241" s="1"/>
      <c r="CC241" s="7"/>
    </row>
    <row r="242" spans="1:81" ht="15.75" customHeight="1">
      <c r="A242">
        <v>158</v>
      </c>
      <c r="B242">
        <v>3</v>
      </c>
      <c r="C242" t="s">
        <v>113</v>
      </c>
      <c r="D242" t="s">
        <v>25</v>
      </c>
      <c r="E242"/>
      <c r="F242"/>
      <c r="G242">
        <v>0.5</v>
      </c>
      <c r="H242">
        <v>0.5</v>
      </c>
      <c r="I242">
        <v>473</v>
      </c>
      <c r="J242">
        <v>979</v>
      </c>
      <c r="K242"/>
      <c r="L242">
        <v>611</v>
      </c>
      <c r="M242">
        <v>0.77800000000000002</v>
      </c>
      <c r="N242">
        <v>1.1080000000000001</v>
      </c>
      <c r="O242">
        <v>0.33</v>
      </c>
      <c r="P242"/>
      <c r="Q242">
        <v>0</v>
      </c>
      <c r="R242">
        <v>1</v>
      </c>
      <c r="S242">
        <v>0</v>
      </c>
      <c r="T242">
        <v>0</v>
      </c>
      <c r="U242"/>
      <c r="V242">
        <v>0</v>
      </c>
      <c r="W242"/>
      <c r="X242"/>
      <c r="Y242" s="27">
        <v>44588</v>
      </c>
      <c r="Z242" s="26">
        <v>0.12429398148148148</v>
      </c>
      <c r="AA242"/>
      <c r="AB242" s="7">
        <v>1</v>
      </c>
      <c r="AD242" s="11">
        <v>0.15651785919056138</v>
      </c>
      <c r="AE242" s="5">
        <v>0.32918627391203603</v>
      </c>
      <c r="AF242" s="5">
        <v>0.17266841472147465</v>
      </c>
      <c r="AG242" s="5">
        <v>2.6306611793717859E-2</v>
      </c>
      <c r="AK242" s="5">
        <v>22.187576096494528</v>
      </c>
      <c r="AQ242" s="5">
        <v>13.592434271242348</v>
      </c>
      <c r="AW242" s="5">
        <v>37.336820373232818</v>
      </c>
      <c r="BC242" s="5">
        <v>11.372768519789428</v>
      </c>
      <c r="BG242" s="5">
        <v>0.14088803878267861</v>
      </c>
      <c r="BH242" s="5">
        <v>0.35318982105161567</v>
      </c>
      <c r="BI242" s="5">
        <v>0.21230178226893709</v>
      </c>
      <c r="BJ242" s="5">
        <v>2.789269776933323E-2</v>
      </c>
      <c r="BL242" s="1">
        <v>69</v>
      </c>
      <c r="CC242" s="7"/>
    </row>
    <row r="243" spans="1:81" ht="15.75" customHeight="1">
      <c r="A243">
        <v>159</v>
      </c>
      <c r="B243">
        <v>3</v>
      </c>
      <c r="C243" t="s">
        <v>113</v>
      </c>
      <c r="D243" t="s">
        <v>25</v>
      </c>
      <c r="E243"/>
      <c r="F243"/>
      <c r="G243">
        <v>0.5</v>
      </c>
      <c r="H243">
        <v>0.5</v>
      </c>
      <c r="I243">
        <v>439</v>
      </c>
      <c r="J243">
        <v>1031</v>
      </c>
      <c r="K243"/>
      <c r="L243">
        <v>641</v>
      </c>
      <c r="M243">
        <v>0.751</v>
      </c>
      <c r="N243">
        <v>1.1519999999999999</v>
      </c>
      <c r="O243">
        <v>0.40100000000000002</v>
      </c>
      <c r="P243"/>
      <c r="Q243">
        <v>0</v>
      </c>
      <c r="R243">
        <v>1</v>
      </c>
      <c r="S243">
        <v>0</v>
      </c>
      <c r="T243">
        <v>0</v>
      </c>
      <c r="U243"/>
      <c r="V243">
        <v>0</v>
      </c>
      <c r="W243"/>
      <c r="X243"/>
      <c r="Y243" s="27">
        <v>44588</v>
      </c>
      <c r="Z243" s="26">
        <v>0.13118055555555555</v>
      </c>
      <c r="AA243"/>
      <c r="AB243" s="7">
        <v>1</v>
      </c>
      <c r="AD243" s="11">
        <v>0.12525821837479584</v>
      </c>
      <c r="AE243" s="5">
        <v>0.37719336819119537</v>
      </c>
      <c r="AF243" s="5">
        <v>0.25193514981639953</v>
      </c>
      <c r="AG243" s="5">
        <v>2.9478783744948597E-2</v>
      </c>
      <c r="BL243" s="1"/>
      <c r="CC243" s="7"/>
    </row>
    <row r="244" spans="1:81" customFormat="1" ht="15">
      <c r="A244">
        <v>4</v>
      </c>
      <c r="B244">
        <v>3</v>
      </c>
      <c r="C244" t="s">
        <v>113</v>
      </c>
      <c r="D244" t="s">
        <v>25</v>
      </c>
      <c r="G244">
        <v>0.5</v>
      </c>
      <c r="H244">
        <v>0.5</v>
      </c>
      <c r="L244">
        <v>793</v>
      </c>
      <c r="M244">
        <v>3.2690000000000001</v>
      </c>
      <c r="N244">
        <v>1.42</v>
      </c>
      <c r="O244">
        <v>0</v>
      </c>
      <c r="Q244">
        <v>0</v>
      </c>
      <c r="R244">
        <v>1</v>
      </c>
      <c r="S244">
        <v>0</v>
      </c>
      <c r="T244">
        <v>0</v>
      </c>
      <c r="V244">
        <v>0</v>
      </c>
      <c r="Y244" s="27">
        <v>44788</v>
      </c>
      <c r="Z244" s="26">
        <v>0.50035879629629632</v>
      </c>
      <c r="AB244">
        <v>1</v>
      </c>
      <c r="AD244" s="30">
        <v>3.5981430349176677</v>
      </c>
      <c r="AE244" s="30">
        <v>1.5349871954934939</v>
      </c>
      <c r="AF244" s="30">
        <v>-2.0631558394241738</v>
      </c>
      <c r="AG244" s="30">
        <v>0.10216503232026908</v>
      </c>
      <c r="AH244" s="30"/>
      <c r="BL244" s="1"/>
    </row>
    <row r="245" spans="1:81" customFormat="1" ht="15">
      <c r="A245">
        <v>5</v>
      </c>
      <c r="B245">
        <v>3</v>
      </c>
      <c r="C245" t="s">
        <v>113</v>
      </c>
      <c r="D245" t="s">
        <v>25</v>
      </c>
      <c r="G245">
        <v>0.5</v>
      </c>
      <c r="H245">
        <v>0.5</v>
      </c>
      <c r="I245">
        <v>1013</v>
      </c>
      <c r="J245">
        <v>1242</v>
      </c>
      <c r="L245">
        <v>577</v>
      </c>
      <c r="M245">
        <v>1.1919999999999999</v>
      </c>
      <c r="N245">
        <v>1.331</v>
      </c>
      <c r="O245">
        <v>0.13900000000000001</v>
      </c>
      <c r="Q245">
        <v>0</v>
      </c>
      <c r="R245">
        <v>1</v>
      </c>
      <c r="S245">
        <v>0</v>
      </c>
      <c r="T245">
        <v>0</v>
      </c>
      <c r="V245">
        <v>0</v>
      </c>
      <c r="Y245" s="27">
        <v>44788</v>
      </c>
      <c r="Z245" s="26">
        <v>0.50665509259259256</v>
      </c>
      <c r="AB245">
        <v>1</v>
      </c>
      <c r="AD245" s="30">
        <v>1.1217495529265682</v>
      </c>
      <c r="AE245" s="30">
        <v>1.437139242338334</v>
      </c>
      <c r="AF245" s="30">
        <v>0.31538968941176582</v>
      </c>
      <c r="AG245" s="30">
        <v>7.9822376479098081E-2</v>
      </c>
      <c r="AH245" s="30"/>
      <c r="AK245">
        <v>27.969766550536615</v>
      </c>
      <c r="AQ245">
        <v>5.7316164576796469</v>
      </c>
      <c r="AW245">
        <v>72.677516406897794</v>
      </c>
      <c r="BC245">
        <v>26.904195589779427</v>
      </c>
      <c r="BG245" s="30">
        <v>0.98412133319257267</v>
      </c>
      <c r="BH245" s="30">
        <v>1.4795400220389034</v>
      </c>
      <c r="BI245" s="30">
        <v>0.49541868884633083</v>
      </c>
      <c r="BJ245" s="30">
        <v>7.0357779213046479E-2</v>
      </c>
      <c r="BL245" s="1">
        <v>70</v>
      </c>
    </row>
    <row r="246" spans="1:81" customFormat="1" ht="15">
      <c r="A246">
        <v>6</v>
      </c>
      <c r="B246">
        <v>3</v>
      </c>
      <c r="C246" t="s">
        <v>113</v>
      </c>
      <c r="D246" t="s">
        <v>25</v>
      </c>
      <c r="G246">
        <v>0.5</v>
      </c>
      <c r="H246">
        <v>0.5</v>
      </c>
      <c r="I246">
        <v>712</v>
      </c>
      <c r="J246">
        <v>1333</v>
      </c>
      <c r="L246">
        <v>394</v>
      </c>
      <c r="M246">
        <v>0.96099999999999997</v>
      </c>
      <c r="N246">
        <v>1.4079999999999999</v>
      </c>
      <c r="O246">
        <v>0.44700000000000001</v>
      </c>
      <c r="Q246">
        <v>0</v>
      </c>
      <c r="R246">
        <v>1</v>
      </c>
      <c r="S246">
        <v>0</v>
      </c>
      <c r="T246">
        <v>0</v>
      </c>
      <c r="V246">
        <v>0</v>
      </c>
      <c r="Y246" s="27">
        <v>44788</v>
      </c>
      <c r="Z246" s="26">
        <v>0.51372685185185185</v>
      </c>
      <c r="AB246">
        <v>1</v>
      </c>
      <c r="AD246" s="30">
        <v>0.84649311345857703</v>
      </c>
      <c r="AE246" s="30">
        <v>1.5219408017394729</v>
      </c>
      <c r="AF246" s="30">
        <v>0.67544768828089585</v>
      </c>
      <c r="AG246" s="30">
        <v>6.0893181946994883E-2</v>
      </c>
      <c r="AH246" s="30"/>
      <c r="BL246" s="1"/>
    </row>
    <row r="247" spans="1:81" customFormat="1" ht="15">
      <c r="A247">
        <v>22</v>
      </c>
      <c r="B247">
        <v>3</v>
      </c>
      <c r="C247" t="s">
        <v>113</v>
      </c>
      <c r="D247" t="s">
        <v>25</v>
      </c>
      <c r="G247">
        <v>0.5</v>
      </c>
      <c r="H247">
        <v>0.5</v>
      </c>
      <c r="L247">
        <v>618</v>
      </c>
      <c r="M247">
        <v>2.9529999999999998</v>
      </c>
      <c r="N247">
        <v>1.2490000000000001</v>
      </c>
      <c r="O247">
        <v>0</v>
      </c>
      <c r="Q247">
        <v>0</v>
      </c>
      <c r="R247">
        <v>1</v>
      </c>
      <c r="S247">
        <v>0</v>
      </c>
      <c r="T247">
        <v>0</v>
      </c>
      <c r="V247">
        <v>0</v>
      </c>
      <c r="Y247" s="27">
        <v>44788</v>
      </c>
      <c r="Z247" s="26">
        <v>0.66665509259259259</v>
      </c>
      <c r="AB247">
        <v>1</v>
      </c>
      <c r="AD247" s="30">
        <v>3.2213800679382238</v>
      </c>
      <c r="AE247" s="30">
        <v>1.3476782565964738</v>
      </c>
      <c r="AF247" s="30">
        <v>-1.8737018113417501</v>
      </c>
      <c r="AG247" s="30">
        <v>8.4063343560061093E-2</v>
      </c>
      <c r="AH247" s="30"/>
      <c r="BG247" s="30"/>
      <c r="BH247" s="30"/>
      <c r="BI247" s="30"/>
      <c r="BJ247" s="30"/>
      <c r="BL247" s="1"/>
    </row>
    <row r="248" spans="1:81" customFormat="1" ht="15">
      <c r="A248">
        <v>23</v>
      </c>
      <c r="B248">
        <v>3</v>
      </c>
      <c r="C248" t="s">
        <v>113</v>
      </c>
      <c r="D248" t="s">
        <v>25</v>
      </c>
      <c r="G248">
        <v>0.5</v>
      </c>
      <c r="H248">
        <v>0.5</v>
      </c>
      <c r="I248">
        <v>518</v>
      </c>
      <c r="J248">
        <v>1113</v>
      </c>
      <c r="L248">
        <v>491</v>
      </c>
      <c r="M248">
        <v>0.81200000000000006</v>
      </c>
      <c r="N248">
        <v>1.2210000000000001</v>
      </c>
      <c r="O248">
        <v>0.40899999999999997</v>
      </c>
      <c r="Q248">
        <v>0</v>
      </c>
      <c r="R248">
        <v>1</v>
      </c>
      <c r="S248">
        <v>0</v>
      </c>
      <c r="T248">
        <v>0</v>
      </c>
      <c r="V248">
        <v>0</v>
      </c>
      <c r="Y248" s="27">
        <v>44788</v>
      </c>
      <c r="Z248" s="26">
        <v>0.67300925925925925</v>
      </c>
      <c r="AB248">
        <v>1</v>
      </c>
      <c r="AD248" s="30">
        <v>0.66908530861874194</v>
      </c>
      <c r="AE248" s="30">
        <v>1.3169260427477092</v>
      </c>
      <c r="AF248" s="30">
        <v>0.64784073412896725</v>
      </c>
      <c r="AG248" s="30">
        <v>7.0926689431224446E-2</v>
      </c>
      <c r="AH248" s="30"/>
      <c r="AK248">
        <v>10.047914150432907</v>
      </c>
      <c r="AQ248">
        <v>7.0980810118919546</v>
      </c>
      <c r="AW248">
        <v>22.096390969379158</v>
      </c>
      <c r="BC248">
        <v>5.8541742450723762</v>
      </c>
      <c r="BG248" s="30">
        <v>0.63707874588990576</v>
      </c>
      <c r="BH248" s="30">
        <v>1.3653840766912171</v>
      </c>
      <c r="BI248" s="30">
        <v>0.72830533080131121</v>
      </c>
      <c r="BJ248" s="30">
        <v>6.8909644112229856E-2</v>
      </c>
      <c r="BL248" s="1">
        <v>71</v>
      </c>
    </row>
    <row r="249" spans="1:81" customFormat="1" ht="15">
      <c r="A249">
        <v>24</v>
      </c>
      <c r="B249">
        <v>3</v>
      </c>
      <c r="C249" t="s">
        <v>113</v>
      </c>
      <c r="D249" t="s">
        <v>25</v>
      </c>
      <c r="G249">
        <v>0.5</v>
      </c>
      <c r="H249">
        <v>0.5</v>
      </c>
      <c r="I249">
        <v>448</v>
      </c>
      <c r="J249">
        <v>1217</v>
      </c>
      <c r="L249">
        <v>452</v>
      </c>
      <c r="M249">
        <v>0.75800000000000001</v>
      </c>
      <c r="N249">
        <v>1.3089999999999999</v>
      </c>
      <c r="O249">
        <v>0.55100000000000005</v>
      </c>
      <c r="Q249">
        <v>0</v>
      </c>
      <c r="R249">
        <v>1</v>
      </c>
      <c r="S249">
        <v>0</v>
      </c>
      <c r="T249">
        <v>0</v>
      </c>
      <c r="V249">
        <v>0</v>
      </c>
      <c r="Y249" s="27">
        <v>44788</v>
      </c>
      <c r="Z249" s="26">
        <v>0.67988425925925933</v>
      </c>
      <c r="AB249">
        <v>1</v>
      </c>
      <c r="AD249" s="30">
        <v>0.60507218316106959</v>
      </c>
      <c r="AE249" s="30">
        <v>1.4138421106347248</v>
      </c>
      <c r="AF249" s="30">
        <v>0.80876992747365517</v>
      </c>
      <c r="AG249" s="30">
        <v>6.6892598793235253E-2</v>
      </c>
      <c r="AH249" s="30"/>
      <c r="BG249" s="30"/>
      <c r="BH249" s="30"/>
      <c r="BI249" s="30"/>
      <c r="BJ249" s="30"/>
      <c r="BL249" s="1"/>
    </row>
    <row r="250" spans="1:81" customFormat="1" ht="15">
      <c r="A250">
        <v>64</v>
      </c>
      <c r="B250">
        <v>3</v>
      </c>
      <c r="C250" t="s">
        <v>113</v>
      </c>
      <c r="D250" t="s">
        <v>25</v>
      </c>
      <c r="G250">
        <v>0.5</v>
      </c>
      <c r="H250">
        <v>0.5</v>
      </c>
      <c r="L250">
        <v>499</v>
      </c>
      <c r="M250">
        <v>1.502</v>
      </c>
      <c r="N250">
        <v>0.85699999999999998</v>
      </c>
      <c r="O250">
        <v>0</v>
      </c>
      <c r="Q250">
        <v>0</v>
      </c>
      <c r="R250">
        <v>1</v>
      </c>
      <c r="S250">
        <v>0</v>
      </c>
      <c r="T250">
        <v>0</v>
      </c>
      <c r="V250">
        <v>0</v>
      </c>
      <c r="Y250" s="27">
        <v>44789</v>
      </c>
      <c r="Z250" s="26">
        <v>5.6828703703703708E-2</v>
      </c>
      <c r="AB250">
        <v>1</v>
      </c>
      <c r="AD250" s="30">
        <v>1.4911967341394208</v>
      </c>
      <c r="AE250" s="30">
        <v>0.91621537744562609</v>
      </c>
      <c r="AF250" s="30">
        <v>-0.57498135669379469</v>
      </c>
      <c r="AG250" s="30">
        <v>7.1754195203119667E-2</v>
      </c>
      <c r="AH250" s="30"/>
      <c r="BL250" s="1"/>
    </row>
    <row r="251" spans="1:81" customFormat="1" ht="15">
      <c r="A251">
        <v>65</v>
      </c>
      <c r="B251">
        <v>3</v>
      </c>
      <c r="C251" t="s">
        <v>113</v>
      </c>
      <c r="D251" t="s">
        <v>25</v>
      </c>
      <c r="G251">
        <v>0.5</v>
      </c>
      <c r="H251">
        <v>0.5</v>
      </c>
      <c r="I251">
        <v>210</v>
      </c>
      <c r="J251">
        <v>629</v>
      </c>
      <c r="L251">
        <v>382</v>
      </c>
      <c r="M251">
        <v>0.57599999999999996</v>
      </c>
      <c r="N251">
        <v>0.81100000000000005</v>
      </c>
      <c r="O251">
        <v>0.23499999999999999</v>
      </c>
      <c r="Q251">
        <v>0</v>
      </c>
      <c r="R251">
        <v>1</v>
      </c>
      <c r="S251">
        <v>0</v>
      </c>
      <c r="T251">
        <v>0</v>
      </c>
      <c r="V251">
        <v>0</v>
      </c>
      <c r="Y251" s="27">
        <v>44789</v>
      </c>
      <c r="Z251" s="26">
        <v>6.2881944444444449E-2</v>
      </c>
      <c r="AB251">
        <v>1</v>
      </c>
      <c r="AD251" s="30">
        <v>0.38742755660498324</v>
      </c>
      <c r="AE251" s="30">
        <v>0.86589357296582969</v>
      </c>
      <c r="AF251" s="30">
        <v>0.47846601636084646</v>
      </c>
      <c r="AG251" s="30">
        <v>5.9651923289152045E-2</v>
      </c>
      <c r="AH251" s="30"/>
      <c r="AK251">
        <v>2.630559428135558</v>
      </c>
      <c r="AQ251">
        <v>1.0704520791803322</v>
      </c>
      <c r="AW251">
        <v>3.9696523251109204</v>
      </c>
      <c r="BC251">
        <v>5.1583864008650986</v>
      </c>
      <c r="BG251" s="30">
        <v>0.38239795389045184</v>
      </c>
      <c r="BH251" s="30">
        <v>0.8705529993065515</v>
      </c>
      <c r="BI251" s="30">
        <v>0.48815504541609966</v>
      </c>
      <c r="BJ251" s="30">
        <v>5.8152069077591954E-2</v>
      </c>
      <c r="BL251" s="1">
        <v>72</v>
      </c>
    </row>
    <row r="252" spans="1:81" customFormat="1" ht="15">
      <c r="A252">
        <v>66</v>
      </c>
      <c r="B252">
        <v>3</v>
      </c>
      <c r="C252" t="s">
        <v>113</v>
      </c>
      <c r="D252" t="s">
        <v>25</v>
      </c>
      <c r="G252">
        <v>0.5</v>
      </c>
      <c r="H252">
        <v>0.5</v>
      </c>
      <c r="I252">
        <v>199</v>
      </c>
      <c r="J252">
        <v>639</v>
      </c>
      <c r="L252">
        <v>353</v>
      </c>
      <c r="M252">
        <v>0.56799999999999995</v>
      </c>
      <c r="N252">
        <v>0.82</v>
      </c>
      <c r="O252">
        <v>0.252</v>
      </c>
      <c r="Q252">
        <v>0</v>
      </c>
      <c r="R252">
        <v>1</v>
      </c>
      <c r="S252">
        <v>0</v>
      </c>
      <c r="T252">
        <v>0</v>
      </c>
      <c r="V252">
        <v>0</v>
      </c>
      <c r="Y252" s="27">
        <v>44789</v>
      </c>
      <c r="Z252" s="26">
        <v>6.9432870370370367E-2</v>
      </c>
      <c r="AB252">
        <v>1</v>
      </c>
      <c r="AD252" s="30">
        <v>0.37736835117592049</v>
      </c>
      <c r="AE252" s="30">
        <v>0.87521242564727342</v>
      </c>
      <c r="AF252" s="30">
        <v>0.49784407447135293</v>
      </c>
      <c r="AG252" s="30">
        <v>5.6652214866031864E-2</v>
      </c>
      <c r="AH252" s="30"/>
      <c r="BG252" s="30"/>
      <c r="BH252" s="30"/>
      <c r="BI252" s="30"/>
      <c r="BJ252" s="30"/>
      <c r="BL252" s="1"/>
    </row>
    <row r="253" spans="1:81" customFormat="1" ht="15">
      <c r="A253">
        <v>106</v>
      </c>
      <c r="B253">
        <v>3</v>
      </c>
      <c r="C253" t="s">
        <v>113</v>
      </c>
      <c r="D253" t="s">
        <v>25</v>
      </c>
      <c r="G253">
        <v>0.5</v>
      </c>
      <c r="H253">
        <v>0.5</v>
      </c>
      <c r="L253">
        <v>577</v>
      </c>
      <c r="M253">
        <v>1.111</v>
      </c>
      <c r="N253">
        <v>0.83799999999999997</v>
      </c>
      <c r="O253">
        <v>0</v>
      </c>
      <c r="Q253">
        <v>0</v>
      </c>
      <c r="R253">
        <v>1</v>
      </c>
      <c r="S253">
        <v>0</v>
      </c>
      <c r="T253">
        <v>0</v>
      </c>
      <c r="V253">
        <v>0</v>
      </c>
      <c r="Y253" s="27">
        <v>44789</v>
      </c>
      <c r="Z253" s="26">
        <v>0.44943287037037033</v>
      </c>
      <c r="AB253">
        <v>1</v>
      </c>
      <c r="AD253" s="30">
        <v>1.0257298647400599</v>
      </c>
      <c r="AE253" s="30">
        <v>0.89478201627830545</v>
      </c>
      <c r="AF253" s="30">
        <v>-0.13094784846175445</v>
      </c>
      <c r="AG253" s="30">
        <v>7.9822376479098081E-2</v>
      </c>
      <c r="AH253" s="30"/>
      <c r="BG253" s="30"/>
      <c r="BH253" s="30"/>
      <c r="BI253" s="30"/>
      <c r="BJ253" s="30"/>
      <c r="BL253" s="1"/>
    </row>
    <row r="254" spans="1:81" customFormat="1" ht="15">
      <c r="A254">
        <v>107</v>
      </c>
      <c r="B254">
        <v>3</v>
      </c>
      <c r="C254" t="s">
        <v>113</v>
      </c>
      <c r="D254" t="s">
        <v>25</v>
      </c>
      <c r="G254">
        <v>0.5</v>
      </c>
      <c r="H254">
        <v>0.5</v>
      </c>
      <c r="I254">
        <v>171</v>
      </c>
      <c r="J254">
        <v>588</v>
      </c>
      <c r="L254">
        <v>474</v>
      </c>
      <c r="M254">
        <v>0.54600000000000004</v>
      </c>
      <c r="N254">
        <v>0.77600000000000002</v>
      </c>
      <c r="O254">
        <v>0.23100000000000001</v>
      </c>
      <c r="Q254">
        <v>0</v>
      </c>
      <c r="R254">
        <v>1</v>
      </c>
      <c r="S254">
        <v>0</v>
      </c>
      <c r="T254">
        <v>0</v>
      </c>
      <c r="V254">
        <v>0</v>
      </c>
      <c r="Y254" s="27">
        <v>44789</v>
      </c>
      <c r="Z254" s="26">
        <v>0.45550925925925928</v>
      </c>
      <c r="AB254">
        <v>1</v>
      </c>
      <c r="AD254" s="30">
        <v>0.35176310099285152</v>
      </c>
      <c r="AE254" s="30">
        <v>0.82768627697191011</v>
      </c>
      <c r="AF254" s="30">
        <v>0.47592317597905859</v>
      </c>
      <c r="AG254" s="30">
        <v>6.9168239665947095E-2</v>
      </c>
      <c r="AH254" s="30"/>
      <c r="AK254">
        <v>2.3126615461031461</v>
      </c>
      <c r="AQ254">
        <v>4.6195231875816321</v>
      </c>
      <c r="AW254">
        <v>6.2902582331658019</v>
      </c>
      <c r="BC254">
        <v>4.2447846807920859</v>
      </c>
      <c r="BG254" s="30">
        <v>0.35587823048655898</v>
      </c>
      <c r="BH254" s="30">
        <v>0.84725586760294203</v>
      </c>
      <c r="BI254" s="30">
        <v>0.49137763711638305</v>
      </c>
      <c r="BJ254" s="30">
        <v>7.0668093877507193E-2</v>
      </c>
      <c r="BL254" s="1">
        <v>73</v>
      </c>
    </row>
    <row r="255" spans="1:81" customFormat="1" ht="15">
      <c r="A255">
        <v>108</v>
      </c>
      <c r="B255">
        <v>3</v>
      </c>
      <c r="C255" t="s">
        <v>113</v>
      </c>
      <c r="D255" t="s">
        <v>25</v>
      </c>
      <c r="G255">
        <v>0.5</v>
      </c>
      <c r="H255">
        <v>0.5</v>
      </c>
      <c r="I255">
        <v>180</v>
      </c>
      <c r="J255">
        <v>630</v>
      </c>
      <c r="L255">
        <v>503</v>
      </c>
      <c r="M255">
        <v>0.55300000000000005</v>
      </c>
      <c r="N255">
        <v>0.81200000000000006</v>
      </c>
      <c r="O255">
        <v>0.25900000000000001</v>
      </c>
      <c r="Q255">
        <v>0</v>
      </c>
      <c r="R255">
        <v>1</v>
      </c>
      <c r="S255">
        <v>0</v>
      </c>
      <c r="T255">
        <v>0</v>
      </c>
      <c r="V255">
        <v>0</v>
      </c>
      <c r="Y255" s="27">
        <v>44789</v>
      </c>
      <c r="Z255" s="26">
        <v>0.46200231481481485</v>
      </c>
      <c r="AB255">
        <v>1</v>
      </c>
      <c r="AD255" s="30">
        <v>0.35999335998026649</v>
      </c>
      <c r="AE255" s="30">
        <v>0.86682545823397394</v>
      </c>
      <c r="AF255" s="30">
        <v>0.50683209825370745</v>
      </c>
      <c r="AG255" s="30">
        <v>7.2167948089067291E-2</v>
      </c>
      <c r="AH255" s="30"/>
      <c r="BG255" s="30"/>
      <c r="BH255" s="30"/>
      <c r="BI255" s="30"/>
      <c r="BJ255" s="30"/>
      <c r="BL255" s="1"/>
    </row>
    <row r="256" spans="1:81" customFormat="1" ht="15">
      <c r="A256">
        <v>4</v>
      </c>
      <c r="B256">
        <v>3</v>
      </c>
      <c r="C256" t="s">
        <v>113</v>
      </c>
      <c r="D256" t="s">
        <v>25</v>
      </c>
      <c r="G256">
        <v>0.5</v>
      </c>
      <c r="H256">
        <v>0.5</v>
      </c>
      <c r="L256">
        <v>587</v>
      </c>
      <c r="M256">
        <v>3.448</v>
      </c>
      <c r="N256">
        <v>1.1890000000000001</v>
      </c>
      <c r="O256">
        <v>0</v>
      </c>
      <c r="Q256">
        <v>0</v>
      </c>
      <c r="R256">
        <v>1</v>
      </c>
      <c r="S256">
        <v>0</v>
      </c>
      <c r="T256">
        <v>0</v>
      </c>
      <c r="V256">
        <v>0</v>
      </c>
      <c r="Y256" s="27">
        <v>44789</v>
      </c>
      <c r="Z256" s="26">
        <v>0.62505787037037031</v>
      </c>
      <c r="AB256">
        <v>1</v>
      </c>
      <c r="AD256" s="30">
        <v>3.7323904744454746</v>
      </c>
      <c r="AE256" s="30">
        <v>1.2928298142774948</v>
      </c>
      <c r="AF256" s="30">
        <v>-2.43956066016798</v>
      </c>
      <c r="AG256" s="30">
        <v>6.8382415778287631E-2</v>
      </c>
      <c r="AH256" s="30"/>
      <c r="BG256" s="30"/>
      <c r="BH256" s="30"/>
      <c r="BI256" s="30"/>
      <c r="BJ256" s="30"/>
      <c r="BL256" s="1"/>
    </row>
    <row r="257" spans="1:64" customFormat="1" ht="15">
      <c r="A257">
        <v>5</v>
      </c>
      <c r="B257">
        <v>3</v>
      </c>
      <c r="C257" t="s">
        <v>113</v>
      </c>
      <c r="D257" t="s">
        <v>25</v>
      </c>
      <c r="G257">
        <v>0.5</v>
      </c>
      <c r="H257">
        <v>0.5</v>
      </c>
      <c r="I257">
        <v>630</v>
      </c>
      <c r="J257">
        <v>1078</v>
      </c>
      <c r="L257">
        <v>515</v>
      </c>
      <c r="M257">
        <v>0.89800000000000002</v>
      </c>
      <c r="N257">
        <v>1.1919999999999999</v>
      </c>
      <c r="O257">
        <v>0.29399999999999998</v>
      </c>
      <c r="Q257">
        <v>0</v>
      </c>
      <c r="R257">
        <v>1</v>
      </c>
      <c r="S257">
        <v>0</v>
      </c>
      <c r="T257">
        <v>0</v>
      </c>
      <c r="V257">
        <v>0</v>
      </c>
      <c r="Y257" s="27">
        <v>44789</v>
      </c>
      <c r="Z257" s="26">
        <v>0.63150462962962961</v>
      </c>
      <c r="AB257">
        <v>1</v>
      </c>
      <c r="AD257" s="30">
        <v>0.7166918894588985</v>
      </c>
      <c r="AE257" s="30">
        <v>1.2955730364905513</v>
      </c>
      <c r="AF257" s="30">
        <v>0.57888114703165283</v>
      </c>
      <c r="AG257" s="30">
        <v>6.184146543641221E-2</v>
      </c>
      <c r="AH257" s="30"/>
      <c r="AK257">
        <v>10.807769235036663</v>
      </c>
      <c r="AQ257">
        <v>4.2146153180322434</v>
      </c>
      <c r="AW257">
        <v>20.087527671817</v>
      </c>
      <c r="BC257">
        <v>2.8955102076873085</v>
      </c>
      <c r="BG257" s="30">
        <v>0.67994826951546994</v>
      </c>
      <c r="BH257" s="30">
        <v>1.3234624623232936</v>
      </c>
      <c r="BI257" s="30">
        <v>0.64351419280782352</v>
      </c>
      <c r="BJ257" s="30">
        <v>6.2749930761672679E-2</v>
      </c>
      <c r="BL257" s="1">
        <v>74</v>
      </c>
    </row>
    <row r="258" spans="1:64" customFormat="1" ht="15">
      <c r="A258">
        <v>6</v>
      </c>
      <c r="B258">
        <v>3</v>
      </c>
      <c r="C258" t="s">
        <v>113</v>
      </c>
      <c r="D258" t="s">
        <v>25</v>
      </c>
      <c r="G258">
        <v>0.5</v>
      </c>
      <c r="H258">
        <v>0.5</v>
      </c>
      <c r="I258">
        <v>549</v>
      </c>
      <c r="J258">
        <v>1139</v>
      </c>
      <c r="L258">
        <v>535</v>
      </c>
      <c r="M258">
        <v>0.83599999999999997</v>
      </c>
      <c r="N258">
        <v>1.2430000000000001</v>
      </c>
      <c r="O258">
        <v>0.40799999999999997</v>
      </c>
      <c r="Q258">
        <v>0</v>
      </c>
      <c r="R258">
        <v>1</v>
      </c>
      <c r="S258">
        <v>0</v>
      </c>
      <c r="T258">
        <v>0</v>
      </c>
      <c r="V258">
        <v>0</v>
      </c>
      <c r="Y258" s="27">
        <v>44789</v>
      </c>
      <c r="Z258" s="26">
        <v>0.63847222222222222</v>
      </c>
      <c r="AB258">
        <v>1</v>
      </c>
      <c r="AD258" s="30">
        <v>0.64320464957204138</v>
      </c>
      <c r="AE258" s="30">
        <v>1.3513518881560356</v>
      </c>
      <c r="AF258" s="30">
        <v>0.7081472385839942</v>
      </c>
      <c r="AG258" s="30">
        <v>6.3658396086933161E-2</v>
      </c>
      <c r="AH258" s="30"/>
      <c r="BG258" s="30"/>
      <c r="BH258" s="30"/>
      <c r="BI258" s="30"/>
      <c r="BJ258" s="30"/>
      <c r="BL258" s="1"/>
    </row>
    <row r="259" spans="1:64" customFormat="1" ht="15">
      <c r="A259">
        <v>22</v>
      </c>
      <c r="B259">
        <v>3</v>
      </c>
      <c r="C259" t="s">
        <v>113</v>
      </c>
      <c r="D259" t="s">
        <v>25</v>
      </c>
      <c r="G259">
        <v>0.5</v>
      </c>
      <c r="H259">
        <v>0.5</v>
      </c>
      <c r="L259">
        <v>582</v>
      </c>
      <c r="M259">
        <v>2.972</v>
      </c>
      <c r="N259">
        <v>1.2470000000000001</v>
      </c>
      <c r="O259">
        <v>0</v>
      </c>
      <c r="Q259">
        <v>0</v>
      </c>
      <c r="R259">
        <v>1</v>
      </c>
      <c r="S259">
        <v>0</v>
      </c>
      <c r="T259">
        <v>0</v>
      </c>
      <c r="V259">
        <v>0</v>
      </c>
      <c r="Y259" s="27">
        <v>44789</v>
      </c>
      <c r="Z259" s="26">
        <v>0.79505787037037035</v>
      </c>
      <c r="AB259">
        <v>1</v>
      </c>
      <c r="AD259" s="30">
        <v>3.1689883019795708</v>
      </c>
      <c r="AE259" s="30">
        <v>1.3550095177734442</v>
      </c>
      <c r="AF259" s="30">
        <v>-1.8139787842061266</v>
      </c>
      <c r="AG259" s="30">
        <v>6.792818311565739E-2</v>
      </c>
      <c r="AH259" s="30"/>
      <c r="BG259" s="30"/>
      <c r="BH259" s="30"/>
      <c r="BI259" s="30"/>
      <c r="BJ259" s="30"/>
      <c r="BL259" s="1"/>
    </row>
    <row r="260" spans="1:64" customFormat="1" ht="15">
      <c r="A260">
        <v>23</v>
      </c>
      <c r="B260">
        <v>3</v>
      </c>
      <c r="C260" t="s">
        <v>113</v>
      </c>
      <c r="D260" t="s">
        <v>25</v>
      </c>
      <c r="G260">
        <v>0.5</v>
      </c>
      <c r="H260">
        <v>0.5</v>
      </c>
      <c r="I260">
        <v>543</v>
      </c>
      <c r="J260">
        <v>1140</v>
      </c>
      <c r="L260">
        <v>502</v>
      </c>
      <c r="M260">
        <v>0.83099999999999996</v>
      </c>
      <c r="N260">
        <v>1.244</v>
      </c>
      <c r="O260">
        <v>0.41299999999999998</v>
      </c>
      <c r="Q260">
        <v>0</v>
      </c>
      <c r="R260">
        <v>1</v>
      </c>
      <c r="S260">
        <v>0</v>
      </c>
      <c r="T260">
        <v>0</v>
      </c>
      <c r="V260">
        <v>0</v>
      </c>
      <c r="Y260" s="27">
        <v>44789</v>
      </c>
      <c r="Z260" s="26">
        <v>0.80155092592592592</v>
      </c>
      <c r="AB260">
        <v>1</v>
      </c>
      <c r="AD260" s="30">
        <v>0.6377611503211631</v>
      </c>
      <c r="AE260" s="30">
        <v>1.3522662955603877</v>
      </c>
      <c r="AF260" s="30">
        <v>0.71450514523922459</v>
      </c>
      <c r="AG260" s="30">
        <v>6.0660460513573593E-2</v>
      </c>
      <c r="AH260" s="30"/>
      <c r="AK260">
        <v>10.008053381462675</v>
      </c>
      <c r="AQ260">
        <v>1.4301821553860155</v>
      </c>
      <c r="AW260">
        <v>5.6552931594574103</v>
      </c>
      <c r="BC260">
        <v>2.1188859853748041</v>
      </c>
      <c r="BG260" s="30">
        <v>0.60736827950375927</v>
      </c>
      <c r="BH260" s="30">
        <v>1.3426650178146895</v>
      </c>
      <c r="BI260" s="30">
        <v>0.73529673831093034</v>
      </c>
      <c r="BJ260" s="30">
        <v>6.0024534785891259E-2</v>
      </c>
      <c r="BL260" s="1">
        <v>75</v>
      </c>
    </row>
    <row r="261" spans="1:64" customFormat="1" ht="15">
      <c r="A261">
        <v>24</v>
      </c>
      <c r="B261">
        <v>3</v>
      </c>
      <c r="C261" t="s">
        <v>113</v>
      </c>
      <c r="D261" t="s">
        <v>25</v>
      </c>
      <c r="G261">
        <v>0.5</v>
      </c>
      <c r="H261">
        <v>0.5</v>
      </c>
      <c r="I261">
        <v>476</v>
      </c>
      <c r="J261">
        <v>1119</v>
      </c>
      <c r="L261">
        <v>488</v>
      </c>
      <c r="M261">
        <v>0.78</v>
      </c>
      <c r="N261">
        <v>1.2270000000000001</v>
      </c>
      <c r="O261">
        <v>0.44600000000000001</v>
      </c>
      <c r="Q261">
        <v>0</v>
      </c>
      <c r="R261">
        <v>1</v>
      </c>
      <c r="S261">
        <v>0</v>
      </c>
      <c r="T261">
        <v>0</v>
      </c>
      <c r="V261">
        <v>0</v>
      </c>
      <c r="Y261" s="27">
        <v>44789</v>
      </c>
      <c r="Z261" s="26">
        <v>0.80849537037037045</v>
      </c>
      <c r="AB261">
        <v>1</v>
      </c>
      <c r="AD261" s="30">
        <v>0.57697540868635544</v>
      </c>
      <c r="AE261" s="30">
        <v>1.3330637400689915</v>
      </c>
      <c r="AF261" s="30">
        <v>0.75608833138263609</v>
      </c>
      <c r="AG261" s="30">
        <v>5.9388609058208919E-2</v>
      </c>
      <c r="AH261" s="30"/>
      <c r="BG261" s="30"/>
      <c r="BH261" s="30"/>
      <c r="BI261" s="30"/>
      <c r="BJ261" s="30"/>
      <c r="BL261" s="1"/>
    </row>
    <row r="262" spans="1:64" customFormat="1" ht="15">
      <c r="A262">
        <v>64</v>
      </c>
      <c r="B262">
        <v>3</v>
      </c>
      <c r="C262" t="s">
        <v>113</v>
      </c>
      <c r="D262" t="s">
        <v>25</v>
      </c>
      <c r="G262">
        <v>0.5</v>
      </c>
      <c r="H262">
        <v>0.5</v>
      </c>
      <c r="L262">
        <v>665</v>
      </c>
      <c r="M262">
        <v>2.1629999999999998</v>
      </c>
      <c r="N262">
        <v>0.82199999999999995</v>
      </c>
      <c r="O262">
        <v>0</v>
      </c>
      <c r="Q262">
        <v>0</v>
      </c>
      <c r="R262">
        <v>1</v>
      </c>
      <c r="S262">
        <v>0</v>
      </c>
      <c r="T262">
        <v>0</v>
      </c>
      <c r="V262">
        <v>0</v>
      </c>
      <c r="Y262" s="27">
        <v>44790</v>
      </c>
      <c r="Z262" s="26">
        <v>0.18878472222222223</v>
      </c>
      <c r="AB262">
        <v>1</v>
      </c>
      <c r="AD262" s="30">
        <v>2.2127469335752834</v>
      </c>
      <c r="AE262" s="30">
        <v>0.89597700078864062</v>
      </c>
      <c r="AF262" s="30">
        <v>-1.3167699327866429</v>
      </c>
      <c r="AG262" s="30">
        <v>7.5468445315319349E-2</v>
      </c>
      <c r="AH262" s="30"/>
      <c r="BG262" s="30"/>
      <c r="BH262" s="30"/>
      <c r="BI262" s="30"/>
      <c r="BJ262" s="30"/>
      <c r="BL262" s="1"/>
    </row>
    <row r="263" spans="1:64" customFormat="1" ht="15">
      <c r="A263">
        <v>65</v>
      </c>
      <c r="B263">
        <v>3</v>
      </c>
      <c r="C263" t="s">
        <v>113</v>
      </c>
      <c r="D263" t="s">
        <v>25</v>
      </c>
      <c r="G263">
        <v>0.5</v>
      </c>
      <c r="H263">
        <v>0.5</v>
      </c>
      <c r="I263">
        <v>408</v>
      </c>
      <c r="J263">
        <v>552</v>
      </c>
      <c r="L263">
        <v>508</v>
      </c>
      <c r="M263">
        <v>0.72799999999999998</v>
      </c>
      <c r="N263">
        <v>0.746</v>
      </c>
      <c r="O263">
        <v>1.7999999999999999E-2</v>
      </c>
      <c r="Q263">
        <v>0</v>
      </c>
      <c r="R263">
        <v>1</v>
      </c>
      <c r="S263">
        <v>0</v>
      </c>
      <c r="T263">
        <v>0</v>
      </c>
      <c r="V263">
        <v>0</v>
      </c>
      <c r="Y263" s="27">
        <v>44790</v>
      </c>
      <c r="Z263" s="26">
        <v>0.19496527777777781</v>
      </c>
      <c r="AB263">
        <v>1</v>
      </c>
      <c r="AD263" s="30">
        <v>0.51528241717640144</v>
      </c>
      <c r="AE263" s="30">
        <v>0.81459474180129487</v>
      </c>
      <c r="AF263" s="30">
        <v>0.29931232462489343</v>
      </c>
      <c r="AG263" s="30">
        <v>6.1205539708729877E-2</v>
      </c>
      <c r="AH263" s="30"/>
      <c r="AK263">
        <v>15.560928067444101</v>
      </c>
      <c r="AQ263">
        <v>1.6697381894369725</v>
      </c>
      <c r="AW263">
        <v>25.660718833756565</v>
      </c>
      <c r="BC263">
        <v>0.59195717689913074</v>
      </c>
      <c r="BG263" s="30">
        <v>0.47808517229539976</v>
      </c>
      <c r="BH263" s="30">
        <v>0.82145279733393639</v>
      </c>
      <c r="BI263" s="30">
        <v>0.34336762503853663</v>
      </c>
      <c r="BJ263" s="30">
        <v>6.1387232773781969E-2</v>
      </c>
      <c r="BL263" s="1">
        <v>76</v>
      </c>
    </row>
    <row r="264" spans="1:64" customFormat="1" ht="15">
      <c r="A264">
        <v>66</v>
      </c>
      <c r="B264">
        <v>3</v>
      </c>
      <c r="C264" t="s">
        <v>113</v>
      </c>
      <c r="D264" t="s">
        <v>25</v>
      </c>
      <c r="G264">
        <v>0.5</v>
      </c>
      <c r="H264">
        <v>0.5</v>
      </c>
      <c r="I264">
        <v>326</v>
      </c>
      <c r="J264">
        <v>567</v>
      </c>
      <c r="L264">
        <v>512</v>
      </c>
      <c r="M264">
        <v>0.66500000000000004</v>
      </c>
      <c r="N264">
        <v>0.75900000000000001</v>
      </c>
      <c r="O264">
        <v>9.4E-2</v>
      </c>
      <c r="Q264">
        <v>0</v>
      </c>
      <c r="R264">
        <v>1</v>
      </c>
      <c r="S264">
        <v>0</v>
      </c>
      <c r="T264">
        <v>0</v>
      </c>
      <c r="V264">
        <v>0</v>
      </c>
      <c r="Y264" s="27">
        <v>44790</v>
      </c>
      <c r="Z264" s="26">
        <v>0.20158564814814817</v>
      </c>
      <c r="AB264">
        <v>1</v>
      </c>
      <c r="AD264" s="30">
        <v>0.44088792741439808</v>
      </c>
      <c r="AE264" s="30">
        <v>0.82831085286657791</v>
      </c>
      <c r="AF264" s="30">
        <v>0.38742292545217982</v>
      </c>
      <c r="AG264" s="30">
        <v>6.1568925838834054E-2</v>
      </c>
      <c r="AH264" s="30"/>
      <c r="BG264" s="30"/>
      <c r="BH264" s="30"/>
      <c r="BI264" s="30"/>
      <c r="BJ264" s="30"/>
      <c r="BL264" s="1"/>
    </row>
    <row r="265" spans="1:64" customFormat="1" ht="15">
      <c r="A265">
        <v>106</v>
      </c>
      <c r="B265">
        <v>3</v>
      </c>
      <c r="C265" t="s">
        <v>113</v>
      </c>
      <c r="D265" t="s">
        <v>25</v>
      </c>
      <c r="G265">
        <v>0.5</v>
      </c>
      <c r="H265">
        <v>0.5</v>
      </c>
      <c r="I265">
        <v>1402</v>
      </c>
      <c r="J265">
        <v>563</v>
      </c>
      <c r="L265">
        <v>413</v>
      </c>
      <c r="M265">
        <v>1.49</v>
      </c>
      <c r="N265">
        <v>0.75600000000000001</v>
      </c>
      <c r="O265">
        <v>0</v>
      </c>
      <c r="Q265">
        <v>0</v>
      </c>
      <c r="R265">
        <v>1</v>
      </c>
      <c r="S265">
        <v>0</v>
      </c>
      <c r="T265">
        <v>0</v>
      </c>
      <c r="V265">
        <v>0</v>
      </c>
      <c r="Y265" s="27">
        <v>44790</v>
      </c>
      <c r="Z265" s="26">
        <v>0.58403935185185185</v>
      </c>
      <c r="AB265">
        <v>1</v>
      </c>
      <c r="AD265" s="30">
        <v>1.4486567012572569</v>
      </c>
      <c r="AE265" s="30">
        <v>0.81810863364450781</v>
      </c>
      <c r="AF265" s="30">
        <v>-0.63054806761274906</v>
      </c>
      <c r="AG265" s="30">
        <v>5.3707198098106625E-2</v>
      </c>
      <c r="AH265" s="30"/>
      <c r="BG265" s="30"/>
      <c r="BH265" s="30"/>
      <c r="BI265" s="30"/>
      <c r="BJ265" s="30"/>
      <c r="BL265" s="1"/>
    </row>
    <row r="266" spans="1:64" customFormat="1" ht="15">
      <c r="A266">
        <v>107</v>
      </c>
      <c r="B266">
        <v>3</v>
      </c>
      <c r="C266" t="s">
        <v>113</v>
      </c>
      <c r="D266" t="s">
        <v>25</v>
      </c>
      <c r="G266">
        <v>0.5</v>
      </c>
      <c r="H266">
        <v>0.5</v>
      </c>
      <c r="I266">
        <v>274</v>
      </c>
      <c r="J266">
        <v>560</v>
      </c>
      <c r="L266">
        <v>487</v>
      </c>
      <c r="M266">
        <v>0.625</v>
      </c>
      <c r="N266">
        <v>0.753</v>
      </c>
      <c r="O266">
        <v>0.128</v>
      </c>
      <c r="Q266">
        <v>0</v>
      </c>
      <c r="R266">
        <v>1</v>
      </c>
      <c r="S266">
        <v>0</v>
      </c>
      <c r="T266">
        <v>0</v>
      </c>
      <c r="V266">
        <v>0</v>
      </c>
      <c r="Y266" s="27">
        <v>44790</v>
      </c>
      <c r="Z266" s="26">
        <v>0.59018518518518526</v>
      </c>
      <c r="AB266">
        <v>1</v>
      </c>
      <c r="AD266" s="30">
        <v>0.41899960857541013</v>
      </c>
      <c r="AE266" s="30">
        <v>0.81536766145665296</v>
      </c>
      <c r="AF266" s="30">
        <v>0.39636805288124283</v>
      </c>
      <c r="AG266" s="30">
        <v>6.0432031128422152E-2</v>
      </c>
      <c r="AH266" s="30"/>
      <c r="AK266">
        <v>4.91051252686119</v>
      </c>
      <c r="AQ266">
        <v>1.5565557765471707</v>
      </c>
      <c r="AW266">
        <v>7.9633718168982757</v>
      </c>
      <c r="BC266">
        <v>1.8209587598761381</v>
      </c>
      <c r="BG266" s="30">
        <v>0.40895862628861912</v>
      </c>
      <c r="BH266" s="30">
        <v>0.82176326322831439</v>
      </c>
      <c r="BI266" s="30">
        <v>0.41280463693969527</v>
      </c>
      <c r="BJ266" s="30">
        <v>5.988677439623441E-2</v>
      </c>
      <c r="BL266" s="1">
        <v>77</v>
      </c>
    </row>
    <row r="267" spans="1:64" customFormat="1" ht="15">
      <c r="A267">
        <v>108</v>
      </c>
      <c r="B267">
        <v>3</v>
      </c>
      <c r="C267" t="s">
        <v>113</v>
      </c>
      <c r="D267" t="s">
        <v>25</v>
      </c>
      <c r="G267">
        <v>0.5</v>
      </c>
      <c r="H267">
        <v>0.5</v>
      </c>
      <c r="I267">
        <v>252</v>
      </c>
      <c r="J267">
        <v>574</v>
      </c>
      <c r="L267">
        <v>475</v>
      </c>
      <c r="M267">
        <v>0.60799999999999998</v>
      </c>
      <c r="N267">
        <v>0.76500000000000001</v>
      </c>
      <c r="O267">
        <v>0.156</v>
      </c>
      <c r="Q267">
        <v>0</v>
      </c>
      <c r="R267">
        <v>1</v>
      </c>
      <c r="S267">
        <v>0</v>
      </c>
      <c r="T267">
        <v>0</v>
      </c>
      <c r="V267">
        <v>0</v>
      </c>
      <c r="Y267" s="27">
        <v>44790</v>
      </c>
      <c r="Z267" s="26">
        <v>0.59682870370370367</v>
      </c>
      <c r="AB267">
        <v>1</v>
      </c>
      <c r="AD267" s="30">
        <v>0.39891764400182805</v>
      </c>
      <c r="AE267" s="30">
        <v>0.82815886499997582</v>
      </c>
      <c r="AF267" s="30">
        <v>0.42924122099814777</v>
      </c>
      <c r="AG267" s="30">
        <v>5.9341517664046661E-2</v>
      </c>
      <c r="AH267" s="30"/>
      <c r="BG267" s="30"/>
      <c r="BH267" s="30"/>
      <c r="BI267" s="30"/>
      <c r="BJ267" s="30"/>
      <c r="BL267" s="1"/>
    </row>
    <row r="268" spans="1:64" customFormat="1" ht="15">
      <c r="A268">
        <v>4</v>
      </c>
      <c r="B268">
        <v>3</v>
      </c>
      <c r="C268" t="s">
        <v>113</v>
      </c>
      <c r="D268" t="s">
        <v>25</v>
      </c>
      <c r="G268">
        <v>0.5</v>
      </c>
      <c r="H268">
        <v>0.5</v>
      </c>
      <c r="I268">
        <v>3505</v>
      </c>
      <c r="J268">
        <v>1099</v>
      </c>
      <c r="L268">
        <v>647</v>
      </c>
      <c r="M268">
        <v>3.1040000000000001</v>
      </c>
      <c r="N268">
        <v>1.21</v>
      </c>
      <c r="O268">
        <v>0</v>
      </c>
      <c r="Q268">
        <v>0</v>
      </c>
      <c r="R268">
        <v>1</v>
      </c>
      <c r="S268">
        <v>0</v>
      </c>
      <c r="T268">
        <v>0</v>
      </c>
      <c r="V268">
        <v>0</v>
      </c>
      <c r="Y268" s="27">
        <v>44791</v>
      </c>
      <c r="Z268" s="26">
        <v>0.53396990740740746</v>
      </c>
      <c r="AB268">
        <v>1</v>
      </c>
      <c r="AD268" s="30">
        <v>3.4554583712170923</v>
      </c>
      <c r="AE268" s="30">
        <v>1.3227978814583694</v>
      </c>
      <c r="AF268" s="30">
        <v>-2.1326604897587229</v>
      </c>
      <c r="AG268" s="30">
        <v>0.10001835556366186</v>
      </c>
      <c r="AH268" s="30"/>
      <c r="BG268" s="30"/>
      <c r="BH268" s="30"/>
      <c r="BI268" s="30"/>
      <c r="BJ268" s="30"/>
      <c r="BL268" s="1"/>
    </row>
    <row r="269" spans="1:64" customFormat="1" ht="15">
      <c r="A269">
        <v>5</v>
      </c>
      <c r="B269">
        <v>3</v>
      </c>
      <c r="C269" t="s">
        <v>113</v>
      </c>
      <c r="D269" t="s">
        <v>25</v>
      </c>
      <c r="G269">
        <v>0.5</v>
      </c>
      <c r="H269">
        <v>0.5</v>
      </c>
      <c r="I269">
        <v>723</v>
      </c>
      <c r="J269">
        <v>1142</v>
      </c>
      <c r="L269">
        <v>564</v>
      </c>
      <c r="M269">
        <v>0.96899999999999997</v>
      </c>
      <c r="N269">
        <v>1.246</v>
      </c>
      <c r="O269">
        <v>0.27600000000000002</v>
      </c>
      <c r="Q269">
        <v>0</v>
      </c>
      <c r="R269">
        <v>1</v>
      </c>
      <c r="S269">
        <v>0</v>
      </c>
      <c r="T269">
        <v>0</v>
      </c>
      <c r="V269">
        <v>0</v>
      </c>
      <c r="Y269" s="27">
        <v>44791</v>
      </c>
      <c r="Z269" s="26">
        <v>0.54049768518518515</v>
      </c>
      <c r="AB269">
        <v>1</v>
      </c>
      <c r="AD269" s="30">
        <v>0.83261625478872414</v>
      </c>
      <c r="AE269" s="30">
        <v>1.3623598728943684</v>
      </c>
      <c r="AF269" s="30">
        <v>0.5297436181056443</v>
      </c>
      <c r="AG269" s="30">
        <v>9.2839635027164233E-2</v>
      </c>
      <c r="AH269" s="30"/>
      <c r="AK269">
        <v>5.7066948249969549</v>
      </c>
      <c r="AQ269">
        <v>0.53881073661337631</v>
      </c>
      <c r="AW269">
        <v>9.6235316664556976</v>
      </c>
      <c r="BC269">
        <v>2.2611493402924654</v>
      </c>
      <c r="BG269" s="30">
        <v>0.80951789682592934</v>
      </c>
      <c r="BH269" s="30">
        <v>1.3660400581442289</v>
      </c>
      <c r="BI269" s="30">
        <v>0.55652216131829935</v>
      </c>
      <c r="BJ269" s="30">
        <v>9.1801747720682642E-2</v>
      </c>
      <c r="BL269" s="1">
        <v>78</v>
      </c>
    </row>
    <row r="270" spans="1:64" customFormat="1" ht="15">
      <c r="A270">
        <v>6</v>
      </c>
      <c r="B270">
        <v>3</v>
      </c>
      <c r="C270" t="s">
        <v>113</v>
      </c>
      <c r="D270" t="s">
        <v>25</v>
      </c>
      <c r="G270">
        <v>0.5</v>
      </c>
      <c r="H270">
        <v>0.5</v>
      </c>
      <c r="I270">
        <v>674</v>
      </c>
      <c r="J270">
        <v>1150</v>
      </c>
      <c r="L270">
        <v>540</v>
      </c>
      <c r="M270">
        <v>0.93200000000000005</v>
      </c>
      <c r="N270">
        <v>1.252</v>
      </c>
      <c r="O270">
        <v>0.32</v>
      </c>
      <c r="Q270">
        <v>0</v>
      </c>
      <c r="R270">
        <v>1</v>
      </c>
      <c r="S270">
        <v>0</v>
      </c>
      <c r="T270">
        <v>0</v>
      </c>
      <c r="V270">
        <v>0</v>
      </c>
      <c r="Y270" s="27">
        <v>44791</v>
      </c>
      <c r="Z270" s="26">
        <v>0.54738425925925926</v>
      </c>
      <c r="AB270">
        <v>1</v>
      </c>
      <c r="AD270" s="30">
        <v>0.78641953886313465</v>
      </c>
      <c r="AE270" s="30">
        <v>1.3697202433940892</v>
      </c>
      <c r="AF270" s="30">
        <v>0.58330070453095451</v>
      </c>
      <c r="AG270" s="30">
        <v>9.0763860414201064E-2</v>
      </c>
      <c r="AH270" s="30"/>
      <c r="BG270" s="30"/>
      <c r="BH270" s="30"/>
      <c r="BI270" s="30"/>
      <c r="BJ270" s="30"/>
      <c r="BL270" s="1"/>
    </row>
    <row r="271" spans="1:64" customFormat="1" ht="15">
      <c r="A271">
        <v>64</v>
      </c>
      <c r="B271">
        <v>3</v>
      </c>
      <c r="C271" t="s">
        <v>113</v>
      </c>
      <c r="D271" t="s">
        <v>25</v>
      </c>
      <c r="G271">
        <v>0.5</v>
      </c>
      <c r="H271">
        <v>0.5</v>
      </c>
      <c r="I271">
        <v>1749</v>
      </c>
      <c r="J271">
        <v>491</v>
      </c>
      <c r="L271">
        <v>565</v>
      </c>
      <c r="M271">
        <v>1.7569999999999999</v>
      </c>
      <c r="N271">
        <v>0.69499999999999995</v>
      </c>
      <c r="O271">
        <v>0</v>
      </c>
      <c r="Q271">
        <v>0</v>
      </c>
      <c r="R271">
        <v>1</v>
      </c>
      <c r="S271">
        <v>0</v>
      </c>
      <c r="T271">
        <v>0</v>
      </c>
      <c r="V271">
        <v>0</v>
      </c>
      <c r="Y271" s="27">
        <v>44792</v>
      </c>
      <c r="Z271" s="26">
        <v>9.5127314814814803E-2</v>
      </c>
      <c r="AB271">
        <v>1</v>
      </c>
      <c r="AD271" s="30">
        <v>1.7999189188633129</v>
      </c>
      <c r="AE271" s="30">
        <v>0.7634097234795918</v>
      </c>
      <c r="AF271" s="30">
        <v>-1.0365091953837211</v>
      </c>
      <c r="AG271" s="30">
        <v>9.2926125636037693E-2</v>
      </c>
      <c r="AH271" s="30"/>
      <c r="BG271" s="30"/>
      <c r="BH271" s="30"/>
      <c r="BI271" s="30"/>
      <c r="BJ271" s="30"/>
      <c r="BL271" s="1"/>
    </row>
    <row r="272" spans="1:64" customFormat="1" ht="15">
      <c r="A272">
        <v>65</v>
      </c>
      <c r="B272">
        <v>3</v>
      </c>
      <c r="C272" t="s">
        <v>113</v>
      </c>
      <c r="D272" t="s">
        <v>25</v>
      </c>
      <c r="G272">
        <v>0.5</v>
      </c>
      <c r="H272">
        <v>0.5</v>
      </c>
      <c r="I272">
        <v>278</v>
      </c>
      <c r="J272">
        <v>534</v>
      </c>
      <c r="L272">
        <v>496</v>
      </c>
      <c r="M272">
        <v>0.628</v>
      </c>
      <c r="N272">
        <v>0.73099999999999998</v>
      </c>
      <c r="O272">
        <v>0.10299999999999999</v>
      </c>
      <c r="Q272">
        <v>0</v>
      </c>
      <c r="R272">
        <v>1</v>
      </c>
      <c r="S272">
        <v>0</v>
      </c>
      <c r="T272">
        <v>0</v>
      </c>
      <c r="V272">
        <v>0</v>
      </c>
      <c r="Y272" s="27">
        <v>44792</v>
      </c>
      <c r="Z272" s="26">
        <v>0.10128472222222222</v>
      </c>
      <c r="AB272">
        <v>1</v>
      </c>
      <c r="AD272" s="30">
        <v>0.41307465097469698</v>
      </c>
      <c r="AE272" s="30">
        <v>0.80297171491559094</v>
      </c>
      <c r="AF272" s="30">
        <v>0.38989706394089396</v>
      </c>
      <c r="AG272" s="30">
        <v>8.6958273623768581E-2</v>
      </c>
      <c r="AH272" s="30"/>
      <c r="AK272">
        <v>1.6105259446614633</v>
      </c>
      <c r="AQ272">
        <v>1.0365661274887858</v>
      </c>
      <c r="AW272">
        <v>0.43204147548854377</v>
      </c>
      <c r="BC272">
        <v>4.0592359597133569</v>
      </c>
      <c r="BG272" s="30">
        <v>0.40977488555144059</v>
      </c>
      <c r="BH272" s="30">
        <v>0.79883150650949797</v>
      </c>
      <c r="BI272" s="30">
        <v>0.38905662095805743</v>
      </c>
      <c r="BJ272" s="30">
        <v>8.5228461446299281E-2</v>
      </c>
      <c r="BL272" s="1">
        <v>79</v>
      </c>
    </row>
    <row r="273" spans="1:64" customFormat="1" ht="15">
      <c r="A273">
        <v>66</v>
      </c>
      <c r="B273">
        <v>3</v>
      </c>
      <c r="C273" t="s">
        <v>113</v>
      </c>
      <c r="D273" t="s">
        <v>25</v>
      </c>
      <c r="G273">
        <v>0.5</v>
      </c>
      <c r="H273">
        <v>0.5</v>
      </c>
      <c r="I273">
        <v>271</v>
      </c>
      <c r="J273">
        <v>525</v>
      </c>
      <c r="L273">
        <v>456</v>
      </c>
      <c r="M273">
        <v>0.623</v>
      </c>
      <c r="N273">
        <v>0.72399999999999998</v>
      </c>
      <c r="O273">
        <v>0.10100000000000001</v>
      </c>
      <c r="Q273">
        <v>0</v>
      </c>
      <c r="R273">
        <v>1</v>
      </c>
      <c r="S273">
        <v>0</v>
      </c>
      <c r="T273">
        <v>0</v>
      </c>
      <c r="V273">
        <v>0</v>
      </c>
      <c r="Y273" s="27">
        <v>44792</v>
      </c>
      <c r="Z273" s="26">
        <v>0.10784722222222222</v>
      </c>
      <c r="AB273">
        <v>1</v>
      </c>
      <c r="AD273" s="30">
        <v>0.40647512012818421</v>
      </c>
      <c r="AE273" s="30">
        <v>0.79469129810340511</v>
      </c>
      <c r="AF273" s="30">
        <v>0.3882161779752209</v>
      </c>
      <c r="AG273" s="30">
        <v>8.3498649268829966E-2</v>
      </c>
      <c r="AH273" s="30"/>
      <c r="BG273" s="30"/>
      <c r="BH273" s="30"/>
      <c r="BI273" s="30"/>
      <c r="BJ273" s="30"/>
      <c r="BL273" s="1"/>
    </row>
    <row r="274" spans="1:64" customFormat="1" ht="15">
      <c r="A274">
        <v>106</v>
      </c>
      <c r="B274">
        <v>3</v>
      </c>
      <c r="C274" t="s">
        <v>113</v>
      </c>
      <c r="D274" t="s">
        <v>25</v>
      </c>
      <c r="G274">
        <v>0.5</v>
      </c>
      <c r="H274">
        <v>0.5</v>
      </c>
      <c r="I274">
        <v>1722</v>
      </c>
      <c r="J274">
        <v>535</v>
      </c>
      <c r="L274">
        <v>788</v>
      </c>
      <c r="M274">
        <v>1.736</v>
      </c>
      <c r="N274">
        <v>0.73199999999999998</v>
      </c>
      <c r="O274">
        <v>0</v>
      </c>
      <c r="Q274">
        <v>0</v>
      </c>
      <c r="R274">
        <v>1</v>
      </c>
      <c r="S274">
        <v>0</v>
      </c>
      <c r="T274">
        <v>0</v>
      </c>
      <c r="V274">
        <v>0</v>
      </c>
      <c r="Y274" s="27">
        <v>44792</v>
      </c>
      <c r="Z274" s="26">
        <v>0.48738425925925927</v>
      </c>
      <c r="AB274">
        <v>1</v>
      </c>
      <c r="AD274" s="30">
        <v>1.7744635855981921</v>
      </c>
      <c r="AE274" s="30">
        <v>0.80389176122805606</v>
      </c>
      <c r="AF274" s="30">
        <v>-0.970571824370136</v>
      </c>
      <c r="AG274" s="30">
        <v>0.11221353141482047</v>
      </c>
      <c r="AH274" s="30"/>
      <c r="BG274" s="30"/>
      <c r="BH274" s="30"/>
      <c r="BI274" s="30"/>
      <c r="BJ274" s="30"/>
      <c r="BL274" s="1"/>
    </row>
    <row r="275" spans="1:64" customFormat="1" ht="15">
      <c r="A275">
        <v>107</v>
      </c>
      <c r="B275">
        <v>3</v>
      </c>
      <c r="C275" t="s">
        <v>113</v>
      </c>
      <c r="D275" t="s">
        <v>25</v>
      </c>
      <c r="G275">
        <v>0.5</v>
      </c>
      <c r="H275">
        <v>0.5</v>
      </c>
      <c r="I275">
        <v>295</v>
      </c>
      <c r="J275">
        <v>515</v>
      </c>
      <c r="L275">
        <v>789</v>
      </c>
      <c r="M275">
        <v>0.64100000000000001</v>
      </c>
      <c r="N275">
        <v>0.71399999999999997</v>
      </c>
      <c r="O275">
        <v>7.2999999999999995E-2</v>
      </c>
      <c r="Q275">
        <v>0</v>
      </c>
      <c r="R275">
        <v>1</v>
      </c>
      <c r="S275">
        <v>0</v>
      </c>
      <c r="T275">
        <v>0</v>
      </c>
      <c r="V275">
        <v>0</v>
      </c>
      <c r="Y275" s="27">
        <v>44792</v>
      </c>
      <c r="Z275" s="26">
        <v>0.49346064814814811</v>
      </c>
      <c r="AB275">
        <v>1</v>
      </c>
      <c r="AD275" s="30">
        <v>0.42910208303051373</v>
      </c>
      <c r="AE275" s="30">
        <v>0.78549083497875416</v>
      </c>
      <c r="AF275" s="30">
        <v>0.35638875194824043</v>
      </c>
      <c r="AG275" s="30">
        <v>0.11230002202369394</v>
      </c>
      <c r="AH275" s="30"/>
      <c r="AK275">
        <v>0.875004276244985</v>
      </c>
      <c r="AQ275">
        <v>3.7920076525969741</v>
      </c>
      <c r="AW275">
        <v>7.1927301265123349</v>
      </c>
      <c r="BC275">
        <v>0.61804357388452547</v>
      </c>
      <c r="BG275" s="30">
        <v>0.43098766327237453</v>
      </c>
      <c r="BH275" s="30">
        <v>0.8006715991344282</v>
      </c>
      <c r="BI275" s="30">
        <v>0.36968393586205367</v>
      </c>
      <c r="BJ275" s="30">
        <v>0.11195405958820007</v>
      </c>
      <c r="BL275" s="1">
        <v>80</v>
      </c>
    </row>
    <row r="276" spans="1:64" customFormat="1" ht="15">
      <c r="A276">
        <v>108</v>
      </c>
      <c r="B276">
        <v>3</v>
      </c>
      <c r="C276" t="s">
        <v>113</v>
      </c>
      <c r="D276" t="s">
        <v>25</v>
      </c>
      <c r="G276">
        <v>0.5</v>
      </c>
      <c r="H276">
        <v>0.5</v>
      </c>
      <c r="I276">
        <v>299</v>
      </c>
      <c r="J276">
        <v>548</v>
      </c>
      <c r="L276">
        <v>781</v>
      </c>
      <c r="M276">
        <v>0.64400000000000002</v>
      </c>
      <c r="N276">
        <v>0.74299999999999999</v>
      </c>
      <c r="O276">
        <v>9.9000000000000005E-2</v>
      </c>
      <c r="Q276">
        <v>0</v>
      </c>
      <c r="R276">
        <v>1</v>
      </c>
      <c r="S276">
        <v>0</v>
      </c>
      <c r="T276">
        <v>0</v>
      </c>
      <c r="V276">
        <v>0</v>
      </c>
      <c r="Y276" s="27">
        <v>44792</v>
      </c>
      <c r="Z276" s="26">
        <v>0.50003472222222223</v>
      </c>
      <c r="AB276">
        <v>1</v>
      </c>
      <c r="AD276" s="30">
        <v>0.43287324351423534</v>
      </c>
      <c r="AE276" s="30">
        <v>0.81585236329010224</v>
      </c>
      <c r="AF276" s="30">
        <v>0.38297911977586691</v>
      </c>
      <c r="AG276" s="30">
        <v>0.11160809715270621</v>
      </c>
      <c r="AH276" s="30"/>
      <c r="BG276" s="30"/>
      <c r="BH276" s="30"/>
      <c r="BI276" s="30"/>
      <c r="BJ276" s="30"/>
      <c r="BL276" s="1"/>
    </row>
    <row r="277" spans="1:64" customFormat="1" ht="15">
      <c r="A277">
        <v>4</v>
      </c>
      <c r="B277">
        <v>3</v>
      </c>
      <c r="C277" t="s">
        <v>113</v>
      </c>
      <c r="D277" t="s">
        <v>25</v>
      </c>
      <c r="G277">
        <v>0.5</v>
      </c>
      <c r="H277">
        <v>0.5</v>
      </c>
      <c r="I277">
        <v>3519</v>
      </c>
      <c r="J277">
        <v>2119</v>
      </c>
      <c r="L277">
        <v>1165</v>
      </c>
      <c r="M277">
        <v>3.1139999999999999</v>
      </c>
      <c r="N277">
        <v>2.0739999999999998</v>
      </c>
      <c r="O277">
        <v>0</v>
      </c>
      <c r="Q277">
        <v>6.0000000000000001E-3</v>
      </c>
      <c r="R277">
        <v>1</v>
      </c>
      <c r="S277">
        <v>0</v>
      </c>
      <c r="T277">
        <v>0</v>
      </c>
      <c r="V277">
        <v>0</v>
      </c>
      <c r="Y277" s="27">
        <v>44810</v>
      </c>
      <c r="Z277" s="26">
        <v>0.6780787037037036</v>
      </c>
      <c r="AB277">
        <v>1</v>
      </c>
      <c r="AD277" s="30">
        <v>3.5034395973666932</v>
      </c>
      <c r="AE277" s="30">
        <v>2.1457020317936175</v>
      </c>
      <c r="AF277" s="30">
        <v>-1.3577375655730757</v>
      </c>
      <c r="AG277" s="30">
        <v>0.12269300396979205</v>
      </c>
      <c r="AH277" s="30"/>
      <c r="BG277" s="30"/>
      <c r="BH277" s="30"/>
      <c r="BI277" s="30"/>
      <c r="BJ277" s="30"/>
      <c r="BL277" s="1"/>
    </row>
    <row r="278" spans="1:64" customFormat="1" ht="15">
      <c r="A278">
        <v>5</v>
      </c>
      <c r="B278">
        <v>3</v>
      </c>
      <c r="C278" t="s">
        <v>113</v>
      </c>
      <c r="D278" t="s">
        <v>25</v>
      </c>
      <c r="G278">
        <v>0.5</v>
      </c>
      <c r="H278">
        <v>0.5</v>
      </c>
      <c r="I278">
        <v>837</v>
      </c>
      <c r="J278">
        <v>3048</v>
      </c>
      <c r="L278">
        <v>858</v>
      </c>
      <c r="M278">
        <v>1.0569999999999999</v>
      </c>
      <c r="N278">
        <v>2.8610000000000002</v>
      </c>
      <c r="O278">
        <v>1.804</v>
      </c>
      <c r="Q278">
        <v>0</v>
      </c>
      <c r="R278">
        <v>1</v>
      </c>
      <c r="S278">
        <v>0</v>
      </c>
      <c r="T278">
        <v>0</v>
      </c>
      <c r="V278">
        <v>0</v>
      </c>
      <c r="Y278" s="27">
        <v>44810</v>
      </c>
      <c r="Z278" s="26">
        <v>0.68548611111111113</v>
      </c>
      <c r="AB278">
        <v>1</v>
      </c>
      <c r="AD278" s="30">
        <v>0.83884012854890344</v>
      </c>
      <c r="AE278" s="30">
        <v>3.1091459893381783</v>
      </c>
      <c r="AF278" s="30">
        <v>2.270305860789275</v>
      </c>
      <c r="AG278" s="30">
        <v>9.2299103243532854E-2</v>
      </c>
      <c r="AH278" s="30"/>
      <c r="AK278">
        <v>6.9868526832632583</v>
      </c>
      <c r="AQ278">
        <v>50.669080141615524</v>
      </c>
      <c r="AW278">
        <v>71.868063640593206</v>
      </c>
      <c r="BC278">
        <v>51.701802983434192</v>
      </c>
      <c r="BG278" s="30">
        <v>0.8105250335223162</v>
      </c>
      <c r="BH278" s="30">
        <v>2.4806777027160001</v>
      </c>
      <c r="BI278" s="30">
        <v>1.6701526691936837</v>
      </c>
      <c r="BJ278" s="30">
        <v>7.3340041389856503E-2</v>
      </c>
      <c r="BL278" s="1">
        <v>81</v>
      </c>
    </row>
    <row r="279" spans="1:64" customFormat="1" ht="15">
      <c r="A279">
        <v>6</v>
      </c>
      <c r="B279">
        <v>3</v>
      </c>
      <c r="C279" t="s">
        <v>113</v>
      </c>
      <c r="D279" t="s">
        <v>25</v>
      </c>
      <c r="G279">
        <v>0.5</v>
      </c>
      <c r="H279">
        <v>0.5</v>
      </c>
      <c r="I279">
        <v>780</v>
      </c>
      <c r="J279">
        <v>1836</v>
      </c>
      <c r="L279">
        <v>475</v>
      </c>
      <c r="M279">
        <v>1.0129999999999999</v>
      </c>
      <c r="N279">
        <v>1.8340000000000001</v>
      </c>
      <c r="O279">
        <v>0.82</v>
      </c>
      <c r="Q279">
        <v>0</v>
      </c>
      <c r="R279">
        <v>1</v>
      </c>
      <c r="S279">
        <v>0</v>
      </c>
      <c r="T279">
        <v>0</v>
      </c>
      <c r="V279">
        <v>0</v>
      </c>
      <c r="Y279" s="27">
        <v>44810</v>
      </c>
      <c r="Z279" s="26">
        <v>0.69302083333333331</v>
      </c>
      <c r="AB279">
        <v>1</v>
      </c>
      <c r="AD279" s="30">
        <v>0.78220993849572906</v>
      </c>
      <c r="AE279" s="30">
        <v>1.8522094160938214</v>
      </c>
      <c r="AF279" s="30">
        <v>1.0699994775980923</v>
      </c>
      <c r="AG279" s="30">
        <v>5.4380979536180152E-2</v>
      </c>
      <c r="AH279" s="30"/>
      <c r="BG279" s="30"/>
      <c r="BH279" s="30"/>
      <c r="BI279" s="30"/>
      <c r="BJ279" s="30"/>
      <c r="BL279" s="1"/>
    </row>
    <row r="280" spans="1:64" customFormat="1" ht="15">
      <c r="A280">
        <v>64</v>
      </c>
      <c r="B280">
        <v>3</v>
      </c>
      <c r="C280" t="s">
        <v>113</v>
      </c>
      <c r="D280" t="s">
        <v>25</v>
      </c>
      <c r="G280">
        <v>0.5</v>
      </c>
      <c r="H280">
        <v>0.5</v>
      </c>
      <c r="I280">
        <v>1623</v>
      </c>
      <c r="J280">
        <v>587</v>
      </c>
      <c r="L280">
        <v>422</v>
      </c>
      <c r="M280">
        <v>1.66</v>
      </c>
      <c r="N280">
        <v>0.77600000000000002</v>
      </c>
      <c r="O280">
        <v>0</v>
      </c>
      <c r="Q280">
        <v>0</v>
      </c>
      <c r="R280">
        <v>1</v>
      </c>
      <c r="S280">
        <v>0</v>
      </c>
      <c r="T280">
        <v>0</v>
      </c>
      <c r="V280">
        <v>0</v>
      </c>
      <c r="Y280" s="27">
        <v>44811</v>
      </c>
      <c r="Z280" s="26">
        <v>0.25049768518518517</v>
      </c>
      <c r="AB280">
        <v>1</v>
      </c>
      <c r="AD280" s="30">
        <v>1.6197406440189939</v>
      </c>
      <c r="AE280" s="30">
        <v>0.55690101676857251</v>
      </c>
      <c r="AF280" s="30">
        <v>-1.0628396272504212</v>
      </c>
      <c r="AG280" s="30">
        <v>4.9133824036207065E-2</v>
      </c>
      <c r="AH280" s="30"/>
      <c r="BG280" s="30"/>
      <c r="BH280" s="30"/>
      <c r="BI280" s="30"/>
      <c r="BJ280" s="30"/>
      <c r="BL280" s="1"/>
    </row>
    <row r="281" spans="1:64" customFormat="1" ht="15">
      <c r="A281">
        <v>65</v>
      </c>
      <c r="B281">
        <v>3</v>
      </c>
      <c r="C281" t="s">
        <v>113</v>
      </c>
      <c r="D281" t="s">
        <v>25</v>
      </c>
      <c r="G281">
        <v>0.5</v>
      </c>
      <c r="H281">
        <v>0.5</v>
      </c>
      <c r="I281">
        <v>326</v>
      </c>
      <c r="J281">
        <v>530</v>
      </c>
      <c r="L281">
        <v>321</v>
      </c>
      <c r="M281">
        <v>0.66500000000000004</v>
      </c>
      <c r="N281">
        <v>0.72699999999999998</v>
      </c>
      <c r="O281">
        <v>6.2E-2</v>
      </c>
      <c r="Q281">
        <v>0</v>
      </c>
      <c r="R281">
        <v>1</v>
      </c>
      <c r="S281">
        <v>0</v>
      </c>
      <c r="T281">
        <v>0</v>
      </c>
      <c r="V281">
        <v>0</v>
      </c>
      <c r="Y281" s="27">
        <v>44811</v>
      </c>
      <c r="Z281" s="26">
        <v>0.25662037037037039</v>
      </c>
      <c r="AB281">
        <v>1</v>
      </c>
      <c r="AD281" s="30">
        <v>0.33115544228272514</v>
      </c>
      <c r="AE281" s="30">
        <v>0.49778766307638739</v>
      </c>
      <c r="AF281" s="30">
        <v>0.16663222079366224</v>
      </c>
      <c r="AG281" s="30">
        <v>3.913452770606967E-2</v>
      </c>
      <c r="AH281" s="30"/>
      <c r="AK281">
        <v>3.8255775145703423</v>
      </c>
      <c r="AQ281">
        <v>6.0607123110310539</v>
      </c>
      <c r="AW281">
        <v>10.354850251396199</v>
      </c>
      <c r="BC281">
        <v>3.3437371145475203</v>
      </c>
      <c r="BG281" s="30">
        <v>0.33761327097299942</v>
      </c>
      <c r="BH281" s="30">
        <v>0.51334380878485719</v>
      </c>
      <c r="BI281" s="30">
        <v>0.17573053781185777</v>
      </c>
      <c r="BJ281" s="30">
        <v>3.8491008635318257E-2</v>
      </c>
      <c r="BL281" s="1">
        <v>82</v>
      </c>
    </row>
    <row r="282" spans="1:64" customFormat="1" ht="15">
      <c r="A282">
        <v>66</v>
      </c>
      <c r="B282">
        <v>3</v>
      </c>
      <c r="C282" t="s">
        <v>113</v>
      </c>
      <c r="D282" t="s">
        <v>25</v>
      </c>
      <c r="G282">
        <v>0.5</v>
      </c>
      <c r="H282">
        <v>0.5</v>
      </c>
      <c r="I282">
        <v>339</v>
      </c>
      <c r="J282">
        <v>560</v>
      </c>
      <c r="L282">
        <v>308</v>
      </c>
      <c r="M282">
        <v>0.67500000000000004</v>
      </c>
      <c r="N282">
        <v>0.753</v>
      </c>
      <c r="O282">
        <v>7.8E-2</v>
      </c>
      <c r="Q282">
        <v>0</v>
      </c>
      <c r="R282">
        <v>1</v>
      </c>
      <c r="S282">
        <v>0</v>
      </c>
      <c r="T282">
        <v>0</v>
      </c>
      <c r="V282">
        <v>0</v>
      </c>
      <c r="Y282" s="27">
        <v>44811</v>
      </c>
      <c r="Z282" s="26">
        <v>0.26317129629629626</v>
      </c>
      <c r="AB282">
        <v>1</v>
      </c>
      <c r="AD282" s="30">
        <v>0.34407109966327365</v>
      </c>
      <c r="AE282" s="30">
        <v>0.52889995449332694</v>
      </c>
      <c r="AF282" s="30">
        <v>0.18482885483005329</v>
      </c>
      <c r="AG282" s="30">
        <v>3.7847489564566843E-2</v>
      </c>
      <c r="AH282" s="30"/>
      <c r="BG282" s="30"/>
      <c r="BH282" s="30"/>
      <c r="BI282" s="30"/>
      <c r="BJ282" s="30"/>
      <c r="BL282" s="1"/>
    </row>
    <row r="283" spans="1:64" customFormat="1" ht="15">
      <c r="A283">
        <v>106</v>
      </c>
      <c r="B283">
        <v>3</v>
      </c>
      <c r="C283" t="s">
        <v>113</v>
      </c>
      <c r="D283" t="s">
        <v>25</v>
      </c>
      <c r="G283">
        <v>0.5</v>
      </c>
      <c r="H283">
        <v>0.5</v>
      </c>
      <c r="I283">
        <v>1598</v>
      </c>
      <c r="J283">
        <v>502</v>
      </c>
      <c r="L283">
        <v>500</v>
      </c>
      <c r="M283">
        <v>1.641</v>
      </c>
      <c r="N283">
        <v>0.70399999999999996</v>
      </c>
      <c r="O283">
        <v>0</v>
      </c>
      <c r="Q283">
        <v>0</v>
      </c>
      <c r="R283">
        <v>1</v>
      </c>
      <c r="S283">
        <v>0</v>
      </c>
      <c r="T283">
        <v>0</v>
      </c>
      <c r="V283">
        <v>0</v>
      </c>
      <c r="Y283" s="27">
        <v>44811</v>
      </c>
      <c r="Z283" s="26">
        <v>0.6366087962962963</v>
      </c>
      <c r="AB283">
        <v>1</v>
      </c>
      <c r="AD283" s="30">
        <v>1.5949028413640929</v>
      </c>
      <c r="AE283" s="30">
        <v>0.46874952442057716</v>
      </c>
      <c r="AF283" s="30">
        <v>-1.1261533169435158</v>
      </c>
      <c r="AG283" s="30">
        <v>5.6856052885224065E-2</v>
      </c>
      <c r="AH283" s="30"/>
      <c r="BG283" s="30"/>
      <c r="BH283" s="30"/>
      <c r="BI283" s="30"/>
      <c r="BJ283" s="30"/>
      <c r="BL283" s="1"/>
    </row>
    <row r="284" spans="1:64" customFormat="1" ht="15">
      <c r="A284">
        <v>107</v>
      </c>
      <c r="B284">
        <v>3</v>
      </c>
      <c r="C284" t="s">
        <v>113</v>
      </c>
      <c r="D284" t="s">
        <v>25</v>
      </c>
      <c r="G284">
        <v>0.5</v>
      </c>
      <c r="H284">
        <v>0.5</v>
      </c>
      <c r="I284">
        <v>323</v>
      </c>
      <c r="J284">
        <v>554</v>
      </c>
      <c r="L284">
        <v>472</v>
      </c>
      <c r="M284">
        <v>0.66300000000000003</v>
      </c>
      <c r="N284">
        <v>0.748</v>
      </c>
      <c r="O284">
        <v>8.5999999999999993E-2</v>
      </c>
      <c r="Q284">
        <v>0</v>
      </c>
      <c r="R284">
        <v>1</v>
      </c>
      <c r="S284">
        <v>0</v>
      </c>
      <c r="T284">
        <v>0</v>
      </c>
      <c r="V284">
        <v>0</v>
      </c>
      <c r="Y284" s="27">
        <v>44811</v>
      </c>
      <c r="Z284" s="26">
        <v>0.64271990740740736</v>
      </c>
      <c r="AB284">
        <v>1</v>
      </c>
      <c r="AD284" s="30">
        <v>0.32817490596413695</v>
      </c>
      <c r="AE284" s="30">
        <v>0.52267749620993909</v>
      </c>
      <c r="AF284" s="30">
        <v>0.19450259024580213</v>
      </c>
      <c r="AG284" s="30">
        <v>5.4083970734294884E-2</v>
      </c>
      <c r="AH284" s="30"/>
      <c r="AK284">
        <v>1.8000829447601172</v>
      </c>
      <c r="AQ284">
        <v>6.1539488520254011</v>
      </c>
      <c r="AW284">
        <v>13.081870808352846</v>
      </c>
      <c r="BC284">
        <v>3.5952694131128569</v>
      </c>
      <c r="BG284" s="30">
        <v>0.33115544228272509</v>
      </c>
      <c r="BH284" s="30">
        <v>0.53927071829897355</v>
      </c>
      <c r="BI284" s="30">
        <v>0.20811527601624841</v>
      </c>
      <c r="BJ284" s="30">
        <v>5.5074000073912444E-2</v>
      </c>
      <c r="BL284" s="1">
        <v>83</v>
      </c>
    </row>
    <row r="285" spans="1:64" customFormat="1" ht="15">
      <c r="A285">
        <v>108</v>
      </c>
      <c r="B285">
        <v>3</v>
      </c>
      <c r="C285" t="s">
        <v>113</v>
      </c>
      <c r="D285" t="s">
        <v>25</v>
      </c>
      <c r="G285">
        <v>0.5</v>
      </c>
      <c r="H285">
        <v>0.5</v>
      </c>
      <c r="I285">
        <v>329</v>
      </c>
      <c r="J285">
        <v>586</v>
      </c>
      <c r="L285">
        <v>492</v>
      </c>
      <c r="M285">
        <v>0.66700000000000004</v>
      </c>
      <c r="N285">
        <v>0.77500000000000002</v>
      </c>
      <c r="O285">
        <v>0.108</v>
      </c>
      <c r="Q285">
        <v>0</v>
      </c>
      <c r="R285">
        <v>1</v>
      </c>
      <c r="S285">
        <v>0</v>
      </c>
      <c r="T285">
        <v>0</v>
      </c>
      <c r="V285">
        <v>0</v>
      </c>
      <c r="Y285" s="27">
        <v>44811</v>
      </c>
      <c r="Z285" s="26">
        <v>0.64932870370370377</v>
      </c>
      <c r="AB285">
        <v>1</v>
      </c>
      <c r="AD285" s="30">
        <v>0.33413597860131322</v>
      </c>
      <c r="AE285" s="30">
        <v>0.5558639403880079</v>
      </c>
      <c r="AF285" s="30">
        <v>0.22172796178669468</v>
      </c>
      <c r="AG285" s="30">
        <v>5.606402941353001E-2</v>
      </c>
      <c r="AH285" s="30"/>
      <c r="BG285" s="30"/>
      <c r="BH285" s="30"/>
      <c r="BI285" s="30"/>
      <c r="BJ285" s="30"/>
      <c r="BL285" s="1"/>
    </row>
    <row r="286" spans="1:64" customFormat="1" ht="15">
      <c r="A286">
        <v>4</v>
      </c>
      <c r="B286">
        <v>3</v>
      </c>
      <c r="C286" t="s">
        <v>113</v>
      </c>
      <c r="D286" t="s">
        <v>25</v>
      </c>
      <c r="G286">
        <v>0.5</v>
      </c>
      <c r="H286">
        <v>0.5</v>
      </c>
      <c r="I286">
        <v>2997</v>
      </c>
      <c r="J286">
        <v>998</v>
      </c>
      <c r="L286">
        <v>561</v>
      </c>
      <c r="M286">
        <v>2.714</v>
      </c>
      <c r="N286">
        <v>1.1240000000000001</v>
      </c>
      <c r="O286">
        <v>0</v>
      </c>
      <c r="Q286">
        <v>0</v>
      </c>
      <c r="R286">
        <v>1</v>
      </c>
      <c r="S286">
        <v>0</v>
      </c>
      <c r="T286">
        <v>0</v>
      </c>
      <c r="V286">
        <v>0</v>
      </c>
      <c r="Y286" s="27">
        <v>44812</v>
      </c>
      <c r="Z286" s="26">
        <v>0.69682870370370376</v>
      </c>
      <c r="AB286">
        <v>1</v>
      </c>
      <c r="AD286" s="30">
        <v>3.0889118661540578</v>
      </c>
      <c r="AE286" s="30">
        <v>1.5919280767346284</v>
      </c>
      <c r="AF286" s="30">
        <v>-1.4969837894194293</v>
      </c>
      <c r="AG286" s="30">
        <v>7.6768463927564104E-2</v>
      </c>
      <c r="AH286" s="30"/>
      <c r="BL286" s="1"/>
    </row>
    <row r="287" spans="1:64" customFormat="1" ht="15">
      <c r="A287">
        <v>5</v>
      </c>
      <c r="B287">
        <v>3</v>
      </c>
      <c r="C287" t="s">
        <v>113</v>
      </c>
      <c r="D287" t="s">
        <v>25</v>
      </c>
      <c r="G287">
        <v>0.5</v>
      </c>
      <c r="H287">
        <v>0.5</v>
      </c>
      <c r="I287">
        <v>519</v>
      </c>
      <c r="J287">
        <v>996</v>
      </c>
      <c r="L287">
        <v>556</v>
      </c>
      <c r="M287">
        <v>0.81299999999999994</v>
      </c>
      <c r="N287">
        <v>1.1220000000000001</v>
      </c>
      <c r="O287">
        <v>0.309</v>
      </c>
      <c r="Q287">
        <v>0</v>
      </c>
      <c r="R287">
        <v>1</v>
      </c>
      <c r="S287">
        <v>0</v>
      </c>
      <c r="T287">
        <v>0</v>
      </c>
      <c r="V287">
        <v>0</v>
      </c>
      <c r="Y287" s="27">
        <v>44812</v>
      </c>
      <c r="Z287" s="26">
        <v>0.70318287037037042</v>
      </c>
      <c r="AB287">
        <v>1</v>
      </c>
      <c r="AD287" s="30">
        <v>0.66075418457914592</v>
      </c>
      <c r="AE287" s="30">
        <v>1.5899776778844295</v>
      </c>
      <c r="AF287" s="30">
        <v>0.92922349330528353</v>
      </c>
      <c r="AG287" s="30">
        <v>7.6251429402844392E-2</v>
      </c>
      <c r="AH287" s="30"/>
      <c r="AK287">
        <v>5.3287264176626401</v>
      </c>
      <c r="AQ287">
        <v>0.67240745576274985</v>
      </c>
      <c r="AW287">
        <v>4.7306447245121541</v>
      </c>
      <c r="BC287">
        <v>8.3346041498342807</v>
      </c>
      <c r="BG287" s="30">
        <v>0.64360617835333445</v>
      </c>
      <c r="BH287" s="30">
        <v>1.5953412747224767</v>
      </c>
      <c r="BI287" s="30">
        <v>0.95173509636914222</v>
      </c>
      <c r="BJ287" s="30">
        <v>7.3200925706998099E-2</v>
      </c>
      <c r="BL287" s="1">
        <v>84</v>
      </c>
    </row>
    <row r="288" spans="1:64" customFormat="1" ht="15">
      <c r="A288">
        <v>6</v>
      </c>
      <c r="B288">
        <v>3</v>
      </c>
      <c r="C288" t="s">
        <v>113</v>
      </c>
      <c r="D288" t="s">
        <v>25</v>
      </c>
      <c r="G288">
        <v>0.5</v>
      </c>
      <c r="H288">
        <v>0.5</v>
      </c>
      <c r="I288">
        <v>484</v>
      </c>
      <c r="J288">
        <v>1007</v>
      </c>
      <c r="L288">
        <v>497</v>
      </c>
      <c r="M288">
        <v>0.78700000000000003</v>
      </c>
      <c r="N288">
        <v>1.1319999999999999</v>
      </c>
      <c r="O288">
        <v>0.34499999999999997</v>
      </c>
      <c r="Q288">
        <v>0</v>
      </c>
      <c r="R288">
        <v>1</v>
      </c>
      <c r="S288">
        <v>0</v>
      </c>
      <c r="T288">
        <v>0</v>
      </c>
      <c r="V288">
        <v>0</v>
      </c>
      <c r="Y288" s="27">
        <v>44812</v>
      </c>
      <c r="Z288" s="26">
        <v>0.70993055555555562</v>
      </c>
      <c r="AB288">
        <v>1</v>
      </c>
      <c r="AD288" s="30">
        <v>0.62645817212752286</v>
      </c>
      <c r="AE288" s="30">
        <v>1.6007048715605239</v>
      </c>
      <c r="AF288" s="30">
        <v>0.97424669943300102</v>
      </c>
      <c r="AG288" s="30">
        <v>7.015042201115182E-2</v>
      </c>
      <c r="AH288" s="30"/>
      <c r="BL288" s="1"/>
    </row>
    <row r="289" spans="1:64" customFormat="1" ht="15">
      <c r="A289">
        <v>64</v>
      </c>
      <c r="B289">
        <v>3</v>
      </c>
      <c r="C289" t="s">
        <v>113</v>
      </c>
      <c r="D289" t="s">
        <v>25</v>
      </c>
      <c r="G289">
        <v>0.5</v>
      </c>
      <c r="H289">
        <v>0.5</v>
      </c>
      <c r="I289">
        <v>1474</v>
      </c>
      <c r="J289">
        <v>495</v>
      </c>
      <c r="L289">
        <v>354</v>
      </c>
      <c r="M289">
        <v>1.546</v>
      </c>
      <c r="N289">
        <v>0.69799999999999995</v>
      </c>
      <c r="O289">
        <v>0</v>
      </c>
      <c r="Q289">
        <v>0</v>
      </c>
      <c r="R289">
        <v>1</v>
      </c>
      <c r="S289">
        <v>0</v>
      </c>
      <c r="T289">
        <v>0</v>
      </c>
      <c r="V289">
        <v>0</v>
      </c>
      <c r="Y289" s="27">
        <v>44813</v>
      </c>
      <c r="Z289" s="26">
        <v>0.25612268518518516</v>
      </c>
      <c r="AB289">
        <v>1</v>
      </c>
      <c r="AD289" s="30">
        <v>1.5965453814734321</v>
      </c>
      <c r="AE289" s="30">
        <v>1.1014027659095802</v>
      </c>
      <c r="AF289" s="30">
        <v>-0.49514261556385186</v>
      </c>
      <c r="AG289" s="30">
        <v>5.5363234604168143E-2</v>
      </c>
      <c r="AH289" s="30"/>
      <c r="BL289" s="1"/>
    </row>
    <row r="290" spans="1:64" customFormat="1" ht="15">
      <c r="A290">
        <v>65</v>
      </c>
      <c r="B290">
        <v>3</v>
      </c>
      <c r="C290" t="s">
        <v>113</v>
      </c>
      <c r="D290" t="s">
        <v>25</v>
      </c>
      <c r="G290">
        <v>0.5</v>
      </c>
      <c r="H290">
        <v>0.5</v>
      </c>
      <c r="I290">
        <v>322</v>
      </c>
      <c r="J290">
        <v>480</v>
      </c>
      <c r="L290">
        <v>240</v>
      </c>
      <c r="M290">
        <v>0.66200000000000003</v>
      </c>
      <c r="N290">
        <v>0.68500000000000005</v>
      </c>
      <c r="O290">
        <v>2.3E-2</v>
      </c>
      <c r="Q290">
        <v>0</v>
      </c>
      <c r="R290">
        <v>1</v>
      </c>
      <c r="S290">
        <v>0</v>
      </c>
      <c r="T290">
        <v>0</v>
      </c>
      <c r="V290">
        <v>0</v>
      </c>
      <c r="Y290" s="27">
        <v>44813</v>
      </c>
      <c r="Z290" s="26">
        <v>0.26232638888888887</v>
      </c>
      <c r="AB290">
        <v>1</v>
      </c>
      <c r="AD290" s="30">
        <v>0.46771662878001047</v>
      </c>
      <c r="AE290" s="30">
        <v>1.0867747745330878</v>
      </c>
      <c r="AF290" s="30">
        <v>0.61905814575307727</v>
      </c>
      <c r="AG290" s="30">
        <v>4.3574847440558777E-2</v>
      </c>
      <c r="AH290" s="30"/>
      <c r="AK290">
        <v>1.6901978952336387</v>
      </c>
      <c r="AQ290">
        <v>4.0442658827613887</v>
      </c>
      <c r="AW290">
        <v>8.1651174395445665</v>
      </c>
      <c r="BC290">
        <v>9.2782841862700298</v>
      </c>
      <c r="BG290" s="30">
        <v>0.46379708449982493</v>
      </c>
      <c r="BH290" s="30">
        <v>1.1092043613103764</v>
      </c>
      <c r="BI290" s="30">
        <v>0.64540727681055121</v>
      </c>
      <c r="BJ290" s="30">
        <v>4.5694688991909586E-2</v>
      </c>
      <c r="BL290" s="1">
        <v>85</v>
      </c>
    </row>
    <row r="291" spans="1:64" customFormat="1" ht="15">
      <c r="A291">
        <v>66</v>
      </c>
      <c r="B291">
        <v>3</v>
      </c>
      <c r="C291" t="s">
        <v>113</v>
      </c>
      <c r="D291" t="s">
        <v>25</v>
      </c>
      <c r="G291">
        <v>0.5</v>
      </c>
      <c r="H291">
        <v>0.5</v>
      </c>
      <c r="I291">
        <v>314</v>
      </c>
      <c r="J291">
        <v>526</v>
      </c>
      <c r="L291">
        <v>281</v>
      </c>
      <c r="M291">
        <v>0.65600000000000003</v>
      </c>
      <c r="N291">
        <v>0.72399999999999998</v>
      </c>
      <c r="O291">
        <v>6.8000000000000005E-2</v>
      </c>
      <c r="Q291">
        <v>0</v>
      </c>
      <c r="R291">
        <v>1</v>
      </c>
      <c r="S291">
        <v>0</v>
      </c>
      <c r="T291">
        <v>0</v>
      </c>
      <c r="V291">
        <v>0</v>
      </c>
      <c r="Y291" s="27">
        <v>44813</v>
      </c>
      <c r="Z291" s="26">
        <v>0.26895833333333335</v>
      </c>
      <c r="AB291">
        <v>1</v>
      </c>
      <c r="AD291" s="30">
        <v>0.45987754021963945</v>
      </c>
      <c r="AE291" s="30">
        <v>1.1316339480876647</v>
      </c>
      <c r="AF291" s="30">
        <v>0.67175640786802526</v>
      </c>
      <c r="AG291" s="30">
        <v>4.7814530543260396E-2</v>
      </c>
      <c r="AH291" s="30"/>
      <c r="BG291" s="30"/>
      <c r="BH291" s="30"/>
      <c r="BI291" s="30"/>
      <c r="BJ291" s="30"/>
      <c r="BL291" s="1"/>
    </row>
    <row r="292" spans="1:64" customFormat="1" ht="15">
      <c r="A292">
        <v>106</v>
      </c>
      <c r="B292">
        <v>3</v>
      </c>
      <c r="C292" t="s">
        <v>113</v>
      </c>
      <c r="D292" t="s">
        <v>25</v>
      </c>
      <c r="G292">
        <v>0.5</v>
      </c>
      <c r="H292">
        <v>0.5</v>
      </c>
      <c r="I292">
        <v>2025</v>
      </c>
      <c r="J292">
        <v>591</v>
      </c>
      <c r="L292">
        <v>312</v>
      </c>
      <c r="M292">
        <v>1.968</v>
      </c>
      <c r="N292">
        <v>0.78</v>
      </c>
      <c r="O292">
        <v>0</v>
      </c>
      <c r="Q292">
        <v>0</v>
      </c>
      <c r="R292">
        <v>1</v>
      </c>
      <c r="S292">
        <v>0</v>
      </c>
      <c r="T292">
        <v>0</v>
      </c>
      <c r="V292">
        <v>0</v>
      </c>
      <c r="Y292" s="27">
        <v>44813</v>
      </c>
      <c r="Z292" s="26">
        <v>0.64802083333333338</v>
      </c>
      <c r="AB292">
        <v>1</v>
      </c>
      <c r="AD292" s="30">
        <v>2.1364626060689837</v>
      </c>
      <c r="AE292" s="30">
        <v>1.1950219107191322</v>
      </c>
      <c r="AF292" s="30">
        <v>-0.94144069534985153</v>
      </c>
      <c r="AG292" s="30">
        <v>5.1020144596522592E-2</v>
      </c>
      <c r="AH292" s="30"/>
      <c r="BG292" s="30"/>
      <c r="BH292" s="30"/>
      <c r="BI292" s="30"/>
      <c r="BJ292" s="30"/>
      <c r="BL292" s="1"/>
    </row>
    <row r="293" spans="1:64" customFormat="1" ht="15">
      <c r="A293">
        <v>107</v>
      </c>
      <c r="B293">
        <v>3</v>
      </c>
      <c r="C293" t="s">
        <v>113</v>
      </c>
      <c r="D293" t="s">
        <v>25</v>
      </c>
      <c r="G293">
        <v>0.5</v>
      </c>
      <c r="H293">
        <v>0.5</v>
      </c>
      <c r="I293">
        <v>439</v>
      </c>
      <c r="J293">
        <v>606</v>
      </c>
      <c r="L293">
        <v>307</v>
      </c>
      <c r="M293">
        <v>0.751</v>
      </c>
      <c r="N293">
        <v>0.79200000000000004</v>
      </c>
      <c r="O293">
        <v>0.04</v>
      </c>
      <c r="Q293">
        <v>0</v>
      </c>
      <c r="R293">
        <v>1</v>
      </c>
      <c r="S293">
        <v>0</v>
      </c>
      <c r="T293">
        <v>0</v>
      </c>
      <c r="V293">
        <v>0</v>
      </c>
      <c r="Y293" s="27">
        <v>44813</v>
      </c>
      <c r="Z293" s="26">
        <v>0.65432870370370366</v>
      </c>
      <c r="AB293">
        <v>1</v>
      </c>
      <c r="AD293" s="30">
        <v>0.58236329897543604</v>
      </c>
      <c r="AE293" s="30">
        <v>1.2096499020956246</v>
      </c>
      <c r="AF293" s="30">
        <v>0.62728660312018858</v>
      </c>
      <c r="AG293" s="30">
        <v>5.0503110071802873E-2</v>
      </c>
      <c r="AH293" s="30"/>
      <c r="AK293">
        <v>12.895891403242251</v>
      </c>
      <c r="AQ293">
        <v>4.0287133383087532</v>
      </c>
      <c r="AW293">
        <v>17.498065621701745</v>
      </c>
      <c r="BC293">
        <v>2.0687142131520071</v>
      </c>
      <c r="BG293" s="30">
        <v>0.54708740045376669</v>
      </c>
      <c r="BH293" s="30">
        <v>1.2345174874356619</v>
      </c>
      <c r="BI293" s="30">
        <v>0.68743008698189523</v>
      </c>
      <c r="BJ293" s="30">
        <v>4.9986075547083168E-2</v>
      </c>
      <c r="BL293" s="1">
        <v>86</v>
      </c>
    </row>
    <row r="294" spans="1:64" customFormat="1" ht="15">
      <c r="A294">
        <v>108</v>
      </c>
      <c r="B294">
        <v>3</v>
      </c>
      <c r="C294" t="s">
        <v>113</v>
      </c>
      <c r="D294" t="s">
        <v>25</v>
      </c>
      <c r="G294">
        <v>0.5</v>
      </c>
      <c r="H294">
        <v>0.5</v>
      </c>
      <c r="I294">
        <v>367</v>
      </c>
      <c r="J294">
        <v>657</v>
      </c>
      <c r="L294">
        <v>297</v>
      </c>
      <c r="M294">
        <v>0.69699999999999995</v>
      </c>
      <c r="N294">
        <v>0.83499999999999996</v>
      </c>
      <c r="O294">
        <v>0.13800000000000001</v>
      </c>
      <c r="Q294">
        <v>0</v>
      </c>
      <c r="R294">
        <v>1</v>
      </c>
      <c r="S294">
        <v>0</v>
      </c>
      <c r="T294">
        <v>0</v>
      </c>
      <c r="V294">
        <v>0</v>
      </c>
      <c r="Y294" s="27">
        <v>44813</v>
      </c>
      <c r="Z294" s="26">
        <v>0.66105324074074068</v>
      </c>
      <c r="AB294">
        <v>1</v>
      </c>
      <c r="AD294" s="30">
        <v>0.51181150193209723</v>
      </c>
      <c r="AE294" s="30">
        <v>1.2593850727756992</v>
      </c>
      <c r="AF294" s="30">
        <v>0.74757357084360199</v>
      </c>
      <c r="AG294" s="30">
        <v>4.9469041022363464E-2</v>
      </c>
      <c r="AH294" s="30"/>
      <c r="BG294" s="30"/>
      <c r="BH294" s="30"/>
      <c r="BI294" s="30"/>
      <c r="BJ294" s="30"/>
      <c r="BL294" s="1"/>
    </row>
    <row r="295" spans="1:64" customFormat="1" ht="15">
      <c r="A295">
        <v>7</v>
      </c>
      <c r="B295">
        <v>3</v>
      </c>
      <c r="C295" t="s">
        <v>162</v>
      </c>
      <c r="D295" t="s">
        <v>25</v>
      </c>
      <c r="G295">
        <v>0.5</v>
      </c>
      <c r="H295">
        <v>0.5</v>
      </c>
      <c r="I295">
        <v>274</v>
      </c>
      <c r="J295">
        <v>521</v>
      </c>
      <c r="L295">
        <v>385</v>
      </c>
      <c r="M295">
        <v>0.625</v>
      </c>
      <c r="N295">
        <v>0.72</v>
      </c>
      <c r="O295">
        <v>9.5000000000000001E-2</v>
      </c>
      <c r="Q295">
        <v>0</v>
      </c>
      <c r="R295">
        <v>1</v>
      </c>
      <c r="S295">
        <v>0</v>
      </c>
      <c r="T295">
        <v>0</v>
      </c>
      <c r="V295">
        <v>0</v>
      </c>
      <c r="Y295" s="27">
        <v>44824</v>
      </c>
      <c r="Z295" s="26">
        <v>0.54181712962962958</v>
      </c>
      <c r="AB295">
        <v>1</v>
      </c>
      <c r="AD295" s="30">
        <v>0.2022025224854456</v>
      </c>
      <c r="AE295" s="30">
        <v>0.58534036623903418</v>
      </c>
      <c r="AF295" s="30">
        <v>0.38313784375358861</v>
      </c>
      <c r="AG295" s="30">
        <v>5.4965595849275434E-2</v>
      </c>
      <c r="AH295" s="30"/>
      <c r="BG295" s="30"/>
      <c r="BH295" s="30"/>
      <c r="BI295" s="30"/>
      <c r="BJ295" s="30"/>
      <c r="BL295" s="1"/>
    </row>
    <row r="296" spans="1:64" customFormat="1" ht="15">
      <c r="A296">
        <v>8</v>
      </c>
      <c r="B296">
        <v>3</v>
      </c>
      <c r="C296" t="s">
        <v>162</v>
      </c>
      <c r="D296" t="s">
        <v>25</v>
      </c>
      <c r="G296">
        <v>0.5</v>
      </c>
      <c r="H296">
        <v>0.5</v>
      </c>
      <c r="I296">
        <v>178</v>
      </c>
      <c r="J296">
        <v>433</v>
      </c>
      <c r="L296">
        <v>381</v>
      </c>
      <c r="M296">
        <v>0.55100000000000005</v>
      </c>
      <c r="N296">
        <v>0.64500000000000002</v>
      </c>
      <c r="O296">
        <v>9.4E-2</v>
      </c>
      <c r="Q296">
        <v>0</v>
      </c>
      <c r="R296">
        <v>1</v>
      </c>
      <c r="S296">
        <v>0</v>
      </c>
      <c r="T296">
        <v>0</v>
      </c>
      <c r="V296">
        <v>0</v>
      </c>
      <c r="Y296" s="27">
        <v>44824</v>
      </c>
      <c r="Z296" s="26">
        <v>0.5478587962962963</v>
      </c>
      <c r="AB296">
        <v>1</v>
      </c>
      <c r="AD296" s="30">
        <v>0.10793906030643116</v>
      </c>
      <c r="AE296" s="30">
        <v>0.49888306603804961</v>
      </c>
      <c r="AF296" s="30">
        <v>0.39094400573161847</v>
      </c>
      <c r="AG296" s="30">
        <v>5.4574842849275565E-2</v>
      </c>
      <c r="AH296" s="30"/>
      <c r="AK296">
        <v>112.17204032053786</v>
      </c>
      <c r="AQ296">
        <v>2.3356078518716421</v>
      </c>
      <c r="AW296">
        <v>20.513227601491536</v>
      </c>
      <c r="BC296">
        <v>2.3543758415862714</v>
      </c>
      <c r="BG296" s="30">
        <v>6.9153573264024201E-2</v>
      </c>
      <c r="BH296" s="30">
        <v>0.50477788196084405</v>
      </c>
      <c r="BI296" s="30">
        <v>0.43562430869681984</v>
      </c>
      <c r="BJ296" s="30">
        <v>5.393986922427578E-2</v>
      </c>
      <c r="BL296" s="1">
        <v>87</v>
      </c>
    </row>
    <row r="297" spans="1:64" customFormat="1" ht="15">
      <c r="A297">
        <v>9</v>
      </c>
      <c r="B297">
        <v>3</v>
      </c>
      <c r="C297" t="s">
        <v>162</v>
      </c>
      <c r="D297" t="s">
        <v>25</v>
      </c>
      <c r="G297">
        <v>0.5</v>
      </c>
      <c r="H297">
        <v>0.5</v>
      </c>
      <c r="I297">
        <v>99</v>
      </c>
      <c r="J297">
        <v>445</v>
      </c>
      <c r="L297">
        <v>368</v>
      </c>
      <c r="M297">
        <v>0.49099999999999999</v>
      </c>
      <c r="N297">
        <v>0.65600000000000003</v>
      </c>
      <c r="O297">
        <v>0.16500000000000001</v>
      </c>
      <c r="Q297">
        <v>0</v>
      </c>
      <c r="R297">
        <v>1</v>
      </c>
      <c r="S297">
        <v>0</v>
      </c>
      <c r="T297">
        <v>0</v>
      </c>
      <c r="V297">
        <v>0</v>
      </c>
      <c r="Y297" s="27">
        <v>44824</v>
      </c>
      <c r="Z297" s="26">
        <v>0.55415509259259255</v>
      </c>
      <c r="AB297">
        <v>1</v>
      </c>
      <c r="AD297" s="30">
        <v>3.0368086221617241E-2</v>
      </c>
      <c r="AE297" s="30">
        <v>0.51067269788363845</v>
      </c>
      <c r="AF297" s="30">
        <v>0.48030461166202121</v>
      </c>
      <c r="AG297" s="30">
        <v>5.3304895599275988E-2</v>
      </c>
      <c r="AH297" s="30"/>
      <c r="BG297" s="30"/>
      <c r="BH297" s="30"/>
      <c r="BI297" s="30"/>
      <c r="BJ297" s="30"/>
      <c r="BL297" s="1"/>
    </row>
    <row r="298" spans="1:64" customFormat="1" ht="15">
      <c r="A298">
        <v>67</v>
      </c>
      <c r="B298">
        <v>3</v>
      </c>
      <c r="C298" t="s">
        <v>113</v>
      </c>
      <c r="D298" t="s">
        <v>25</v>
      </c>
      <c r="G298">
        <v>0.5</v>
      </c>
      <c r="H298">
        <v>0.5</v>
      </c>
      <c r="I298">
        <v>1585</v>
      </c>
      <c r="J298">
        <v>721</v>
      </c>
      <c r="L298">
        <v>290</v>
      </c>
      <c r="M298">
        <v>1.631</v>
      </c>
      <c r="N298">
        <v>0.88900000000000001</v>
      </c>
      <c r="O298">
        <v>0</v>
      </c>
      <c r="Q298">
        <v>0</v>
      </c>
      <c r="R298">
        <v>1</v>
      </c>
      <c r="S298">
        <v>0</v>
      </c>
      <c r="T298">
        <v>0</v>
      </c>
      <c r="V298">
        <v>0</v>
      </c>
      <c r="Y298" s="27">
        <v>44825</v>
      </c>
      <c r="Z298" s="26">
        <v>0.11077546296296296</v>
      </c>
      <c r="AB298">
        <v>1</v>
      </c>
      <c r="AD298" s="30">
        <v>1.4894879278676112</v>
      </c>
      <c r="AE298" s="30">
        <v>0.78183423033218102</v>
      </c>
      <c r="AF298" s="30">
        <v>-0.70765369753543017</v>
      </c>
      <c r="AG298" s="30">
        <v>4.5685212099278567E-2</v>
      </c>
      <c r="AH298" s="30"/>
      <c r="BG298" s="30"/>
      <c r="BH298" s="30"/>
      <c r="BI298" s="30"/>
      <c r="BJ298" s="30"/>
      <c r="BL298" s="1"/>
    </row>
    <row r="299" spans="1:64" customFormat="1" ht="15">
      <c r="A299">
        <v>68</v>
      </c>
      <c r="B299">
        <v>3</v>
      </c>
      <c r="C299" t="s">
        <v>113</v>
      </c>
      <c r="D299" t="s">
        <v>25</v>
      </c>
      <c r="G299">
        <v>0.5</v>
      </c>
      <c r="H299">
        <v>0.5</v>
      </c>
      <c r="I299">
        <v>349</v>
      </c>
      <c r="J299">
        <v>683</v>
      </c>
      <c r="L299">
        <v>292</v>
      </c>
      <c r="M299">
        <v>0.68200000000000005</v>
      </c>
      <c r="N299">
        <v>0.85699999999999998</v>
      </c>
      <c r="O299">
        <v>0.17499999999999999</v>
      </c>
      <c r="Q299">
        <v>0</v>
      </c>
      <c r="R299">
        <v>1</v>
      </c>
      <c r="S299">
        <v>0</v>
      </c>
      <c r="T299">
        <v>0</v>
      </c>
      <c r="V299">
        <v>0</v>
      </c>
      <c r="Y299" s="27">
        <v>44825</v>
      </c>
      <c r="Z299" s="26">
        <v>0.11709490740740741</v>
      </c>
      <c r="AB299">
        <v>1</v>
      </c>
      <c r="AD299" s="30">
        <v>0.27584585231280062</v>
      </c>
      <c r="AE299" s="30">
        <v>0.74450039615448305</v>
      </c>
      <c r="AF299" s="30">
        <v>0.46865454384168242</v>
      </c>
      <c r="AG299" s="30">
        <v>4.5880588599278502E-2</v>
      </c>
      <c r="AH299" s="30"/>
      <c r="AK299">
        <v>1.4137895900689872</v>
      </c>
      <c r="AQ299">
        <v>6.9645026669191354</v>
      </c>
      <c r="AW299">
        <v>12.234818945344404</v>
      </c>
      <c r="BC299">
        <v>1.5016196212539608</v>
      </c>
      <c r="BG299" s="30">
        <v>0.27780967444153004</v>
      </c>
      <c r="BH299" s="30">
        <v>0.7194474284826069</v>
      </c>
      <c r="BI299" s="30">
        <v>0.44163775404107686</v>
      </c>
      <c r="BJ299" s="30">
        <v>4.5538679724278622E-2</v>
      </c>
      <c r="BL299" s="1">
        <v>88</v>
      </c>
    </row>
    <row r="300" spans="1:64" customFormat="1" ht="15">
      <c r="A300">
        <v>69</v>
      </c>
      <c r="B300">
        <v>3</v>
      </c>
      <c r="C300" t="s">
        <v>113</v>
      </c>
      <c r="D300" t="s">
        <v>25</v>
      </c>
      <c r="G300">
        <v>0.5</v>
      </c>
      <c r="H300">
        <v>0.5</v>
      </c>
      <c r="I300">
        <v>353</v>
      </c>
      <c r="J300">
        <v>632</v>
      </c>
      <c r="L300">
        <v>285</v>
      </c>
      <c r="M300">
        <v>0.68600000000000005</v>
      </c>
      <c r="N300">
        <v>0.81399999999999995</v>
      </c>
      <c r="O300">
        <v>0.128</v>
      </c>
      <c r="Q300">
        <v>0</v>
      </c>
      <c r="R300">
        <v>1</v>
      </c>
      <c r="S300">
        <v>0</v>
      </c>
      <c r="T300">
        <v>0</v>
      </c>
      <c r="V300">
        <v>0</v>
      </c>
      <c r="Y300" s="27">
        <v>44825</v>
      </c>
      <c r="Z300" s="26">
        <v>0.12385416666666667</v>
      </c>
      <c r="AB300">
        <v>1</v>
      </c>
      <c r="AD300" s="30">
        <v>0.27977349657025952</v>
      </c>
      <c r="AE300" s="30">
        <v>0.69439446081073075</v>
      </c>
      <c r="AF300" s="30">
        <v>0.41462096424047123</v>
      </c>
      <c r="AG300" s="30">
        <v>4.5196770849278735E-2</v>
      </c>
      <c r="AH300" s="30"/>
      <c r="BG300" s="30"/>
      <c r="BH300" s="30"/>
      <c r="BI300" s="30"/>
      <c r="BJ300" s="30"/>
      <c r="BL300" s="1"/>
    </row>
    <row r="301" spans="1:64" customFormat="1" ht="15">
      <c r="A301">
        <v>109</v>
      </c>
      <c r="B301">
        <v>3</v>
      </c>
      <c r="C301" t="s">
        <v>113</v>
      </c>
      <c r="D301" t="s">
        <v>25</v>
      </c>
      <c r="G301">
        <v>0.5</v>
      </c>
      <c r="H301">
        <v>0.5</v>
      </c>
      <c r="I301">
        <v>2746</v>
      </c>
      <c r="J301">
        <v>738</v>
      </c>
      <c r="L301">
        <v>240</v>
      </c>
      <c r="M301">
        <v>2.5219999999999998</v>
      </c>
      <c r="N301">
        <v>0.90400000000000003</v>
      </c>
      <c r="O301">
        <v>0</v>
      </c>
      <c r="Q301">
        <v>0</v>
      </c>
      <c r="R301">
        <v>1</v>
      </c>
      <c r="S301">
        <v>0</v>
      </c>
      <c r="T301">
        <v>0</v>
      </c>
      <c r="V301">
        <v>0</v>
      </c>
      <c r="Y301" s="27">
        <v>44825</v>
      </c>
      <c r="Z301" s="26">
        <v>0.50410879629629635</v>
      </c>
      <c r="AB301">
        <v>1</v>
      </c>
      <c r="AD301" s="30">
        <v>2.6294866735950668</v>
      </c>
      <c r="AE301" s="30">
        <v>0.79853620878009857</v>
      </c>
      <c r="AF301" s="30">
        <v>-1.8309504648149684</v>
      </c>
      <c r="AG301" s="30">
        <v>4.0800799599280221E-2</v>
      </c>
      <c r="AH301" s="30"/>
      <c r="BG301" s="30"/>
      <c r="BH301" s="30"/>
      <c r="BI301" s="30"/>
      <c r="BJ301" s="30"/>
      <c r="BL301" s="1"/>
    </row>
    <row r="302" spans="1:64" customFormat="1" ht="15">
      <c r="A302">
        <v>110</v>
      </c>
      <c r="B302">
        <v>3</v>
      </c>
      <c r="C302" t="s">
        <v>113</v>
      </c>
      <c r="D302" t="s">
        <v>25</v>
      </c>
      <c r="G302">
        <v>0.5</v>
      </c>
      <c r="H302">
        <v>0.5</v>
      </c>
      <c r="I302">
        <v>506</v>
      </c>
      <c r="J302">
        <v>672</v>
      </c>
      <c r="L302">
        <v>219</v>
      </c>
      <c r="M302">
        <v>0.80300000000000005</v>
      </c>
      <c r="N302">
        <v>0.84799999999999998</v>
      </c>
      <c r="O302">
        <v>4.3999999999999997E-2</v>
      </c>
      <c r="Q302">
        <v>0</v>
      </c>
      <c r="R302">
        <v>1</v>
      </c>
      <c r="S302">
        <v>0</v>
      </c>
      <c r="T302">
        <v>0</v>
      </c>
      <c r="V302">
        <v>0</v>
      </c>
      <c r="Y302" s="27">
        <v>44825</v>
      </c>
      <c r="Z302" s="26">
        <v>0.51033564814814814</v>
      </c>
      <c r="AB302">
        <v>1</v>
      </c>
      <c r="AD302" s="30">
        <v>0.43000588941806372</v>
      </c>
      <c r="AE302" s="30">
        <v>0.73369323362936001</v>
      </c>
      <c r="AF302" s="30">
        <v>0.30368734421129628</v>
      </c>
      <c r="AG302" s="30">
        <v>3.8749346349280914E-2</v>
      </c>
      <c r="AH302" s="30"/>
      <c r="AK302">
        <v>10.325926279634976</v>
      </c>
      <c r="AQ302">
        <v>6.9786837909057802</v>
      </c>
      <c r="AW302">
        <v>27.118904415452949</v>
      </c>
      <c r="BC302">
        <v>1.7804305493113808</v>
      </c>
      <c r="BG302" s="30">
        <v>0.40889480153422197</v>
      </c>
      <c r="BH302" s="30">
        <v>0.76021990528193484</v>
      </c>
      <c r="BI302" s="30">
        <v>0.35132510374771286</v>
      </c>
      <c r="BJ302" s="30">
        <v>3.8407437474281034E-2</v>
      </c>
      <c r="BL302" s="1">
        <v>89</v>
      </c>
    </row>
    <row r="303" spans="1:64" customFormat="1" ht="15">
      <c r="A303">
        <v>111</v>
      </c>
      <c r="B303">
        <v>3</v>
      </c>
      <c r="C303" t="s">
        <v>113</v>
      </c>
      <c r="D303" t="s">
        <v>25</v>
      </c>
      <c r="G303">
        <v>0.5</v>
      </c>
      <c r="H303">
        <v>0.5</v>
      </c>
      <c r="I303">
        <v>463</v>
      </c>
      <c r="J303">
        <v>726</v>
      </c>
      <c r="L303">
        <v>212</v>
      </c>
      <c r="M303">
        <v>0.77</v>
      </c>
      <c r="N303">
        <v>0.89300000000000002</v>
      </c>
      <c r="O303">
        <v>0.123</v>
      </c>
      <c r="Q303">
        <v>0</v>
      </c>
      <c r="R303">
        <v>1</v>
      </c>
      <c r="S303">
        <v>0</v>
      </c>
      <c r="T303">
        <v>0</v>
      </c>
      <c r="V303">
        <v>0</v>
      </c>
      <c r="Y303" s="27">
        <v>44825</v>
      </c>
      <c r="Z303" s="26">
        <v>0.51712962962962961</v>
      </c>
      <c r="AB303">
        <v>1</v>
      </c>
      <c r="AD303" s="30">
        <v>0.38778371365038022</v>
      </c>
      <c r="AE303" s="30">
        <v>0.78674657693450967</v>
      </c>
      <c r="AF303" s="30">
        <v>0.39896286328412944</v>
      </c>
      <c r="AG303" s="30">
        <v>3.8065528599281147E-2</v>
      </c>
      <c r="AH303" s="30"/>
      <c r="BG303" s="30"/>
      <c r="BH303" s="30"/>
      <c r="BI303" s="30"/>
      <c r="BJ303" s="30"/>
      <c r="BL303" s="1"/>
    </row>
    <row r="304" spans="1:64" customFormat="1" ht="15">
      <c r="A304">
        <v>7</v>
      </c>
      <c r="B304">
        <v>3</v>
      </c>
      <c r="C304" t="s">
        <v>162</v>
      </c>
      <c r="D304" t="s">
        <v>25</v>
      </c>
      <c r="G304">
        <v>0.5</v>
      </c>
      <c r="H304">
        <v>0.5</v>
      </c>
      <c r="I304">
        <v>252</v>
      </c>
      <c r="J304">
        <v>243</v>
      </c>
      <c r="L304">
        <v>240</v>
      </c>
      <c r="M304">
        <v>0.60799999999999998</v>
      </c>
      <c r="N304">
        <v>0.48499999999999999</v>
      </c>
      <c r="O304">
        <v>0</v>
      </c>
      <c r="Q304">
        <v>0</v>
      </c>
      <c r="R304">
        <v>1</v>
      </c>
      <c r="S304">
        <v>0</v>
      </c>
      <c r="T304">
        <v>0</v>
      </c>
      <c r="V304">
        <v>0</v>
      </c>
      <c r="Y304" s="27">
        <v>44825</v>
      </c>
      <c r="Z304" s="26">
        <v>0.61388888888888882</v>
      </c>
      <c r="AB304">
        <v>1</v>
      </c>
      <c r="AD304" s="30">
        <v>0.27361375056741577</v>
      </c>
      <c r="AE304" s="30">
        <v>0.37945187498261684</v>
      </c>
      <c r="AF304" s="30">
        <v>0.10583812441520107</v>
      </c>
      <c r="AG304" s="30">
        <v>2.89453627774304E-2</v>
      </c>
      <c r="AH304" s="30"/>
      <c r="BG304" s="30"/>
      <c r="BH304" s="30"/>
      <c r="BI304" s="30"/>
      <c r="BJ304" s="30"/>
      <c r="BL304" s="1"/>
    </row>
    <row r="305" spans="1:64" customFormat="1" ht="15">
      <c r="A305">
        <v>8</v>
      </c>
      <c r="B305">
        <v>3</v>
      </c>
      <c r="C305" t="s">
        <v>162</v>
      </c>
      <c r="D305" t="s">
        <v>25</v>
      </c>
      <c r="G305">
        <v>0.5</v>
      </c>
      <c r="H305">
        <v>0.5</v>
      </c>
      <c r="I305">
        <v>100</v>
      </c>
      <c r="J305">
        <v>244</v>
      </c>
      <c r="L305">
        <v>289</v>
      </c>
      <c r="M305">
        <v>0.49099999999999999</v>
      </c>
      <c r="N305">
        <v>0.48499999999999999</v>
      </c>
      <c r="O305">
        <v>0</v>
      </c>
      <c r="Q305">
        <v>0</v>
      </c>
      <c r="R305">
        <v>1</v>
      </c>
      <c r="S305">
        <v>0</v>
      </c>
      <c r="T305">
        <v>0</v>
      </c>
      <c r="V305">
        <v>0</v>
      </c>
      <c r="Y305" s="27">
        <v>44825</v>
      </c>
      <c r="Z305" s="26">
        <v>0.61965277777777772</v>
      </c>
      <c r="AB305">
        <v>1</v>
      </c>
      <c r="AD305" s="30">
        <v>0.124953984069769</v>
      </c>
      <c r="AE305" s="30">
        <v>0.38040813961278291</v>
      </c>
      <c r="AF305" s="30">
        <v>0.25545415554301393</v>
      </c>
      <c r="AG305" s="30">
        <v>3.416506165885104E-2</v>
      </c>
      <c r="AH305" s="30"/>
      <c r="AK305">
        <v>16.983468822512449</v>
      </c>
      <c r="AQ305">
        <v>7.0256450842349309</v>
      </c>
      <c r="AW305">
        <v>2.4803937852885625</v>
      </c>
      <c r="BC305">
        <v>11.542583178513443</v>
      </c>
      <c r="BG305" s="30">
        <v>0.11517373627387119</v>
      </c>
      <c r="BH305" s="30">
        <v>0.3674985671055408</v>
      </c>
      <c r="BI305" s="30">
        <v>0.25232483083166962</v>
      </c>
      <c r="BJ305" s="30">
        <v>3.2300883486915094E-2</v>
      </c>
      <c r="BL305" s="1">
        <v>90</v>
      </c>
    </row>
    <row r="306" spans="1:64" customFormat="1" ht="15">
      <c r="A306">
        <v>9</v>
      </c>
      <c r="B306">
        <v>3</v>
      </c>
      <c r="C306" t="s">
        <v>162</v>
      </c>
      <c r="D306" t="s">
        <v>25</v>
      </c>
      <c r="G306">
        <v>0.5</v>
      </c>
      <c r="H306">
        <v>0.5</v>
      </c>
      <c r="I306">
        <v>80</v>
      </c>
      <c r="J306">
        <v>217</v>
      </c>
      <c r="L306">
        <v>254</v>
      </c>
      <c r="M306">
        <v>0.47599999999999998</v>
      </c>
      <c r="N306">
        <v>0.46200000000000002</v>
      </c>
      <c r="O306">
        <v>0</v>
      </c>
      <c r="Q306">
        <v>0</v>
      </c>
      <c r="R306">
        <v>1</v>
      </c>
      <c r="S306">
        <v>0</v>
      </c>
      <c r="T306">
        <v>0</v>
      </c>
      <c r="V306">
        <v>0</v>
      </c>
      <c r="Y306" s="27">
        <v>44825</v>
      </c>
      <c r="Z306" s="26">
        <v>0.62575231481481486</v>
      </c>
      <c r="AB306">
        <v>1</v>
      </c>
      <c r="AD306" s="30">
        <v>0.10539348847797338</v>
      </c>
      <c r="AE306" s="30">
        <v>0.35458899459829868</v>
      </c>
      <c r="AF306" s="30">
        <v>0.24919550612032532</v>
      </c>
      <c r="AG306" s="30">
        <v>3.0436705314979152E-2</v>
      </c>
      <c r="AH306" s="30"/>
      <c r="BG306" s="30"/>
      <c r="BH306" s="30"/>
      <c r="BI306" s="30"/>
      <c r="BJ306" s="30"/>
      <c r="BL306" s="1"/>
    </row>
    <row r="307" spans="1:64" customFormat="1" ht="15">
      <c r="A307">
        <v>67</v>
      </c>
      <c r="B307">
        <v>3</v>
      </c>
      <c r="C307" t="s">
        <v>113</v>
      </c>
      <c r="D307" t="s">
        <v>25</v>
      </c>
      <c r="G307">
        <v>0.5</v>
      </c>
      <c r="H307">
        <v>0.5</v>
      </c>
      <c r="I307">
        <v>1456</v>
      </c>
      <c r="J307">
        <v>538</v>
      </c>
      <c r="L307">
        <v>237</v>
      </c>
      <c r="M307">
        <v>1.532</v>
      </c>
      <c r="N307">
        <v>0.73399999999999999</v>
      </c>
      <c r="O307">
        <v>0</v>
      </c>
      <c r="Q307">
        <v>0</v>
      </c>
      <c r="R307">
        <v>1</v>
      </c>
      <c r="S307">
        <v>0</v>
      </c>
      <c r="T307">
        <v>0</v>
      </c>
      <c r="V307">
        <v>0</v>
      </c>
      <c r="Y307" s="27">
        <v>44826</v>
      </c>
      <c r="Z307" s="26">
        <v>0.18208333333333335</v>
      </c>
      <c r="AB307">
        <v>1</v>
      </c>
      <c r="AD307" s="30">
        <v>1.4511555851935125</v>
      </c>
      <c r="AE307" s="30">
        <v>0.66154994088161123</v>
      </c>
      <c r="AF307" s="30">
        <v>-0.78960564431190128</v>
      </c>
      <c r="AG307" s="30">
        <v>2.8625789376527093E-2</v>
      </c>
      <c r="AH307" s="30"/>
      <c r="BG307" s="30"/>
      <c r="BH307" s="30"/>
      <c r="BI307" s="30"/>
      <c r="BJ307" s="30"/>
      <c r="BL307" s="1"/>
    </row>
    <row r="308" spans="1:64" customFormat="1" ht="15">
      <c r="A308">
        <v>68</v>
      </c>
      <c r="B308">
        <v>3</v>
      </c>
      <c r="C308" t="s">
        <v>113</v>
      </c>
      <c r="D308" t="s">
        <v>25</v>
      </c>
      <c r="G308">
        <v>0.5</v>
      </c>
      <c r="H308">
        <v>0.5</v>
      </c>
      <c r="I308">
        <v>324</v>
      </c>
      <c r="J308">
        <v>478</v>
      </c>
      <c r="L308">
        <v>206</v>
      </c>
      <c r="M308">
        <v>0.66300000000000003</v>
      </c>
      <c r="N308">
        <v>0.68300000000000005</v>
      </c>
      <c r="O308">
        <v>0.02</v>
      </c>
      <c r="Q308">
        <v>0</v>
      </c>
      <c r="R308">
        <v>1</v>
      </c>
      <c r="S308">
        <v>0</v>
      </c>
      <c r="T308">
        <v>0</v>
      </c>
      <c r="V308">
        <v>0</v>
      </c>
      <c r="Y308" s="27">
        <v>44826</v>
      </c>
      <c r="Z308" s="26">
        <v>0.1882638888888889</v>
      </c>
      <c r="AB308">
        <v>1</v>
      </c>
      <c r="AD308" s="30">
        <v>0.34403153469788006</v>
      </c>
      <c r="AE308" s="30">
        <v>0.60417406307164634</v>
      </c>
      <c r="AF308" s="30">
        <v>0.26014252837376628</v>
      </c>
      <c r="AG308" s="30">
        <v>2.5323530900526282E-2</v>
      </c>
      <c r="AH308" s="30"/>
      <c r="AK308">
        <v>22.098640116932291</v>
      </c>
      <c r="AQ308">
        <v>2.9627026270568479</v>
      </c>
      <c r="AW308">
        <v>28.5478676912734</v>
      </c>
      <c r="BC308">
        <v>16.877635692138544</v>
      </c>
      <c r="BG308" s="30">
        <v>0.30980066741223766</v>
      </c>
      <c r="BH308" s="30">
        <v>0.61325857705822406</v>
      </c>
      <c r="BI308" s="30">
        <v>0.3034579096459864</v>
      </c>
      <c r="BJ308" s="30">
        <v>2.335282826162257E-2</v>
      </c>
      <c r="BL308" s="1">
        <v>91</v>
      </c>
    </row>
    <row r="309" spans="1:64" customFormat="1" ht="15">
      <c r="A309">
        <v>69</v>
      </c>
      <c r="B309">
        <v>3</v>
      </c>
      <c r="C309" t="s">
        <v>113</v>
      </c>
      <c r="D309" t="s">
        <v>25</v>
      </c>
      <c r="G309">
        <v>0.5</v>
      </c>
      <c r="H309">
        <v>0.5</v>
      </c>
      <c r="I309">
        <v>254</v>
      </c>
      <c r="J309">
        <v>497</v>
      </c>
      <c r="L309">
        <v>169</v>
      </c>
      <c r="M309">
        <v>0.60899999999999999</v>
      </c>
      <c r="N309">
        <v>0.69899999999999995</v>
      </c>
      <c r="O309">
        <v>0.09</v>
      </c>
      <c r="Q309">
        <v>0</v>
      </c>
      <c r="R309">
        <v>1</v>
      </c>
      <c r="S309">
        <v>0</v>
      </c>
      <c r="T309">
        <v>0</v>
      </c>
      <c r="V309">
        <v>0</v>
      </c>
      <c r="Y309" s="27">
        <v>44826</v>
      </c>
      <c r="Z309" s="26">
        <v>0.19484953703703703</v>
      </c>
      <c r="AB309">
        <v>1</v>
      </c>
      <c r="AD309" s="30">
        <v>0.27556980012659532</v>
      </c>
      <c r="AE309" s="30">
        <v>0.62234309104480179</v>
      </c>
      <c r="AF309" s="30">
        <v>0.34677329091820647</v>
      </c>
      <c r="AG309" s="30">
        <v>2.1382125622718854E-2</v>
      </c>
      <c r="AH309" s="30"/>
      <c r="BG309" s="30"/>
      <c r="BH309" s="30"/>
      <c r="BI309" s="30"/>
      <c r="BJ309" s="30"/>
      <c r="BL309" s="1"/>
    </row>
    <row r="310" spans="1:64" customFormat="1" ht="15">
      <c r="A310">
        <v>109</v>
      </c>
      <c r="B310">
        <v>3</v>
      </c>
      <c r="C310" t="s">
        <v>113</v>
      </c>
      <c r="D310" t="s">
        <v>25</v>
      </c>
      <c r="G310">
        <v>0.5</v>
      </c>
      <c r="H310">
        <v>0.5</v>
      </c>
      <c r="I310">
        <v>1414</v>
      </c>
      <c r="J310">
        <v>457</v>
      </c>
      <c r="L310">
        <v>292</v>
      </c>
      <c r="M310">
        <v>1.5</v>
      </c>
      <c r="N310">
        <v>0.66500000000000004</v>
      </c>
      <c r="O310">
        <v>0</v>
      </c>
      <c r="Q310">
        <v>0</v>
      </c>
      <c r="R310">
        <v>1</v>
      </c>
      <c r="S310">
        <v>0</v>
      </c>
      <c r="T310">
        <v>0</v>
      </c>
      <c r="V310">
        <v>0</v>
      </c>
      <c r="Y310" s="27">
        <v>44826</v>
      </c>
      <c r="Z310" s="26">
        <v>0.57162037037037039</v>
      </c>
      <c r="AB310">
        <v>1</v>
      </c>
      <c r="AD310" s="30">
        <v>1.4100785444507418</v>
      </c>
      <c r="AE310" s="30">
        <v>0.58409250583815853</v>
      </c>
      <c r="AF310" s="30">
        <v>-0.82598603861258324</v>
      </c>
      <c r="AG310" s="30">
        <v>3.4484635059754347E-2</v>
      </c>
      <c r="AH310" s="30"/>
      <c r="BG310" s="30"/>
      <c r="BH310" s="30"/>
      <c r="BI310" s="30"/>
      <c r="BJ310" s="30"/>
      <c r="BL310" s="1"/>
    </row>
    <row r="311" spans="1:64" customFormat="1" ht="15">
      <c r="A311">
        <v>110</v>
      </c>
      <c r="B311">
        <v>3</v>
      </c>
      <c r="C311" t="s">
        <v>113</v>
      </c>
      <c r="D311" t="s">
        <v>25</v>
      </c>
      <c r="G311">
        <v>0.5</v>
      </c>
      <c r="H311">
        <v>0.5</v>
      </c>
      <c r="I311">
        <v>266</v>
      </c>
      <c r="J311">
        <v>463</v>
      </c>
      <c r="L311">
        <v>258</v>
      </c>
      <c r="M311">
        <v>0.61899999999999999</v>
      </c>
      <c r="N311">
        <v>0.67100000000000004</v>
      </c>
      <c r="O311">
        <v>5.1999999999999998E-2</v>
      </c>
      <c r="Q311">
        <v>0</v>
      </c>
      <c r="R311">
        <v>1</v>
      </c>
      <c r="S311">
        <v>0</v>
      </c>
      <c r="T311">
        <v>0</v>
      </c>
      <c r="V311">
        <v>0</v>
      </c>
      <c r="Y311" s="27">
        <v>44826</v>
      </c>
      <c r="Z311" s="26">
        <v>0.57777777777777783</v>
      </c>
      <c r="AB311">
        <v>1</v>
      </c>
      <c r="AD311" s="30">
        <v>0.28730609748167274</v>
      </c>
      <c r="AE311" s="30">
        <v>0.58983009361915506</v>
      </c>
      <c r="AF311" s="30">
        <v>0.30252399613748232</v>
      </c>
      <c r="AG311" s="30">
        <v>3.0862803182850229E-2</v>
      </c>
      <c r="AH311" s="30"/>
      <c r="AK311">
        <v>2.0635464110299737</v>
      </c>
      <c r="AQ311">
        <v>5.4971932491563038</v>
      </c>
      <c r="AW311">
        <v>8.8679268020032698</v>
      </c>
      <c r="BC311">
        <v>10.920010177227082</v>
      </c>
      <c r="BG311" s="30">
        <v>0.28437202314290339</v>
      </c>
      <c r="BH311" s="30">
        <v>0.57405172722141473</v>
      </c>
      <c r="BI311" s="30">
        <v>0.28967970407851129</v>
      </c>
      <c r="BJ311" s="30">
        <v>2.9264936178333704E-2</v>
      </c>
      <c r="BL311" s="1">
        <v>92</v>
      </c>
    </row>
    <row r="312" spans="1:64" customFormat="1" ht="15">
      <c r="A312">
        <v>111</v>
      </c>
      <c r="B312">
        <v>3</v>
      </c>
      <c r="C312" t="s">
        <v>113</v>
      </c>
      <c r="D312" t="s">
        <v>25</v>
      </c>
      <c r="G312">
        <v>0.5</v>
      </c>
      <c r="H312">
        <v>0.5</v>
      </c>
      <c r="I312">
        <v>260</v>
      </c>
      <c r="J312">
        <v>430</v>
      </c>
      <c r="L312">
        <v>228</v>
      </c>
      <c r="M312">
        <v>0.61399999999999999</v>
      </c>
      <c r="N312">
        <v>0.64300000000000002</v>
      </c>
      <c r="O312">
        <v>2.9000000000000001E-2</v>
      </c>
      <c r="Q312">
        <v>0</v>
      </c>
      <c r="R312">
        <v>1</v>
      </c>
      <c r="S312">
        <v>0</v>
      </c>
      <c r="T312">
        <v>0</v>
      </c>
      <c r="V312">
        <v>0</v>
      </c>
      <c r="Y312" s="27">
        <v>44826</v>
      </c>
      <c r="Z312" s="26">
        <v>0.58432870370370371</v>
      </c>
      <c r="AB312">
        <v>1</v>
      </c>
      <c r="AD312" s="30">
        <v>0.28143794880413403</v>
      </c>
      <c r="AE312" s="30">
        <v>0.55827336082367429</v>
      </c>
      <c r="AF312" s="30">
        <v>0.27683541201954026</v>
      </c>
      <c r="AG312" s="30">
        <v>2.7667069173817178E-2</v>
      </c>
      <c r="AH312" s="30"/>
      <c r="BG312" s="30"/>
      <c r="BH312" s="30"/>
      <c r="BI312" s="30"/>
      <c r="BJ312" s="30"/>
      <c r="BL312" s="1"/>
    </row>
    <row r="313" spans="1:64" customFormat="1" ht="15">
      <c r="A313">
        <v>115</v>
      </c>
      <c r="B313">
        <v>3</v>
      </c>
      <c r="C313" t="s">
        <v>162</v>
      </c>
      <c r="D313" t="s">
        <v>25</v>
      </c>
      <c r="G313">
        <v>0.5</v>
      </c>
      <c r="H313">
        <v>0.5</v>
      </c>
      <c r="I313">
        <v>2415</v>
      </c>
      <c r="J313">
        <v>872</v>
      </c>
      <c r="L313">
        <v>423</v>
      </c>
      <c r="M313">
        <v>2.2679999999999998</v>
      </c>
      <c r="N313">
        <v>1.0169999999999999</v>
      </c>
      <c r="O313">
        <v>0</v>
      </c>
      <c r="Q313">
        <v>0</v>
      </c>
      <c r="R313">
        <v>1</v>
      </c>
      <c r="S313">
        <v>0</v>
      </c>
      <c r="T313">
        <v>0</v>
      </c>
      <c r="V313">
        <v>0</v>
      </c>
      <c r="Y313" s="27">
        <v>44826</v>
      </c>
      <c r="Z313" s="26">
        <v>0.62407407407407411</v>
      </c>
      <c r="AB313">
        <v>1</v>
      </c>
      <c r="AD313" s="30">
        <v>2.687129828538267</v>
      </c>
      <c r="AE313" s="30">
        <v>1.1860509726209609</v>
      </c>
      <c r="AF313" s="30">
        <v>-1.5010788559173061</v>
      </c>
      <c r="AG313" s="30">
        <v>6.6825825849609083E-2</v>
      </c>
      <c r="AH313" s="30"/>
      <c r="BG313" s="30"/>
      <c r="BH313" s="30"/>
      <c r="BI313" s="30"/>
      <c r="BJ313" s="30"/>
      <c r="BL313" s="1"/>
    </row>
    <row r="314" spans="1:64" customFormat="1" ht="15">
      <c r="A314">
        <v>116</v>
      </c>
      <c r="B314">
        <v>3</v>
      </c>
      <c r="C314" t="s">
        <v>162</v>
      </c>
      <c r="D314" t="s">
        <v>25</v>
      </c>
      <c r="G314">
        <v>0.5</v>
      </c>
      <c r="H314">
        <v>0.5</v>
      </c>
      <c r="I314">
        <v>434</v>
      </c>
      <c r="J314">
        <v>837</v>
      </c>
      <c r="L314">
        <v>386</v>
      </c>
      <c r="M314">
        <v>0.748</v>
      </c>
      <c r="N314">
        <v>0.98799999999999999</v>
      </c>
      <c r="O314">
        <v>0.23899999999999999</v>
      </c>
      <c r="Q314">
        <v>0</v>
      </c>
      <c r="R314">
        <v>1</v>
      </c>
      <c r="S314">
        <v>0</v>
      </c>
      <c r="T314">
        <v>0</v>
      </c>
      <c r="V314">
        <v>0</v>
      </c>
      <c r="Y314" s="27">
        <v>44826</v>
      </c>
      <c r="Z314" s="26">
        <v>0.63040509259259259</v>
      </c>
      <c r="AB314">
        <v>1</v>
      </c>
      <c r="AD314" s="30">
        <v>0.68097251798349434</v>
      </c>
      <c r="AE314" s="30">
        <v>1.1510997514388885</v>
      </c>
      <c r="AF314" s="30">
        <v>0.4701272334553942</v>
      </c>
      <c r="AG314" s="30">
        <v>6.2897160725650852E-2</v>
      </c>
      <c r="AH314" s="30"/>
      <c r="AK314">
        <v>3.0749718129725281</v>
      </c>
      <c r="AQ314">
        <v>1.6619923050225258</v>
      </c>
      <c r="AW314">
        <v>8.942126154976183</v>
      </c>
      <c r="BC314">
        <v>5.5520588393391144</v>
      </c>
      <c r="BG314" s="30">
        <v>0.69160586061894369</v>
      </c>
      <c r="BH314" s="30">
        <v>1.1416129914037545</v>
      </c>
      <c r="BI314" s="30">
        <v>0.45000713078481097</v>
      </c>
      <c r="BJ314" s="30">
        <v>6.1198278509885129E-2</v>
      </c>
      <c r="BL314" s="1">
        <v>93</v>
      </c>
    </row>
    <row r="315" spans="1:64" customFormat="1" ht="15">
      <c r="A315">
        <v>117</v>
      </c>
      <c r="B315">
        <v>3</v>
      </c>
      <c r="C315" t="s">
        <v>162</v>
      </c>
      <c r="D315" t="s">
        <v>25</v>
      </c>
      <c r="G315">
        <v>0.5</v>
      </c>
      <c r="H315">
        <v>0.5</v>
      </c>
      <c r="I315">
        <v>455</v>
      </c>
      <c r="J315">
        <v>818</v>
      </c>
      <c r="L315">
        <v>354</v>
      </c>
      <c r="M315">
        <v>0.76400000000000001</v>
      </c>
      <c r="N315">
        <v>0.97199999999999998</v>
      </c>
      <c r="O315">
        <v>0.20799999999999999</v>
      </c>
      <c r="Q315">
        <v>0</v>
      </c>
      <c r="R315">
        <v>1</v>
      </c>
      <c r="S315">
        <v>0</v>
      </c>
      <c r="T315">
        <v>0</v>
      </c>
      <c r="V315">
        <v>0</v>
      </c>
      <c r="Y315" s="27">
        <v>44826</v>
      </c>
      <c r="Z315" s="26">
        <v>0.63717592592592587</v>
      </c>
      <c r="AB315">
        <v>1</v>
      </c>
      <c r="AD315" s="30">
        <v>0.70223920325439293</v>
      </c>
      <c r="AE315" s="30">
        <v>1.1321262313686207</v>
      </c>
      <c r="AF315" s="30">
        <v>0.42988702811422774</v>
      </c>
      <c r="AG315" s="30">
        <v>5.9499396294119405E-2</v>
      </c>
      <c r="AH315" s="30"/>
      <c r="BG315" s="30"/>
      <c r="BH315" s="30"/>
      <c r="BI315" s="30"/>
      <c r="BJ315" s="30"/>
      <c r="BL315" s="1"/>
    </row>
    <row r="316" spans="1:64" customFormat="1" ht="15">
      <c r="A316">
        <v>175</v>
      </c>
      <c r="B316">
        <v>3</v>
      </c>
      <c r="C316" t="s">
        <v>113</v>
      </c>
      <c r="D316" t="s">
        <v>25</v>
      </c>
      <c r="G316">
        <v>0.5</v>
      </c>
      <c r="H316">
        <v>0.5</v>
      </c>
      <c r="I316">
        <v>1474</v>
      </c>
      <c r="J316">
        <v>535</v>
      </c>
      <c r="L316">
        <v>319</v>
      </c>
      <c r="M316">
        <v>1.5449999999999999</v>
      </c>
      <c r="N316">
        <v>0.73199999999999998</v>
      </c>
      <c r="O316">
        <v>0</v>
      </c>
      <c r="Q316">
        <v>0</v>
      </c>
      <c r="R316">
        <v>1</v>
      </c>
      <c r="S316">
        <v>0</v>
      </c>
      <c r="T316">
        <v>0</v>
      </c>
      <c r="V316">
        <v>0</v>
      </c>
      <c r="Y316" s="27">
        <v>44827</v>
      </c>
      <c r="Z316" s="26">
        <v>0.19162037037037036</v>
      </c>
      <c r="AB316">
        <v>1</v>
      </c>
      <c r="AD316" s="30">
        <v>1.7341797885422847</v>
      </c>
      <c r="AE316" s="30">
        <v>0.84952064295357832</v>
      </c>
      <c r="AF316" s="30">
        <v>-0.8846591455887064</v>
      </c>
      <c r="AG316" s="30">
        <v>5.5783091447131887E-2</v>
      </c>
      <c r="AH316" s="30"/>
      <c r="BG316" s="30"/>
      <c r="BH316" s="30"/>
      <c r="BI316" s="30"/>
      <c r="BJ316" s="30"/>
      <c r="BL316" s="1"/>
    </row>
    <row r="317" spans="1:64" customFormat="1" ht="15">
      <c r="A317">
        <v>176</v>
      </c>
      <c r="B317">
        <v>3</v>
      </c>
      <c r="C317" t="s">
        <v>113</v>
      </c>
      <c r="D317" t="s">
        <v>25</v>
      </c>
      <c r="G317">
        <v>0.5</v>
      </c>
      <c r="H317">
        <v>0.5</v>
      </c>
      <c r="I317">
        <v>326</v>
      </c>
      <c r="J317">
        <v>509</v>
      </c>
      <c r="L317">
        <v>307</v>
      </c>
      <c r="M317">
        <v>0.66500000000000004</v>
      </c>
      <c r="N317">
        <v>0.71</v>
      </c>
      <c r="O317">
        <v>4.4999999999999998E-2</v>
      </c>
      <c r="Q317">
        <v>0</v>
      </c>
      <c r="R317">
        <v>1</v>
      </c>
      <c r="S317">
        <v>0</v>
      </c>
      <c r="T317">
        <v>0</v>
      </c>
      <c r="V317">
        <v>0</v>
      </c>
      <c r="Y317" s="27">
        <v>44827</v>
      </c>
      <c r="Z317" s="26">
        <v>0.19774305555555557</v>
      </c>
      <c r="AB317">
        <v>1</v>
      </c>
      <c r="AD317" s="30">
        <v>0.57160099373315842</v>
      </c>
      <c r="AE317" s="30">
        <v>0.82355687864689597</v>
      </c>
      <c r="AF317" s="30">
        <v>0.25195588491373755</v>
      </c>
      <c r="AG317" s="30">
        <v>5.4508929785307601E-2</v>
      </c>
      <c r="AH317" s="30"/>
      <c r="AK317">
        <v>12.619292588792909</v>
      </c>
      <c r="AQ317">
        <v>3.7050473291288677</v>
      </c>
      <c r="AW317">
        <v>13.987579686353476</v>
      </c>
      <c r="BC317">
        <v>3.9732775796596673</v>
      </c>
      <c r="BG317" s="30">
        <v>0.53767556722958199</v>
      </c>
      <c r="BH317" s="30">
        <v>0.80857778385457924</v>
      </c>
      <c r="BI317" s="30">
        <v>0.27090221662499725</v>
      </c>
      <c r="BJ317" s="30">
        <v>5.3447128400454028E-2</v>
      </c>
      <c r="BL317" s="1">
        <v>94</v>
      </c>
    </row>
    <row r="318" spans="1:64" customFormat="1" ht="15">
      <c r="A318">
        <v>177</v>
      </c>
      <c r="B318">
        <v>3</v>
      </c>
      <c r="C318" t="s">
        <v>113</v>
      </c>
      <c r="D318" t="s">
        <v>25</v>
      </c>
      <c r="G318">
        <v>0.5</v>
      </c>
      <c r="H318">
        <v>0.5</v>
      </c>
      <c r="I318">
        <v>259</v>
      </c>
      <c r="J318">
        <v>479</v>
      </c>
      <c r="L318">
        <v>287</v>
      </c>
      <c r="M318">
        <v>0.61399999999999999</v>
      </c>
      <c r="N318">
        <v>0.68400000000000005</v>
      </c>
      <c r="O318">
        <v>7.0000000000000007E-2</v>
      </c>
      <c r="Q318">
        <v>0</v>
      </c>
      <c r="R318">
        <v>1</v>
      </c>
      <c r="S318">
        <v>0</v>
      </c>
      <c r="T318">
        <v>0</v>
      </c>
      <c r="V318">
        <v>0</v>
      </c>
      <c r="Y318" s="27">
        <v>44827</v>
      </c>
      <c r="Z318" s="26">
        <v>0.204375</v>
      </c>
      <c r="AB318">
        <v>1</v>
      </c>
      <c r="AD318" s="30">
        <v>0.50375014072600555</v>
      </c>
      <c r="AE318" s="30">
        <v>0.7935986890622625</v>
      </c>
      <c r="AF318" s="30">
        <v>0.28984854833625695</v>
      </c>
      <c r="AG318" s="30">
        <v>5.2385327015600447E-2</v>
      </c>
      <c r="AH318" s="30"/>
      <c r="BG318" s="30"/>
      <c r="BH318" s="30"/>
      <c r="BI318" s="30"/>
      <c r="BJ318" s="30"/>
      <c r="BL318" s="1"/>
    </row>
    <row r="319" spans="1:64" customFormat="1" ht="15">
      <c r="A319">
        <v>8</v>
      </c>
      <c r="B319">
        <v>3</v>
      </c>
      <c r="C319" t="s">
        <v>162</v>
      </c>
      <c r="D319" t="s">
        <v>25</v>
      </c>
      <c r="G319">
        <v>0.5</v>
      </c>
      <c r="H319">
        <v>0.5</v>
      </c>
      <c r="I319">
        <v>63</v>
      </c>
      <c r="J319">
        <v>162</v>
      </c>
      <c r="L319">
        <v>165</v>
      </c>
      <c r="M319">
        <v>0.46300000000000002</v>
      </c>
      <c r="N319">
        <v>0.41599999999999998</v>
      </c>
      <c r="O319">
        <v>0</v>
      </c>
      <c r="Q319">
        <v>0</v>
      </c>
      <c r="R319">
        <v>1</v>
      </c>
      <c r="S319">
        <v>0</v>
      </c>
      <c r="T319">
        <v>0</v>
      </c>
      <c r="V319">
        <v>0</v>
      </c>
      <c r="Y319" s="27">
        <v>44827</v>
      </c>
      <c r="Z319" s="26">
        <v>0.65579861111111104</v>
      </c>
      <c r="AB319">
        <v>1</v>
      </c>
      <c r="AD319" s="30">
        <v>8.7135535956882296E-2</v>
      </c>
      <c r="AE319" s="30">
        <v>0.11383450547128023</v>
      </c>
      <c r="AF319" s="30">
        <v>2.669896951439793E-2</v>
      </c>
      <c r="AG319" s="30">
        <v>1.4978025428222784E-2</v>
      </c>
      <c r="AH319" s="30"/>
      <c r="BG319" s="30"/>
      <c r="BH319" s="30"/>
      <c r="BI319" s="30"/>
      <c r="BJ319" s="30"/>
      <c r="BL319" s="1"/>
    </row>
    <row r="320" spans="1:64" customFormat="1" ht="15">
      <c r="A320">
        <v>9</v>
      </c>
      <c r="B320">
        <v>3</v>
      </c>
      <c r="C320" t="s">
        <v>162</v>
      </c>
      <c r="D320" t="s">
        <v>25</v>
      </c>
      <c r="G320">
        <v>0.5</v>
      </c>
      <c r="H320">
        <v>0.5</v>
      </c>
      <c r="I320">
        <v>63</v>
      </c>
      <c r="J320">
        <v>200</v>
      </c>
      <c r="L320">
        <v>182</v>
      </c>
      <c r="M320">
        <v>0.46300000000000002</v>
      </c>
      <c r="N320">
        <v>0.44800000000000001</v>
      </c>
      <c r="O320">
        <v>0</v>
      </c>
      <c r="Q320">
        <v>0</v>
      </c>
      <c r="R320">
        <v>1</v>
      </c>
      <c r="S320">
        <v>0</v>
      </c>
      <c r="T320">
        <v>0</v>
      </c>
      <c r="V320">
        <v>0</v>
      </c>
      <c r="Y320" s="27">
        <v>44827</v>
      </c>
      <c r="Z320" s="26">
        <v>0.6615509259259259</v>
      </c>
      <c r="AB320">
        <v>1</v>
      </c>
      <c r="AD320" s="30">
        <v>8.7135535956882296E-2</v>
      </c>
      <c r="AE320" s="30">
        <v>0.15045832172471951</v>
      </c>
      <c r="AF320" s="30">
        <v>6.3322785767837217E-2</v>
      </c>
      <c r="AG320" s="30">
        <v>1.6644000795477478E-2</v>
      </c>
      <c r="AH320" s="30"/>
      <c r="AK320">
        <v>22.26488624801037</v>
      </c>
      <c r="AQ320">
        <v>7.9940325446666396</v>
      </c>
      <c r="AW320">
        <v>71.628190964853346</v>
      </c>
      <c r="BC320">
        <v>5.7195393896843552</v>
      </c>
      <c r="BG320" s="30">
        <v>9.805100873704746E-2</v>
      </c>
      <c r="BH320" s="30">
        <v>0.14467561389522909</v>
      </c>
      <c r="BI320" s="30">
        <v>4.662460515818162E-2</v>
      </c>
      <c r="BJ320" s="30">
        <v>1.7133993550552389E-2</v>
      </c>
      <c r="BL320" s="1">
        <v>95</v>
      </c>
    </row>
    <row r="321" spans="1:64" customFormat="1" ht="15">
      <c r="A321">
        <v>10</v>
      </c>
      <c r="B321">
        <v>3</v>
      </c>
      <c r="C321" t="s">
        <v>162</v>
      </c>
      <c r="D321" t="s">
        <v>25</v>
      </c>
      <c r="G321">
        <v>0.5</v>
      </c>
      <c r="H321">
        <v>0.5</v>
      </c>
      <c r="I321">
        <v>86</v>
      </c>
      <c r="J321">
        <v>188</v>
      </c>
      <c r="L321">
        <v>192</v>
      </c>
      <c r="M321">
        <v>0.48099999999999998</v>
      </c>
      <c r="N321">
        <v>0.438</v>
      </c>
      <c r="O321">
        <v>0</v>
      </c>
      <c r="Q321">
        <v>0</v>
      </c>
      <c r="R321">
        <v>1</v>
      </c>
      <c r="S321">
        <v>0</v>
      </c>
      <c r="T321">
        <v>0</v>
      </c>
      <c r="V321">
        <v>0</v>
      </c>
      <c r="Y321" s="27">
        <v>44827</v>
      </c>
      <c r="Z321" s="26">
        <v>0.66780092592592588</v>
      </c>
      <c r="AB321">
        <v>1</v>
      </c>
      <c r="AD321" s="30">
        <v>0.10896648151721262</v>
      </c>
      <c r="AE321" s="30">
        <v>0.13889290606573865</v>
      </c>
      <c r="AF321" s="30">
        <v>2.9926424548526023E-2</v>
      </c>
      <c r="AG321" s="30">
        <v>1.7623986305627299E-2</v>
      </c>
      <c r="AH321" s="30"/>
      <c r="BG321" s="30"/>
      <c r="BH321" s="30"/>
      <c r="BI321" s="30"/>
      <c r="BJ321" s="30"/>
      <c r="BL321" s="1"/>
    </row>
    <row r="322" spans="1:64" customFormat="1" ht="15">
      <c r="A322">
        <v>68</v>
      </c>
      <c r="B322">
        <v>3</v>
      </c>
      <c r="C322" t="s">
        <v>113</v>
      </c>
      <c r="D322" t="s">
        <v>25</v>
      </c>
      <c r="G322">
        <v>0.5</v>
      </c>
      <c r="H322">
        <v>0.5</v>
      </c>
      <c r="I322">
        <v>1916</v>
      </c>
      <c r="J322">
        <v>455</v>
      </c>
      <c r="L322">
        <v>231</v>
      </c>
      <c r="M322">
        <v>1.885</v>
      </c>
      <c r="N322">
        <v>0.66400000000000003</v>
      </c>
      <c r="O322">
        <v>0</v>
      </c>
      <c r="Q322">
        <v>0</v>
      </c>
      <c r="R322">
        <v>1</v>
      </c>
      <c r="S322">
        <v>0</v>
      </c>
      <c r="T322">
        <v>0</v>
      </c>
      <c r="V322">
        <v>0</v>
      </c>
      <c r="Y322" s="27">
        <v>44828</v>
      </c>
      <c r="Z322" s="26">
        <v>0.22015046296296295</v>
      </c>
      <c r="AB322">
        <v>1</v>
      </c>
      <c r="AD322" s="30">
        <v>1.8459504108826248</v>
      </c>
      <c r="AE322" s="30">
        <v>0.39622340447806198</v>
      </c>
      <c r="AF322" s="30">
        <v>-1.4497270064045629</v>
      </c>
      <c r="AG322" s="30">
        <v>2.14459297952116E-2</v>
      </c>
      <c r="AH322" s="30"/>
      <c r="BG322" s="30"/>
      <c r="BH322" s="30"/>
      <c r="BI322" s="30"/>
      <c r="BJ322" s="30"/>
      <c r="BL322" s="1"/>
    </row>
    <row r="323" spans="1:64" customFormat="1" ht="15">
      <c r="A323">
        <v>69</v>
      </c>
      <c r="B323">
        <v>3</v>
      </c>
      <c r="C323" t="s">
        <v>113</v>
      </c>
      <c r="D323" t="s">
        <v>25</v>
      </c>
      <c r="G323">
        <v>0.5</v>
      </c>
      <c r="H323">
        <v>0.5</v>
      </c>
      <c r="I323">
        <v>303</v>
      </c>
      <c r="J323">
        <v>555</v>
      </c>
      <c r="L323">
        <v>206</v>
      </c>
      <c r="M323">
        <v>0.64700000000000002</v>
      </c>
      <c r="N323">
        <v>0.748</v>
      </c>
      <c r="O323">
        <v>0.10100000000000001</v>
      </c>
      <c r="Q323">
        <v>0</v>
      </c>
      <c r="R323">
        <v>1</v>
      </c>
      <c r="S323">
        <v>0</v>
      </c>
      <c r="T323">
        <v>0</v>
      </c>
      <c r="V323">
        <v>0</v>
      </c>
      <c r="Y323" s="27">
        <v>44828</v>
      </c>
      <c r="Z323" s="26">
        <v>0.22674768518518518</v>
      </c>
      <c r="AB323">
        <v>1</v>
      </c>
      <c r="AD323" s="30">
        <v>0.31493670702119864</v>
      </c>
      <c r="AE323" s="30">
        <v>0.4926018683029022</v>
      </c>
      <c r="AF323" s="30">
        <v>0.17766516128170357</v>
      </c>
      <c r="AG323" s="30">
        <v>1.8995966019837048E-2</v>
      </c>
      <c r="AH323" s="30"/>
      <c r="AK323">
        <v>2.9691063910180153</v>
      </c>
      <c r="AQ323">
        <v>15.154322358599741</v>
      </c>
      <c r="AW323">
        <v>57.070225018878062</v>
      </c>
      <c r="BC323">
        <v>7.4930720936833026</v>
      </c>
      <c r="BG323" s="30">
        <v>0.3196825647517052</v>
      </c>
      <c r="BH323" s="30">
        <v>0.45790562132595969</v>
      </c>
      <c r="BI323" s="30">
        <v>0.13822305657425449</v>
      </c>
      <c r="BJ323" s="30">
        <v>1.8309976162732174E-2</v>
      </c>
      <c r="BL323" s="1">
        <v>96</v>
      </c>
    </row>
    <row r="324" spans="1:64" customFormat="1" ht="15">
      <c r="A324">
        <v>70</v>
      </c>
      <c r="B324">
        <v>3</v>
      </c>
      <c r="C324" t="s">
        <v>113</v>
      </c>
      <c r="D324" t="s">
        <v>25</v>
      </c>
      <c r="G324">
        <v>0.5</v>
      </c>
      <c r="H324">
        <v>0.5</v>
      </c>
      <c r="I324">
        <v>313</v>
      </c>
      <c r="J324">
        <v>483</v>
      </c>
      <c r="L324">
        <v>192</v>
      </c>
      <c r="M324">
        <v>0.65500000000000003</v>
      </c>
      <c r="N324">
        <v>0.68799999999999994</v>
      </c>
      <c r="O324">
        <v>3.3000000000000002E-2</v>
      </c>
      <c r="Q324">
        <v>0</v>
      </c>
      <c r="R324">
        <v>1</v>
      </c>
      <c r="S324">
        <v>0</v>
      </c>
      <c r="T324">
        <v>0</v>
      </c>
      <c r="V324">
        <v>0</v>
      </c>
      <c r="Y324" s="27">
        <v>44828</v>
      </c>
      <c r="Z324" s="26">
        <v>0.2333912037037037</v>
      </c>
      <c r="AB324">
        <v>1</v>
      </c>
      <c r="AD324" s="30">
        <v>0.32442842248221182</v>
      </c>
      <c r="AE324" s="30">
        <v>0.42320937434901723</v>
      </c>
      <c r="AF324" s="30">
        <v>9.8780951866805411E-2</v>
      </c>
      <c r="AG324" s="30">
        <v>1.7623986305627299E-2</v>
      </c>
      <c r="AH324" s="30"/>
      <c r="BG324" s="30"/>
      <c r="BH324" s="30"/>
      <c r="BI324" s="30"/>
      <c r="BJ324" s="30"/>
      <c r="BL324" s="1"/>
    </row>
    <row r="325" spans="1:64" customFormat="1" ht="15">
      <c r="A325">
        <v>110</v>
      </c>
      <c r="B325">
        <v>3</v>
      </c>
      <c r="C325" t="s">
        <v>113</v>
      </c>
      <c r="D325" t="s">
        <v>25</v>
      </c>
      <c r="G325">
        <v>0.5</v>
      </c>
      <c r="H325">
        <v>0.5</v>
      </c>
      <c r="I325">
        <v>1966</v>
      </c>
      <c r="J325">
        <v>451</v>
      </c>
      <c r="L325">
        <v>240</v>
      </c>
      <c r="M325">
        <v>1.923</v>
      </c>
      <c r="N325">
        <v>0.66100000000000003</v>
      </c>
      <c r="O325">
        <v>0</v>
      </c>
      <c r="Q325">
        <v>0</v>
      </c>
      <c r="R325">
        <v>1</v>
      </c>
      <c r="S325">
        <v>0</v>
      </c>
      <c r="T325">
        <v>0</v>
      </c>
      <c r="V325">
        <v>0</v>
      </c>
      <c r="Y325" s="27">
        <v>44828</v>
      </c>
      <c r="Z325" s="26">
        <v>0.60758101851851853</v>
      </c>
      <c r="AB325">
        <v>1</v>
      </c>
      <c r="AD325" s="30">
        <v>1.8934089881876905</v>
      </c>
      <c r="AE325" s="30">
        <v>0.39236826592506835</v>
      </c>
      <c r="AF325" s="30">
        <v>-1.5010407222626223</v>
      </c>
      <c r="AG325" s="30">
        <v>2.2327916754346439E-2</v>
      </c>
      <c r="AH325" s="30"/>
      <c r="BG325" s="30"/>
      <c r="BH325" s="30"/>
      <c r="BI325" s="30"/>
      <c r="BJ325" s="30"/>
      <c r="BL325" s="1"/>
    </row>
    <row r="326" spans="1:64" customFormat="1" ht="15">
      <c r="A326">
        <v>111</v>
      </c>
      <c r="B326">
        <v>3</v>
      </c>
      <c r="C326" t="s">
        <v>113</v>
      </c>
      <c r="D326" t="s">
        <v>25</v>
      </c>
      <c r="G326">
        <v>0.5</v>
      </c>
      <c r="H326">
        <v>0.5</v>
      </c>
      <c r="I326">
        <v>315</v>
      </c>
      <c r="J326">
        <v>488</v>
      </c>
      <c r="L326">
        <v>249</v>
      </c>
      <c r="M326">
        <v>0.65700000000000003</v>
      </c>
      <c r="N326">
        <v>0.69199999999999995</v>
      </c>
      <c r="O326">
        <v>3.5000000000000003E-2</v>
      </c>
      <c r="Q326">
        <v>0</v>
      </c>
      <c r="R326">
        <v>1</v>
      </c>
      <c r="S326">
        <v>0</v>
      </c>
      <c r="T326">
        <v>0</v>
      </c>
      <c r="V326">
        <v>0</v>
      </c>
      <c r="Y326" s="27">
        <v>44828</v>
      </c>
      <c r="Z326" s="26">
        <v>0.61365740740740737</v>
      </c>
      <c r="AB326">
        <v>1</v>
      </c>
      <c r="AD326" s="30">
        <v>0.32632676557441448</v>
      </c>
      <c r="AE326" s="30">
        <v>0.42802829754025923</v>
      </c>
      <c r="AF326" s="30">
        <v>0.10170153196584475</v>
      </c>
      <c r="AG326" s="30">
        <v>2.3209903713481278E-2</v>
      </c>
      <c r="AH326" s="30"/>
      <c r="AK326">
        <v>5.3763172194653466</v>
      </c>
      <c r="AQ326">
        <v>1.132215678506487</v>
      </c>
      <c r="AW326">
        <v>11.374978915534161</v>
      </c>
      <c r="BC326">
        <v>4.3133334102580463</v>
      </c>
      <c r="BG326" s="30">
        <v>0.3177842216595026</v>
      </c>
      <c r="BH326" s="30">
        <v>0.42561883594463823</v>
      </c>
      <c r="BI326" s="30">
        <v>0.10783461428513563</v>
      </c>
      <c r="BJ326" s="30">
        <v>2.2719910958406368E-2</v>
      </c>
      <c r="BL326" s="1">
        <v>97</v>
      </c>
    </row>
    <row r="327" spans="1:64" customFormat="1" ht="15">
      <c r="A327">
        <v>112</v>
      </c>
      <c r="B327">
        <v>3</v>
      </c>
      <c r="C327" t="s">
        <v>113</v>
      </c>
      <c r="D327" t="s">
        <v>25</v>
      </c>
      <c r="G327">
        <v>0.5</v>
      </c>
      <c r="H327">
        <v>0.5</v>
      </c>
      <c r="I327">
        <v>297</v>
      </c>
      <c r="J327">
        <v>483</v>
      </c>
      <c r="L327">
        <v>239</v>
      </c>
      <c r="M327">
        <v>0.64300000000000002</v>
      </c>
      <c r="N327">
        <v>0.68700000000000006</v>
      </c>
      <c r="O327">
        <v>4.4999999999999998E-2</v>
      </c>
      <c r="Q327">
        <v>0</v>
      </c>
      <c r="R327">
        <v>1</v>
      </c>
      <c r="S327">
        <v>0</v>
      </c>
      <c r="T327">
        <v>0</v>
      </c>
      <c r="V327">
        <v>0</v>
      </c>
      <c r="Y327" s="27">
        <v>44828</v>
      </c>
      <c r="Z327" s="26">
        <v>0.62023148148148144</v>
      </c>
      <c r="AB327">
        <v>1</v>
      </c>
      <c r="AD327" s="30">
        <v>0.30924167774459072</v>
      </c>
      <c r="AE327" s="30">
        <v>0.42320937434901723</v>
      </c>
      <c r="AF327" s="30">
        <v>0.11396769660442652</v>
      </c>
      <c r="AG327" s="30">
        <v>2.2229918203331457E-2</v>
      </c>
      <c r="AH327" s="30"/>
      <c r="BG327" s="30"/>
      <c r="BH327" s="30"/>
      <c r="BI327" s="30"/>
      <c r="BJ327" s="30"/>
      <c r="BL327" s="1"/>
    </row>
    <row r="328" spans="1:64" customFormat="1" ht="15">
      <c r="A328">
        <v>8</v>
      </c>
      <c r="B328">
        <v>3</v>
      </c>
      <c r="C328" t="s">
        <v>162</v>
      </c>
      <c r="D328" t="s">
        <v>25</v>
      </c>
      <c r="G328">
        <v>0.5</v>
      </c>
      <c r="H328">
        <v>0.5</v>
      </c>
      <c r="I328">
        <v>62</v>
      </c>
      <c r="J328">
        <v>158</v>
      </c>
      <c r="L328">
        <v>176</v>
      </c>
      <c r="M328">
        <v>0.46200000000000002</v>
      </c>
      <c r="N328">
        <v>0.41199999999999998</v>
      </c>
      <c r="O328">
        <v>0</v>
      </c>
      <c r="Q328">
        <v>0</v>
      </c>
      <c r="R328">
        <v>1</v>
      </c>
      <c r="S328">
        <v>0</v>
      </c>
      <c r="T328">
        <v>0</v>
      </c>
      <c r="V328">
        <v>0</v>
      </c>
      <c r="Y328" s="27">
        <v>44830</v>
      </c>
      <c r="Z328" s="26">
        <v>0.63111111111111107</v>
      </c>
      <c r="AB328">
        <v>1</v>
      </c>
      <c r="AD328" s="30">
        <v>0.20300018658825972</v>
      </c>
      <c r="AE328" s="30">
        <v>0.28437599597766755</v>
      </c>
      <c r="AF328" s="30">
        <v>8.1375809389407833E-2</v>
      </c>
      <c r="AG328" s="30">
        <v>2.625918963714215E-2</v>
      </c>
      <c r="AH328" s="30"/>
      <c r="BG328" s="30"/>
      <c r="BH328" s="30"/>
      <c r="BI328" s="30"/>
      <c r="BJ328" s="30"/>
      <c r="BL328" s="1"/>
    </row>
    <row r="329" spans="1:64" customFormat="1" ht="15">
      <c r="A329">
        <v>9</v>
      </c>
      <c r="B329">
        <v>3</v>
      </c>
      <c r="C329" t="s">
        <v>162</v>
      </c>
      <c r="D329" t="s">
        <v>25</v>
      </c>
      <c r="G329">
        <v>0.5</v>
      </c>
      <c r="H329">
        <v>0.5</v>
      </c>
      <c r="I329">
        <v>125</v>
      </c>
      <c r="J329">
        <v>164</v>
      </c>
      <c r="L329">
        <v>193</v>
      </c>
      <c r="M329">
        <v>0.51100000000000001</v>
      </c>
      <c r="N329">
        <v>0.41699999999999998</v>
      </c>
      <c r="O329">
        <v>0</v>
      </c>
      <c r="Q329">
        <v>0</v>
      </c>
      <c r="R329">
        <v>1</v>
      </c>
      <c r="S329">
        <v>0</v>
      </c>
      <c r="T329">
        <v>0</v>
      </c>
      <c r="V329">
        <v>0</v>
      </c>
      <c r="Y329" s="27">
        <v>44830</v>
      </c>
      <c r="Z329" s="26">
        <v>0.6367708333333334</v>
      </c>
      <c r="AB329">
        <v>1</v>
      </c>
      <c r="AD329" s="30">
        <v>0.26348734635934418</v>
      </c>
      <c r="AE329" s="30">
        <v>0.29029936436409287</v>
      </c>
      <c r="AF329" s="30">
        <v>2.6812018004748694E-2</v>
      </c>
      <c r="AG329" s="30">
        <v>2.8063682135073195E-2</v>
      </c>
      <c r="AH329" s="30"/>
      <c r="AK329">
        <v>20.487399436211454</v>
      </c>
      <c r="AQ329">
        <v>6.5777569655352615</v>
      </c>
      <c r="AW329">
        <v>112.33203588660136</v>
      </c>
      <c r="BC329">
        <v>1.5244714424316481</v>
      </c>
      <c r="BG329" s="30">
        <v>0.23900444835676238</v>
      </c>
      <c r="BH329" s="30">
        <v>0.30017164500813509</v>
      </c>
      <c r="BI329" s="30">
        <v>6.1167196651372699E-2</v>
      </c>
      <c r="BJ329" s="30">
        <v>2.7851388900022485E-2</v>
      </c>
      <c r="BL329" s="1">
        <v>98</v>
      </c>
    </row>
    <row r="330" spans="1:64" customFormat="1" ht="15">
      <c r="A330">
        <v>10</v>
      </c>
      <c r="B330">
        <v>3</v>
      </c>
      <c r="C330" t="s">
        <v>162</v>
      </c>
      <c r="D330" t="s">
        <v>25</v>
      </c>
      <c r="G330">
        <v>0.5</v>
      </c>
      <c r="H330">
        <v>0.5</v>
      </c>
      <c r="I330">
        <v>74</v>
      </c>
      <c r="J330">
        <v>184</v>
      </c>
      <c r="L330">
        <v>189</v>
      </c>
      <c r="M330">
        <v>0.47099999999999997</v>
      </c>
      <c r="N330">
        <v>0.434</v>
      </c>
      <c r="O330">
        <v>0</v>
      </c>
      <c r="Q330">
        <v>0</v>
      </c>
      <c r="R330">
        <v>1</v>
      </c>
      <c r="S330">
        <v>0</v>
      </c>
      <c r="T330">
        <v>0</v>
      </c>
      <c r="V330">
        <v>0</v>
      </c>
      <c r="Y330" s="27">
        <v>44830</v>
      </c>
      <c r="Z330" s="26">
        <v>0.6428356481481482</v>
      </c>
      <c r="AB330">
        <v>1</v>
      </c>
      <c r="AD330" s="30">
        <v>0.21452155035418055</v>
      </c>
      <c r="AE330" s="30">
        <v>0.31004392565217725</v>
      </c>
      <c r="AF330" s="30">
        <v>9.5522375297996703E-2</v>
      </c>
      <c r="AG330" s="30">
        <v>2.7639095664971775E-2</v>
      </c>
      <c r="AH330" s="30"/>
      <c r="BG330" s="30"/>
      <c r="BH330" s="30"/>
      <c r="BI330" s="30"/>
      <c r="BJ330" s="30"/>
      <c r="BL330" s="1"/>
    </row>
    <row r="331" spans="1:64" customFormat="1" ht="15">
      <c r="A331">
        <v>68</v>
      </c>
      <c r="B331">
        <v>3</v>
      </c>
      <c r="C331" t="s">
        <v>113</v>
      </c>
      <c r="D331" t="s">
        <v>25</v>
      </c>
      <c r="G331">
        <v>0.5</v>
      </c>
      <c r="H331">
        <v>0.5</v>
      </c>
      <c r="I331">
        <v>1083</v>
      </c>
      <c r="J331">
        <v>666</v>
      </c>
      <c r="L331">
        <v>322</v>
      </c>
      <c r="M331">
        <v>1.246</v>
      </c>
      <c r="N331">
        <v>0.84299999999999997</v>
      </c>
      <c r="O331">
        <v>0</v>
      </c>
      <c r="Q331">
        <v>0</v>
      </c>
      <c r="R331">
        <v>1</v>
      </c>
      <c r="S331">
        <v>0</v>
      </c>
      <c r="T331">
        <v>0</v>
      </c>
      <c r="V331">
        <v>0</v>
      </c>
      <c r="Y331" s="27">
        <v>44831</v>
      </c>
      <c r="Z331" s="26">
        <v>0.19263888888888889</v>
      </c>
      <c r="AB331">
        <v>1</v>
      </c>
      <c r="AD331" s="30">
        <v>1.1832762203386917</v>
      </c>
      <c r="AE331" s="30">
        <v>0.78588785269501182</v>
      </c>
      <c r="AF331" s="30">
        <v>-0.39738836764367991</v>
      </c>
      <c r="AG331" s="30">
        <v>4.1756595795844058E-2</v>
      </c>
      <c r="AH331" s="30"/>
      <c r="BG331" s="30"/>
      <c r="BH331" s="30"/>
      <c r="BI331" s="30"/>
      <c r="BJ331" s="30"/>
      <c r="BL331" s="1"/>
    </row>
    <row r="332" spans="1:64" customFormat="1" ht="15">
      <c r="A332">
        <v>69</v>
      </c>
      <c r="B332">
        <v>3</v>
      </c>
      <c r="C332" t="s">
        <v>113</v>
      </c>
      <c r="D332" t="s">
        <v>25</v>
      </c>
      <c r="G332">
        <v>0.5</v>
      </c>
      <c r="H332">
        <v>0.5</v>
      </c>
      <c r="I332">
        <v>257</v>
      </c>
      <c r="J332">
        <v>605</v>
      </c>
      <c r="L332">
        <v>233</v>
      </c>
      <c r="M332">
        <v>0.61199999999999999</v>
      </c>
      <c r="N332">
        <v>0.79100000000000004</v>
      </c>
      <c r="O332">
        <v>0.17899999999999999</v>
      </c>
      <c r="Q332">
        <v>0</v>
      </c>
      <c r="R332">
        <v>1</v>
      </c>
      <c r="S332">
        <v>0</v>
      </c>
      <c r="T332">
        <v>0</v>
      </c>
      <c r="V332">
        <v>0</v>
      </c>
      <c r="Y332" s="27">
        <v>44831</v>
      </c>
      <c r="Z332" s="26">
        <v>0.19869212962962965</v>
      </c>
      <c r="AB332">
        <v>1</v>
      </c>
      <c r="AD332" s="30">
        <v>0.39022234778447351</v>
      </c>
      <c r="AE332" s="30">
        <v>0.72566694076635441</v>
      </c>
      <c r="AF332" s="30">
        <v>0.3354445929818809</v>
      </c>
      <c r="AG332" s="30">
        <v>3.2309546836087416E-2</v>
      </c>
      <c r="AH332" s="30"/>
      <c r="AK332">
        <v>5.8237653010387493</v>
      </c>
      <c r="AQ332">
        <v>3.4756801893871989</v>
      </c>
      <c r="AW332">
        <v>13.289146591126855</v>
      </c>
      <c r="BC332">
        <v>2.2735686135517259</v>
      </c>
      <c r="BG332" s="30">
        <v>0.37918104084213267</v>
      </c>
      <c r="BH332" s="30">
        <v>0.73850090560360926</v>
      </c>
      <c r="BI332" s="30">
        <v>0.35931986476147659</v>
      </c>
      <c r="BJ332" s="30">
        <v>3.2681059997426161E-2</v>
      </c>
      <c r="BL332" s="1">
        <v>99</v>
      </c>
    </row>
    <row r="333" spans="1:64" customFormat="1" ht="15">
      <c r="A333">
        <v>70</v>
      </c>
      <c r="B333">
        <v>3</v>
      </c>
      <c r="C333" t="s">
        <v>113</v>
      </c>
      <c r="D333" t="s">
        <v>25</v>
      </c>
      <c r="G333">
        <v>0.5</v>
      </c>
      <c r="H333">
        <v>0.5</v>
      </c>
      <c r="I333">
        <v>234</v>
      </c>
      <c r="J333">
        <v>631</v>
      </c>
      <c r="L333">
        <v>240</v>
      </c>
      <c r="M333">
        <v>0.59499999999999997</v>
      </c>
      <c r="N333">
        <v>0.81299999999999994</v>
      </c>
      <c r="O333">
        <v>0.218</v>
      </c>
      <c r="Q333">
        <v>0</v>
      </c>
      <c r="R333">
        <v>1</v>
      </c>
      <c r="S333">
        <v>0</v>
      </c>
      <c r="T333">
        <v>0</v>
      </c>
      <c r="V333">
        <v>0</v>
      </c>
      <c r="Y333" s="27">
        <v>44831</v>
      </c>
      <c r="Z333" s="26">
        <v>0.20526620370370371</v>
      </c>
      <c r="AB333">
        <v>1</v>
      </c>
      <c r="AD333" s="30">
        <v>0.36813973389979182</v>
      </c>
      <c r="AE333" s="30">
        <v>0.75133487044086411</v>
      </c>
      <c r="AF333" s="30">
        <v>0.38319513654107229</v>
      </c>
      <c r="AG333" s="30">
        <v>3.3052573158764906E-2</v>
      </c>
      <c r="AH333" s="30"/>
      <c r="BG333" s="30"/>
      <c r="BH333" s="30"/>
      <c r="BI333" s="30"/>
      <c r="BJ333" s="30"/>
      <c r="BL333" s="1"/>
    </row>
    <row r="334" spans="1:64" customFormat="1" ht="15">
      <c r="A334">
        <v>110</v>
      </c>
      <c r="B334">
        <v>3</v>
      </c>
      <c r="C334" t="s">
        <v>113</v>
      </c>
      <c r="D334" t="s">
        <v>25</v>
      </c>
      <c r="G334">
        <v>0.5</v>
      </c>
      <c r="H334">
        <v>0.5</v>
      </c>
      <c r="I334">
        <v>2004</v>
      </c>
      <c r="J334">
        <v>538</v>
      </c>
      <c r="L334">
        <v>392</v>
      </c>
      <c r="M334">
        <v>1.952</v>
      </c>
      <c r="N334">
        <v>0.73399999999999999</v>
      </c>
      <c r="O334">
        <v>0</v>
      </c>
      <c r="Q334">
        <v>0</v>
      </c>
      <c r="R334">
        <v>1</v>
      </c>
      <c r="S334">
        <v>0</v>
      </c>
      <c r="T334">
        <v>0</v>
      </c>
      <c r="V334">
        <v>0</v>
      </c>
      <c r="Y334" s="27">
        <v>44831</v>
      </c>
      <c r="Z334" s="26">
        <v>0.58181712962962961</v>
      </c>
      <c r="AB334">
        <v>1</v>
      </c>
      <c r="AD334" s="30">
        <v>2.0675408893731166</v>
      </c>
      <c r="AE334" s="30">
        <v>0.6595226604512715</v>
      </c>
      <c r="AF334" s="30">
        <v>-1.4080182289218452</v>
      </c>
      <c r="AG334" s="30">
        <v>4.9186859022618941E-2</v>
      </c>
      <c r="AH334" s="30"/>
      <c r="BG334" s="30"/>
      <c r="BH334" s="30"/>
      <c r="BI334" s="30"/>
      <c r="BJ334" s="30"/>
      <c r="BL334" s="1"/>
    </row>
    <row r="335" spans="1:64" customFormat="1" ht="15">
      <c r="A335">
        <v>111</v>
      </c>
      <c r="B335">
        <v>3</v>
      </c>
      <c r="C335" t="s">
        <v>113</v>
      </c>
      <c r="D335" t="s">
        <v>25</v>
      </c>
      <c r="G335">
        <v>0.5</v>
      </c>
      <c r="H335">
        <v>0.5</v>
      </c>
      <c r="I335">
        <v>402</v>
      </c>
      <c r="J335">
        <v>548</v>
      </c>
      <c r="L335">
        <v>311</v>
      </c>
      <c r="M335">
        <v>0.72299999999999998</v>
      </c>
      <c r="N335">
        <v>0.74299999999999999</v>
      </c>
      <c r="O335">
        <v>0.02</v>
      </c>
      <c r="Q335">
        <v>0</v>
      </c>
      <c r="R335">
        <v>1</v>
      </c>
      <c r="S335">
        <v>0</v>
      </c>
      <c r="T335">
        <v>0</v>
      </c>
      <c r="V335">
        <v>0</v>
      </c>
      <c r="Y335" s="27">
        <v>44831</v>
      </c>
      <c r="Z335" s="26">
        <v>0.58804398148148151</v>
      </c>
      <c r="AB335">
        <v>1</v>
      </c>
      <c r="AD335" s="30">
        <v>0.52943882662268371</v>
      </c>
      <c r="AE335" s="30">
        <v>0.66939494109531383</v>
      </c>
      <c r="AF335" s="30">
        <v>0.13995611447263012</v>
      </c>
      <c r="AG335" s="30">
        <v>4.0588983003065147E-2</v>
      </c>
      <c r="AH335" s="30"/>
      <c r="AK335">
        <v>9.896590192615017</v>
      </c>
      <c r="AQ335">
        <v>1.6092340398438172</v>
      </c>
      <c r="AW335">
        <v>35.682910546294295</v>
      </c>
      <c r="BC335">
        <v>26.537470846153024</v>
      </c>
      <c r="BG335" s="30">
        <v>0.50447587179652187</v>
      </c>
      <c r="BH335" s="30">
        <v>0.67482469544953694</v>
      </c>
      <c r="BI335" s="30">
        <v>0.17034882365301512</v>
      </c>
      <c r="BJ335" s="30">
        <v>4.6798560128298444E-2</v>
      </c>
      <c r="BL335" s="1">
        <v>100</v>
      </c>
    </row>
    <row r="336" spans="1:64" customFormat="1" ht="15">
      <c r="A336">
        <v>112</v>
      </c>
      <c r="B336">
        <v>3</v>
      </c>
      <c r="C336" t="s">
        <v>113</v>
      </c>
      <c r="D336" t="s">
        <v>25</v>
      </c>
      <c r="G336">
        <v>0.5</v>
      </c>
      <c r="H336">
        <v>0.5</v>
      </c>
      <c r="I336">
        <v>350</v>
      </c>
      <c r="J336">
        <v>559</v>
      </c>
      <c r="L336">
        <v>428</v>
      </c>
      <c r="M336">
        <v>0.68300000000000005</v>
      </c>
      <c r="N336">
        <v>0.752</v>
      </c>
      <c r="O336">
        <v>6.9000000000000006E-2</v>
      </c>
      <c r="Q336">
        <v>0</v>
      </c>
      <c r="R336">
        <v>1</v>
      </c>
      <c r="S336">
        <v>0</v>
      </c>
      <c r="T336">
        <v>0</v>
      </c>
      <c r="V336">
        <v>0</v>
      </c>
      <c r="Y336" s="27">
        <v>44831</v>
      </c>
      <c r="Z336" s="26">
        <v>0.59465277777777781</v>
      </c>
      <c r="AB336">
        <v>1</v>
      </c>
      <c r="AD336" s="30">
        <v>0.47951291697036003</v>
      </c>
      <c r="AE336" s="30">
        <v>0.68025444980376015</v>
      </c>
      <c r="AF336" s="30">
        <v>0.20074153283340013</v>
      </c>
      <c r="AG336" s="30">
        <v>5.3008137253531741E-2</v>
      </c>
      <c r="AH336" s="30"/>
      <c r="BG336" s="30"/>
      <c r="BH336" s="30"/>
      <c r="BI336" s="30"/>
      <c r="BJ336" s="30"/>
      <c r="BL336" s="1"/>
    </row>
    <row r="337" spans="1:64" customFormat="1" ht="15">
      <c r="A337">
        <v>8</v>
      </c>
      <c r="B337">
        <v>3</v>
      </c>
      <c r="C337" t="s">
        <v>162</v>
      </c>
      <c r="D337" t="s">
        <v>25</v>
      </c>
      <c r="G337">
        <v>0.5</v>
      </c>
      <c r="H337">
        <v>0.5</v>
      </c>
      <c r="I337">
        <v>92</v>
      </c>
      <c r="J337">
        <v>233</v>
      </c>
      <c r="L337">
        <v>122</v>
      </c>
      <c r="M337">
        <v>0.48499999999999999</v>
      </c>
      <c r="N337">
        <v>0.47599999999999998</v>
      </c>
      <c r="O337">
        <v>0</v>
      </c>
      <c r="Q337">
        <v>0</v>
      </c>
      <c r="R337">
        <v>1</v>
      </c>
      <c r="S337">
        <v>0</v>
      </c>
      <c r="T337">
        <v>0</v>
      </c>
      <c r="V337">
        <v>0</v>
      </c>
      <c r="Y337" s="27">
        <v>44840</v>
      </c>
      <c r="Z337" s="26">
        <v>0.46467592592592594</v>
      </c>
      <c r="AB337">
        <v>1</v>
      </c>
      <c r="AD337" s="30">
        <v>6.2312051232310262E-2</v>
      </c>
      <c r="AE337" s="30">
        <v>0.19133486841354105</v>
      </c>
      <c r="AF337" s="30">
        <v>0.12902281718123079</v>
      </c>
      <c r="AG337" s="30">
        <v>2.2728577001035102E-2</v>
      </c>
      <c r="AH337" s="30"/>
      <c r="BG337" s="30"/>
      <c r="BH337" s="30"/>
      <c r="BI337" s="30"/>
      <c r="BJ337" s="30"/>
      <c r="BL337" s="1"/>
    </row>
    <row r="338" spans="1:64" customFormat="1" ht="15">
      <c r="A338">
        <v>9</v>
      </c>
      <c r="B338">
        <v>3</v>
      </c>
      <c r="C338" t="s">
        <v>162</v>
      </c>
      <c r="D338" t="s">
        <v>25</v>
      </c>
      <c r="G338">
        <v>0.5</v>
      </c>
      <c r="H338">
        <v>0.5</v>
      </c>
      <c r="I338">
        <v>120</v>
      </c>
      <c r="J338">
        <v>212</v>
      </c>
      <c r="L338">
        <v>160</v>
      </c>
      <c r="M338">
        <v>0.50700000000000001</v>
      </c>
      <c r="N338">
        <v>0.45800000000000002</v>
      </c>
      <c r="O338">
        <v>0</v>
      </c>
      <c r="Q338">
        <v>0</v>
      </c>
      <c r="R338">
        <v>1</v>
      </c>
      <c r="S338">
        <v>0</v>
      </c>
      <c r="T338">
        <v>0</v>
      </c>
      <c r="V338">
        <v>0</v>
      </c>
      <c r="Y338" s="27">
        <v>44840</v>
      </c>
      <c r="Z338" s="26">
        <v>0.47068287037037032</v>
      </c>
      <c r="AB338">
        <v>1</v>
      </c>
      <c r="AD338" s="30">
        <v>8.9377674318064468E-2</v>
      </c>
      <c r="AE338" s="30">
        <v>0.17000064078398999</v>
      </c>
      <c r="AF338" s="30">
        <v>8.0622966465925525E-2</v>
      </c>
      <c r="AG338" s="30">
        <v>2.6821044973945916E-2</v>
      </c>
      <c r="AH338" s="30"/>
      <c r="AK338">
        <v>8.2933156582096252</v>
      </c>
      <c r="AQ338">
        <v>8.7315891187240009</v>
      </c>
      <c r="AW338">
        <v>31.525365898759503</v>
      </c>
      <c r="BC338">
        <v>10.568911556509478</v>
      </c>
      <c r="BG338" s="30">
        <v>9.3244191901743628E-2</v>
      </c>
      <c r="BH338" s="30">
        <v>0.16288923157413965</v>
      </c>
      <c r="BI338" s="30">
        <v>6.9645039672395992E-2</v>
      </c>
      <c r="BJ338" s="30">
        <v>2.5474838403909465E-2</v>
      </c>
      <c r="BL338" s="1">
        <v>101</v>
      </c>
    </row>
    <row r="339" spans="1:64" customFormat="1" ht="15">
      <c r="A339">
        <v>10</v>
      </c>
      <c r="B339">
        <v>3</v>
      </c>
      <c r="C339" t="s">
        <v>162</v>
      </c>
      <c r="D339" t="s">
        <v>25</v>
      </c>
      <c r="G339">
        <v>0.5</v>
      </c>
      <c r="H339">
        <v>0.5</v>
      </c>
      <c r="I339">
        <v>128</v>
      </c>
      <c r="J339">
        <v>198</v>
      </c>
      <c r="L339">
        <v>135</v>
      </c>
      <c r="M339">
        <v>0.51300000000000001</v>
      </c>
      <c r="N339">
        <v>0.44600000000000001</v>
      </c>
      <c r="O339">
        <v>0</v>
      </c>
      <c r="Q339">
        <v>0</v>
      </c>
      <c r="R339">
        <v>1</v>
      </c>
      <c r="S339">
        <v>0</v>
      </c>
      <c r="T339">
        <v>0</v>
      </c>
      <c r="V339">
        <v>0</v>
      </c>
      <c r="Y339" s="27">
        <v>44840</v>
      </c>
      <c r="Z339" s="26">
        <v>0.4770138888888889</v>
      </c>
      <c r="AB339">
        <v>1</v>
      </c>
      <c r="AD339" s="30">
        <v>9.7110709485422803E-2</v>
      </c>
      <c r="AE339" s="30">
        <v>0.15577782236428928</v>
      </c>
      <c r="AF339" s="30">
        <v>5.8667112878866473E-2</v>
      </c>
      <c r="AG339" s="30">
        <v>2.4128631833873013E-2</v>
      </c>
      <c r="AH339" s="30"/>
      <c r="BG339" s="30"/>
      <c r="BH339" s="30"/>
      <c r="BI339" s="30"/>
      <c r="BJ339" s="30"/>
      <c r="BL339" s="1"/>
    </row>
    <row r="340" spans="1:64" customFormat="1" ht="15">
      <c r="A340">
        <v>68</v>
      </c>
      <c r="B340">
        <v>3</v>
      </c>
      <c r="C340" t="s">
        <v>113</v>
      </c>
      <c r="D340" t="s">
        <v>25</v>
      </c>
      <c r="G340">
        <v>0.5</v>
      </c>
      <c r="H340">
        <v>0.5</v>
      </c>
      <c r="I340">
        <v>1952</v>
      </c>
      <c r="J340">
        <v>451</v>
      </c>
      <c r="L340">
        <v>189</v>
      </c>
      <c r="M340">
        <v>1.9119999999999999</v>
      </c>
      <c r="N340">
        <v>0.66100000000000003</v>
      </c>
      <c r="O340">
        <v>0</v>
      </c>
      <c r="Q340">
        <v>0</v>
      </c>
      <c r="R340">
        <v>1</v>
      </c>
      <c r="S340">
        <v>0</v>
      </c>
      <c r="T340">
        <v>0</v>
      </c>
      <c r="V340">
        <v>0</v>
      </c>
      <c r="Y340" s="27">
        <v>44841</v>
      </c>
      <c r="Z340" s="26">
        <v>1.8287037037037036E-2</v>
      </c>
      <c r="AB340">
        <v>1</v>
      </c>
      <c r="AD340" s="30">
        <v>1.860242727643125</v>
      </c>
      <c r="AE340" s="30">
        <v>0.41280446952030941</v>
      </c>
      <c r="AF340" s="30">
        <v>-1.4474382581228156</v>
      </c>
      <c r="AG340" s="30">
        <v>2.9944244216430483E-2</v>
      </c>
      <c r="AH340" s="30"/>
      <c r="BG340" s="30"/>
      <c r="BH340" s="30"/>
      <c r="BI340" s="30"/>
      <c r="BJ340" s="30"/>
      <c r="BL340" s="1"/>
    </row>
    <row r="341" spans="1:64" customFormat="1" ht="15">
      <c r="A341">
        <v>69</v>
      </c>
      <c r="B341">
        <v>3</v>
      </c>
      <c r="C341" t="s">
        <v>113</v>
      </c>
      <c r="D341" t="s">
        <v>25</v>
      </c>
      <c r="G341">
        <v>0.5</v>
      </c>
      <c r="H341">
        <v>0.5</v>
      </c>
      <c r="I341">
        <v>355</v>
      </c>
      <c r="J341">
        <v>448</v>
      </c>
      <c r="L341">
        <v>166</v>
      </c>
      <c r="M341">
        <v>0.68700000000000006</v>
      </c>
      <c r="N341">
        <v>0.65800000000000003</v>
      </c>
      <c r="O341">
        <v>0</v>
      </c>
      <c r="Q341">
        <v>0</v>
      </c>
      <c r="R341">
        <v>1</v>
      </c>
      <c r="S341">
        <v>0</v>
      </c>
      <c r="T341">
        <v>0</v>
      </c>
      <c r="V341">
        <v>0</v>
      </c>
      <c r="Y341" s="27">
        <v>44841</v>
      </c>
      <c r="Z341" s="26">
        <v>2.431712962962963E-2</v>
      </c>
      <c r="AB341">
        <v>1</v>
      </c>
      <c r="AD341" s="30">
        <v>0.31653558235921575</v>
      </c>
      <c r="AE341" s="30">
        <v>0.40975672271608782</v>
      </c>
      <c r="AF341" s="30">
        <v>9.3221140356872068E-2</v>
      </c>
      <c r="AG341" s="30">
        <v>2.7467224127563413E-2</v>
      </c>
      <c r="AH341" s="30"/>
      <c r="AK341">
        <v>24.318130904124651</v>
      </c>
      <c r="AQ341">
        <v>8.771152815068028</v>
      </c>
      <c r="AW341">
        <v>72.588597488508157</v>
      </c>
      <c r="BC341">
        <v>2.3805480053499521</v>
      </c>
      <c r="BG341" s="30">
        <v>0.28222023880406311</v>
      </c>
      <c r="BH341" s="30">
        <v>0.4285511613421209</v>
      </c>
      <c r="BI341" s="30">
        <v>0.14633092253805779</v>
      </c>
      <c r="BJ341" s="30">
        <v>2.7144134550754664E-2</v>
      </c>
      <c r="BL341" s="1">
        <v>102</v>
      </c>
    </row>
    <row r="342" spans="1:64" customFormat="1" ht="15">
      <c r="A342">
        <v>70</v>
      </c>
      <c r="B342">
        <v>3</v>
      </c>
      <c r="C342" t="s">
        <v>113</v>
      </c>
      <c r="D342" t="s">
        <v>25</v>
      </c>
      <c r="G342">
        <v>0.5</v>
      </c>
      <c r="H342">
        <v>0.5</v>
      </c>
      <c r="I342">
        <v>284</v>
      </c>
      <c r="J342">
        <v>485</v>
      </c>
      <c r="L342">
        <v>160</v>
      </c>
      <c r="M342">
        <v>0.63300000000000001</v>
      </c>
      <c r="N342">
        <v>0.68899999999999995</v>
      </c>
      <c r="O342">
        <v>5.7000000000000002E-2</v>
      </c>
      <c r="Q342">
        <v>0</v>
      </c>
      <c r="R342">
        <v>1</v>
      </c>
      <c r="S342">
        <v>0</v>
      </c>
      <c r="T342">
        <v>0</v>
      </c>
      <c r="V342">
        <v>0</v>
      </c>
      <c r="Y342" s="27">
        <v>44841</v>
      </c>
      <c r="Z342" s="26">
        <v>3.0833333333333334E-2</v>
      </c>
      <c r="AB342">
        <v>1</v>
      </c>
      <c r="AD342" s="30">
        <v>0.24790489524891049</v>
      </c>
      <c r="AE342" s="30">
        <v>0.44734559996815398</v>
      </c>
      <c r="AF342" s="30">
        <v>0.19944070471924349</v>
      </c>
      <c r="AG342" s="30">
        <v>2.6821044973945916E-2</v>
      </c>
      <c r="AH342" s="30"/>
      <c r="BG342" s="30"/>
      <c r="BH342" s="30"/>
      <c r="BI342" s="30"/>
      <c r="BJ342" s="30"/>
      <c r="BL342" s="1"/>
    </row>
    <row r="343" spans="1:64" customFormat="1" ht="15">
      <c r="A343">
        <v>110</v>
      </c>
      <c r="B343">
        <v>3</v>
      </c>
      <c r="C343" t="s">
        <v>113</v>
      </c>
      <c r="D343" t="s">
        <v>25</v>
      </c>
      <c r="G343">
        <v>0.5</v>
      </c>
      <c r="H343">
        <v>0.5</v>
      </c>
      <c r="I343">
        <v>1682</v>
      </c>
      <c r="J343">
        <v>462</v>
      </c>
      <c r="L343">
        <v>266</v>
      </c>
      <c r="M343">
        <v>1.7050000000000001</v>
      </c>
      <c r="N343">
        <v>0.67</v>
      </c>
      <c r="O343">
        <v>0</v>
      </c>
      <c r="Q343">
        <v>0</v>
      </c>
      <c r="R343">
        <v>1</v>
      </c>
      <c r="S343">
        <v>0</v>
      </c>
      <c r="T343">
        <v>0</v>
      </c>
      <c r="V343">
        <v>0</v>
      </c>
      <c r="Y343" s="27">
        <v>44841</v>
      </c>
      <c r="Z343" s="26">
        <v>0.40354166666666669</v>
      </c>
      <c r="AB343">
        <v>1</v>
      </c>
      <c r="AD343" s="30">
        <v>1.5992527907447809</v>
      </c>
      <c r="AE343" s="30">
        <v>0.42397954113578851</v>
      </c>
      <c r="AF343" s="30">
        <v>-1.1752732496089924</v>
      </c>
      <c r="AG343" s="30">
        <v>3.8236876687855019E-2</v>
      </c>
      <c r="AH343" s="30"/>
      <c r="BG343" s="30"/>
      <c r="BH343" s="30"/>
      <c r="BI343" s="30"/>
      <c r="BJ343" s="30"/>
      <c r="BL343" s="1"/>
    </row>
    <row r="344" spans="1:64" customFormat="1" ht="15">
      <c r="A344">
        <v>111</v>
      </c>
      <c r="B344">
        <v>3</v>
      </c>
      <c r="C344" t="s">
        <v>113</v>
      </c>
      <c r="D344" t="s">
        <v>25</v>
      </c>
      <c r="G344">
        <v>0.5</v>
      </c>
      <c r="H344">
        <v>0.5</v>
      </c>
      <c r="I344">
        <v>408</v>
      </c>
      <c r="J344">
        <v>405</v>
      </c>
      <c r="L344">
        <v>253</v>
      </c>
      <c r="M344">
        <v>0.72799999999999998</v>
      </c>
      <c r="N344">
        <v>0.622</v>
      </c>
      <c r="O344">
        <v>0</v>
      </c>
      <c r="Q344">
        <v>0</v>
      </c>
      <c r="R344">
        <v>1</v>
      </c>
      <c r="S344">
        <v>0</v>
      </c>
      <c r="T344">
        <v>0</v>
      </c>
      <c r="V344">
        <v>0</v>
      </c>
      <c r="Y344" s="27">
        <v>44841</v>
      </c>
      <c r="Z344" s="26">
        <v>0.40961805555555553</v>
      </c>
      <c r="AB344">
        <v>1</v>
      </c>
      <c r="AD344" s="30">
        <v>0.36776694034296481</v>
      </c>
      <c r="AE344" s="30">
        <v>0.36607235185557846</v>
      </c>
      <c r="AF344" s="30">
        <v>-1.6945884873863504E-3</v>
      </c>
      <c r="AG344" s="30">
        <v>3.6836821855017111E-2</v>
      </c>
      <c r="AH344" s="30"/>
      <c r="AK344">
        <v>41.976291091246154</v>
      </c>
      <c r="AQ344">
        <v>14.659085002874061</v>
      </c>
      <c r="AW344">
        <v>203.72205746111155</v>
      </c>
      <c r="BC344">
        <v>19.284476885810008</v>
      </c>
      <c r="BG344" s="30">
        <v>0.30396940021225849</v>
      </c>
      <c r="BH344" s="30">
        <v>0.39502594649568346</v>
      </c>
      <c r="BI344" s="30">
        <v>9.1056546283424994E-2</v>
      </c>
      <c r="BJ344" s="30">
        <v>4.0767745039523545E-2</v>
      </c>
      <c r="BL344" s="1">
        <v>103</v>
      </c>
    </row>
    <row r="345" spans="1:64" customFormat="1" ht="15">
      <c r="A345">
        <v>112</v>
      </c>
      <c r="B345">
        <v>3</v>
      </c>
      <c r="C345" t="s">
        <v>113</v>
      </c>
      <c r="D345" t="s">
        <v>25</v>
      </c>
      <c r="G345">
        <v>0.5</v>
      </c>
      <c r="H345">
        <v>0.5</v>
      </c>
      <c r="I345">
        <v>276</v>
      </c>
      <c r="J345">
        <v>462</v>
      </c>
      <c r="L345">
        <v>326</v>
      </c>
      <c r="M345">
        <v>0.627</v>
      </c>
      <c r="N345">
        <v>0.67</v>
      </c>
      <c r="O345">
        <v>4.3999999999999997E-2</v>
      </c>
      <c r="Q345">
        <v>0</v>
      </c>
      <c r="R345">
        <v>1</v>
      </c>
      <c r="S345">
        <v>0</v>
      </c>
      <c r="T345">
        <v>0</v>
      </c>
      <c r="V345">
        <v>0</v>
      </c>
      <c r="Y345" s="27">
        <v>44841</v>
      </c>
      <c r="Z345" s="26">
        <v>0.41616898148148151</v>
      </c>
      <c r="AB345">
        <v>1</v>
      </c>
      <c r="AD345" s="30">
        <v>0.24017186008155217</v>
      </c>
      <c r="AE345" s="30">
        <v>0.42397954113578851</v>
      </c>
      <c r="AF345" s="30">
        <v>0.18380768105423634</v>
      </c>
      <c r="AG345" s="30">
        <v>4.4698668224029986E-2</v>
      </c>
      <c r="AH345" s="30"/>
      <c r="BG345" s="30"/>
      <c r="BH345" s="30"/>
      <c r="BI345" s="30"/>
      <c r="BJ345" s="30"/>
      <c r="BL345" s="1"/>
    </row>
    <row r="346" spans="1:64" customFormat="1" ht="15">
      <c r="A346">
        <v>8</v>
      </c>
      <c r="B346">
        <v>3</v>
      </c>
      <c r="C346" t="s">
        <v>162</v>
      </c>
      <c r="D346" t="s">
        <v>25</v>
      </c>
      <c r="G346">
        <v>0.5</v>
      </c>
      <c r="H346">
        <v>0.5</v>
      </c>
      <c r="I346">
        <v>169</v>
      </c>
      <c r="J346">
        <v>373</v>
      </c>
      <c r="L346">
        <v>131</v>
      </c>
      <c r="M346">
        <v>0.54500000000000004</v>
      </c>
      <c r="N346">
        <v>0.59399999999999997</v>
      </c>
      <c r="O346">
        <v>4.9000000000000002E-2</v>
      </c>
      <c r="Q346">
        <v>0</v>
      </c>
      <c r="R346">
        <v>1</v>
      </c>
      <c r="S346">
        <v>0</v>
      </c>
      <c r="T346">
        <v>0</v>
      </c>
      <c r="V346">
        <v>0</v>
      </c>
      <c r="Y346" s="27">
        <v>44873</v>
      </c>
      <c r="Z346" s="26">
        <v>0.65893518518518512</v>
      </c>
      <c r="AB346">
        <v>1</v>
      </c>
      <c r="AD346" s="30">
        <v>0.29582862182288</v>
      </c>
      <c r="AE346" s="30">
        <v>0.52693635005658257</v>
      </c>
      <c r="AF346" s="30">
        <v>0.23110772823370257</v>
      </c>
      <c r="AG346" s="30">
        <v>2.512737373791421E-2</v>
      </c>
      <c r="AH346" s="30"/>
      <c r="BG346" s="30"/>
      <c r="BH346" s="30"/>
      <c r="BI346" s="30"/>
      <c r="BJ346" s="30"/>
      <c r="BL346" s="1"/>
    </row>
    <row r="347" spans="1:64" customFormat="1" ht="15">
      <c r="A347">
        <v>9</v>
      </c>
      <c r="B347">
        <v>3</v>
      </c>
      <c r="C347" t="s">
        <v>162</v>
      </c>
      <c r="D347" t="s">
        <v>25</v>
      </c>
      <c r="G347">
        <v>0.5</v>
      </c>
      <c r="H347">
        <v>0.5</v>
      </c>
      <c r="I347">
        <v>91</v>
      </c>
      <c r="J347">
        <v>333</v>
      </c>
      <c r="L347">
        <v>127</v>
      </c>
      <c r="M347">
        <v>0.48499999999999999</v>
      </c>
      <c r="N347">
        <v>0.56100000000000005</v>
      </c>
      <c r="O347">
        <v>7.5999999999999998E-2</v>
      </c>
      <c r="Q347">
        <v>0</v>
      </c>
      <c r="R347">
        <v>1</v>
      </c>
      <c r="S347">
        <v>0</v>
      </c>
      <c r="T347">
        <v>0</v>
      </c>
      <c r="V347">
        <v>0</v>
      </c>
      <c r="Y347" s="27">
        <v>44873</v>
      </c>
      <c r="Z347" s="26">
        <v>0.66484953703703698</v>
      </c>
      <c r="AB347">
        <v>1</v>
      </c>
      <c r="AD347" s="30">
        <v>0.21973986102289067</v>
      </c>
      <c r="AE347" s="30">
        <v>0.48817909819057947</v>
      </c>
      <c r="AF347" s="30">
        <v>0.2684392371676888</v>
      </c>
      <c r="AG347" s="30">
        <v>2.4720101876949448E-2</v>
      </c>
      <c r="AH347" s="30"/>
      <c r="AK347">
        <v>1.3229881113897231</v>
      </c>
      <c r="AQ347">
        <v>11.103370843429403</v>
      </c>
      <c r="AW347">
        <v>22.494821465143989</v>
      </c>
      <c r="BC347">
        <v>13.087633226074725</v>
      </c>
      <c r="BG347" s="30">
        <v>0.22120310642289048</v>
      </c>
      <c r="BH347" s="30">
        <v>0.46250241882935245</v>
      </c>
      <c r="BI347" s="30">
        <v>0.24129931240646196</v>
      </c>
      <c r="BJ347" s="30">
        <v>2.6451007286049689E-2</v>
      </c>
      <c r="BL347" s="1">
        <v>104</v>
      </c>
    </row>
    <row r="348" spans="1:64" customFormat="1" ht="15">
      <c r="A348">
        <v>10</v>
      </c>
      <c r="B348">
        <v>3</v>
      </c>
      <c r="C348" t="s">
        <v>162</v>
      </c>
      <c r="D348" t="s">
        <v>25</v>
      </c>
      <c r="G348">
        <v>0.5</v>
      </c>
      <c r="H348">
        <v>0.5</v>
      </c>
      <c r="I348">
        <v>94</v>
      </c>
      <c r="J348">
        <v>280</v>
      </c>
      <c r="L348">
        <v>161</v>
      </c>
      <c r="M348">
        <v>0.48699999999999999</v>
      </c>
      <c r="N348">
        <v>0.51600000000000001</v>
      </c>
      <c r="O348">
        <v>2.9000000000000001E-2</v>
      </c>
      <c r="Q348">
        <v>0</v>
      </c>
      <c r="R348">
        <v>1</v>
      </c>
      <c r="S348">
        <v>0</v>
      </c>
      <c r="T348">
        <v>0</v>
      </c>
      <c r="V348">
        <v>0</v>
      </c>
      <c r="Y348" s="27">
        <v>44873</v>
      </c>
      <c r="Z348" s="26">
        <v>0.67108796296296302</v>
      </c>
      <c r="AB348">
        <v>1</v>
      </c>
      <c r="AD348" s="30">
        <v>0.22266635182289027</v>
      </c>
      <c r="AE348" s="30">
        <v>0.43682573946812542</v>
      </c>
      <c r="AF348" s="30">
        <v>0.21415938764523515</v>
      </c>
      <c r="AG348" s="30">
        <v>2.8181912695149934E-2</v>
      </c>
      <c r="AH348" s="30"/>
      <c r="BG348" s="30"/>
      <c r="BH348" s="30"/>
      <c r="BI348" s="30"/>
      <c r="BJ348" s="30"/>
      <c r="BL348" s="1"/>
    </row>
    <row r="349" spans="1:64" customFormat="1" ht="15">
      <c r="A349">
        <v>68</v>
      </c>
      <c r="B349">
        <v>3</v>
      </c>
      <c r="C349" t="s">
        <v>113</v>
      </c>
      <c r="D349" t="s">
        <v>25</v>
      </c>
      <c r="G349">
        <v>0.5</v>
      </c>
      <c r="H349">
        <v>0.5</v>
      </c>
      <c r="I349">
        <v>1464</v>
      </c>
      <c r="J349">
        <v>572</v>
      </c>
      <c r="L349">
        <v>328</v>
      </c>
      <c r="M349">
        <v>1.538</v>
      </c>
      <c r="N349">
        <v>0.76300000000000001</v>
      </c>
      <c r="O349">
        <v>0</v>
      </c>
      <c r="Q349">
        <v>0</v>
      </c>
      <c r="R349">
        <v>1</v>
      </c>
      <c r="S349">
        <v>0</v>
      </c>
      <c r="T349">
        <v>0</v>
      </c>
      <c r="V349">
        <v>0</v>
      </c>
      <c r="Y349" s="27">
        <v>44874</v>
      </c>
      <c r="Z349" s="26">
        <v>0.20931712962962964</v>
      </c>
      <c r="AB349">
        <v>1</v>
      </c>
      <c r="AD349" s="30">
        <v>1.55909715048937</v>
      </c>
      <c r="AE349" s="30">
        <v>0.71975367808994795</v>
      </c>
      <c r="AF349" s="30">
        <v>-0.83934347239942209</v>
      </c>
      <c r="AG349" s="30">
        <v>4.5185512890428776E-2</v>
      </c>
      <c r="AH349" s="30"/>
      <c r="BG349" s="30"/>
      <c r="BH349" s="30"/>
      <c r="BI349" s="30"/>
      <c r="BJ349" s="30"/>
      <c r="BL349" s="1"/>
    </row>
    <row r="350" spans="1:64" customFormat="1" ht="15">
      <c r="A350">
        <v>69</v>
      </c>
      <c r="B350">
        <v>3</v>
      </c>
      <c r="C350" t="s">
        <v>113</v>
      </c>
      <c r="D350" t="s">
        <v>25</v>
      </c>
      <c r="G350">
        <v>0.5</v>
      </c>
      <c r="H350">
        <v>0.5</v>
      </c>
      <c r="I350">
        <v>273</v>
      </c>
      <c r="J350">
        <v>538</v>
      </c>
      <c r="L350">
        <v>293</v>
      </c>
      <c r="M350">
        <v>0.624</v>
      </c>
      <c r="N350">
        <v>0.73399999999999999</v>
      </c>
      <c r="O350">
        <v>0.11</v>
      </c>
      <c r="Q350">
        <v>0</v>
      </c>
      <c r="R350">
        <v>1</v>
      </c>
      <c r="S350">
        <v>0</v>
      </c>
      <c r="T350">
        <v>0</v>
      </c>
      <c r="V350">
        <v>0</v>
      </c>
      <c r="Y350" s="27">
        <v>44874</v>
      </c>
      <c r="Z350" s="26">
        <v>0.21542824074074074</v>
      </c>
      <c r="AB350">
        <v>1</v>
      </c>
      <c r="AD350" s="30">
        <v>0.39728030288953253</v>
      </c>
      <c r="AE350" s="30">
        <v>0.68681001400384534</v>
      </c>
      <c r="AF350" s="30">
        <v>0.2895297111143128</v>
      </c>
      <c r="AG350" s="30">
        <v>4.1621884106987105E-2</v>
      </c>
      <c r="AH350" s="30"/>
      <c r="AK350">
        <v>9.5174545761441358</v>
      </c>
      <c r="AQ350">
        <v>0.56272045523375624</v>
      </c>
      <c r="AW350">
        <v>12.913495752766153</v>
      </c>
      <c r="BC350">
        <v>9.7489083656741116</v>
      </c>
      <c r="BG350" s="30">
        <v>0.3792336096228684</v>
      </c>
      <c r="BH350" s="30">
        <v>0.68874787659714554</v>
      </c>
      <c r="BI350" s="30">
        <v>0.30951426697427709</v>
      </c>
      <c r="BJ350" s="30">
        <v>3.9687342767404474E-2</v>
      </c>
      <c r="BL350" s="1">
        <v>105</v>
      </c>
    </row>
    <row r="351" spans="1:64" customFormat="1" ht="15">
      <c r="A351">
        <v>70</v>
      </c>
      <c r="B351">
        <v>3</v>
      </c>
      <c r="C351" t="s">
        <v>113</v>
      </c>
      <c r="D351" t="s">
        <v>25</v>
      </c>
      <c r="G351">
        <v>0.5</v>
      </c>
      <c r="H351">
        <v>0.5</v>
      </c>
      <c r="I351">
        <v>236</v>
      </c>
      <c r="J351">
        <v>542</v>
      </c>
      <c r="L351">
        <v>255</v>
      </c>
      <c r="M351">
        <v>0.59599999999999997</v>
      </c>
      <c r="N351">
        <v>0.73799999999999999</v>
      </c>
      <c r="O351">
        <v>0.14199999999999999</v>
      </c>
      <c r="Q351">
        <v>0</v>
      </c>
      <c r="R351">
        <v>1</v>
      </c>
      <c r="S351">
        <v>0</v>
      </c>
      <c r="T351">
        <v>0</v>
      </c>
      <c r="V351">
        <v>0</v>
      </c>
      <c r="Y351" s="27">
        <v>44874</v>
      </c>
      <c r="Z351" s="26">
        <v>0.22200231481481481</v>
      </c>
      <c r="AB351">
        <v>1</v>
      </c>
      <c r="AD351" s="30">
        <v>0.36118691635620426</v>
      </c>
      <c r="AE351" s="30">
        <v>0.69068573919044562</v>
      </c>
      <c r="AF351" s="30">
        <v>0.32949882283424137</v>
      </c>
      <c r="AG351" s="30">
        <v>3.775280142782185E-2</v>
      </c>
      <c r="AH351" s="30"/>
      <c r="BG351" s="30"/>
      <c r="BH351" s="30"/>
      <c r="BI351" s="30"/>
      <c r="BJ351" s="30"/>
      <c r="BL351" s="1"/>
    </row>
    <row r="352" spans="1:64" customFormat="1" ht="15">
      <c r="A352">
        <v>110</v>
      </c>
      <c r="B352">
        <v>3</v>
      </c>
      <c r="C352" t="s">
        <v>113</v>
      </c>
      <c r="D352" t="s">
        <v>25</v>
      </c>
      <c r="G352">
        <v>0.5</v>
      </c>
      <c r="H352">
        <v>0.5</v>
      </c>
      <c r="I352">
        <v>1273</v>
      </c>
      <c r="J352">
        <v>453</v>
      </c>
      <c r="L352">
        <v>181</v>
      </c>
      <c r="M352">
        <v>1.391</v>
      </c>
      <c r="N352">
        <v>0.66200000000000003</v>
      </c>
      <c r="O352">
        <v>0</v>
      </c>
      <c r="Q352">
        <v>0</v>
      </c>
      <c r="R352">
        <v>1</v>
      </c>
      <c r="S352">
        <v>0</v>
      </c>
      <c r="T352">
        <v>0</v>
      </c>
      <c r="V352">
        <v>0</v>
      </c>
      <c r="Y352" s="27">
        <v>44874</v>
      </c>
      <c r="Z352" s="26">
        <v>0.59936342592592595</v>
      </c>
      <c r="AB352">
        <v>1</v>
      </c>
      <c r="AD352" s="30">
        <v>1.3727772362227295</v>
      </c>
      <c r="AE352" s="30">
        <v>0.60445085378858876</v>
      </c>
      <c r="AF352" s="30">
        <v>-0.76832638243414075</v>
      </c>
      <c r="AG352" s="30">
        <v>3.0218271999973748E-2</v>
      </c>
      <c r="AH352" s="30"/>
      <c r="BG352" s="30"/>
      <c r="BH352" s="30"/>
      <c r="BI352" s="30"/>
      <c r="BJ352" s="30"/>
      <c r="BL352" s="1"/>
    </row>
    <row r="353" spans="1:64" customFormat="1" ht="15">
      <c r="A353">
        <v>111</v>
      </c>
      <c r="B353">
        <v>3</v>
      </c>
      <c r="C353" t="s">
        <v>113</v>
      </c>
      <c r="D353" t="s">
        <v>25</v>
      </c>
      <c r="G353">
        <v>0.5</v>
      </c>
      <c r="H353">
        <v>0.5</v>
      </c>
      <c r="I353">
        <v>209</v>
      </c>
      <c r="J353">
        <v>435</v>
      </c>
      <c r="L353">
        <v>223</v>
      </c>
      <c r="M353">
        <v>0.57499999999999996</v>
      </c>
      <c r="N353">
        <v>0.64700000000000002</v>
      </c>
      <c r="O353">
        <v>7.0999999999999994E-2</v>
      </c>
      <c r="Q353">
        <v>0</v>
      </c>
      <c r="R353">
        <v>1</v>
      </c>
      <c r="S353">
        <v>0</v>
      </c>
      <c r="T353">
        <v>0</v>
      </c>
      <c r="V353">
        <v>0</v>
      </c>
      <c r="Y353" s="27">
        <v>44874</v>
      </c>
      <c r="Z353" s="26">
        <v>0.60540509259259256</v>
      </c>
      <c r="AB353">
        <v>1</v>
      </c>
      <c r="AD353" s="30">
        <v>0.3348484991562079</v>
      </c>
      <c r="AE353" s="30">
        <v>0.5870100904488873</v>
      </c>
      <c r="AF353" s="30">
        <v>0.2521615912926794</v>
      </c>
      <c r="AG353" s="30">
        <v>3.4494626540103761E-2</v>
      </c>
      <c r="AH353" s="30"/>
      <c r="AK353">
        <v>4.7724238758841073</v>
      </c>
      <c r="AQ353">
        <v>1.1621487719934958</v>
      </c>
      <c r="AW353">
        <v>3.439717699082208</v>
      </c>
      <c r="BC353">
        <v>3.4804073094428944</v>
      </c>
      <c r="BG353" s="30">
        <v>0.32704452368954229</v>
      </c>
      <c r="BH353" s="30">
        <v>0.58361883091061206</v>
      </c>
      <c r="BI353" s="30">
        <v>0.25657430722106978</v>
      </c>
      <c r="BJ353" s="30">
        <v>3.5105534331550906E-2</v>
      </c>
      <c r="BL353" s="1">
        <v>106</v>
      </c>
    </row>
    <row r="354" spans="1:64" customFormat="1" ht="15">
      <c r="A354">
        <v>112</v>
      </c>
      <c r="B354">
        <v>3</v>
      </c>
      <c r="C354" t="s">
        <v>113</v>
      </c>
      <c r="D354" t="s">
        <v>25</v>
      </c>
      <c r="G354">
        <v>0.5</v>
      </c>
      <c r="H354">
        <v>0.5</v>
      </c>
      <c r="I354">
        <v>193</v>
      </c>
      <c r="J354">
        <v>428</v>
      </c>
      <c r="L354">
        <v>235</v>
      </c>
      <c r="M354">
        <v>0.56299999999999994</v>
      </c>
      <c r="N354">
        <v>0.64100000000000001</v>
      </c>
      <c r="O354">
        <v>7.8E-2</v>
      </c>
      <c r="Q354">
        <v>0</v>
      </c>
      <c r="R354">
        <v>1</v>
      </c>
      <c r="S354">
        <v>0</v>
      </c>
      <c r="T354">
        <v>0</v>
      </c>
      <c r="V354">
        <v>0</v>
      </c>
      <c r="Y354" s="27">
        <v>44874</v>
      </c>
      <c r="Z354" s="26">
        <v>0.61184027777777772</v>
      </c>
      <c r="AB354">
        <v>1</v>
      </c>
      <c r="AD354" s="30">
        <v>0.31924054822287673</v>
      </c>
      <c r="AE354" s="30">
        <v>0.58022757137233683</v>
      </c>
      <c r="AF354" s="30">
        <v>0.2609870231494601</v>
      </c>
      <c r="AG354" s="30">
        <v>3.5716442122998043E-2</v>
      </c>
      <c r="AH354" s="30"/>
      <c r="BG354" s="30"/>
      <c r="BH354" s="30"/>
      <c r="BI354" s="30"/>
      <c r="BJ354" s="30"/>
      <c r="BL354" s="1"/>
    </row>
    <row r="355" spans="1:64" customFormat="1" ht="15">
      <c r="A355">
        <v>8</v>
      </c>
      <c r="B355">
        <v>3</v>
      </c>
      <c r="C355" t="s">
        <v>162</v>
      </c>
      <c r="D355" t="s">
        <v>25</v>
      </c>
      <c r="G355">
        <v>0.5</v>
      </c>
      <c r="H355">
        <v>0.5</v>
      </c>
      <c r="I355">
        <v>68</v>
      </c>
      <c r="J355">
        <v>207</v>
      </c>
      <c r="L355">
        <v>137</v>
      </c>
      <c r="M355">
        <v>0.46700000000000003</v>
      </c>
      <c r="N355">
        <v>0.45300000000000001</v>
      </c>
      <c r="O355">
        <v>0</v>
      </c>
      <c r="Q355">
        <v>0</v>
      </c>
      <c r="R355">
        <v>1</v>
      </c>
      <c r="S355">
        <v>0</v>
      </c>
      <c r="T355">
        <v>0</v>
      </c>
      <c r="V355">
        <v>0</v>
      </c>
      <c r="Y355" s="27">
        <v>44874</v>
      </c>
      <c r="Z355" s="26">
        <v>0.71797453703703706</v>
      </c>
      <c r="AB355">
        <v>1</v>
      </c>
      <c r="AD355" s="30">
        <v>0.20432367919970279</v>
      </c>
      <c r="AE355" s="30">
        <v>0.30790169119989663</v>
      </c>
      <c r="AF355" s="30">
        <v>0.10357801200019384</v>
      </c>
      <c r="AG355" s="30">
        <v>2.4660871086857619E-2</v>
      </c>
      <c r="AH355" s="30"/>
      <c r="BG355" s="30"/>
      <c r="BH355" s="30"/>
      <c r="BI355" s="30"/>
      <c r="BJ355" s="30"/>
      <c r="BL355" s="1"/>
    </row>
    <row r="356" spans="1:64" customFormat="1" ht="15">
      <c r="A356">
        <v>9</v>
      </c>
      <c r="B356">
        <v>3</v>
      </c>
      <c r="C356" t="s">
        <v>162</v>
      </c>
      <c r="D356" t="s">
        <v>25</v>
      </c>
      <c r="G356">
        <v>0.5</v>
      </c>
      <c r="H356">
        <v>0.5</v>
      </c>
      <c r="I356">
        <v>90</v>
      </c>
      <c r="J356">
        <v>191</v>
      </c>
      <c r="L356">
        <v>130</v>
      </c>
      <c r="M356">
        <v>0.48399999999999999</v>
      </c>
      <c r="N356">
        <v>0.44</v>
      </c>
      <c r="O356">
        <v>0</v>
      </c>
      <c r="Q356">
        <v>0</v>
      </c>
      <c r="R356">
        <v>1</v>
      </c>
      <c r="S356">
        <v>0</v>
      </c>
      <c r="T356">
        <v>0</v>
      </c>
      <c r="V356">
        <v>0</v>
      </c>
      <c r="Y356" s="27">
        <v>44874</v>
      </c>
      <c r="Z356" s="26">
        <v>0.72354166666666664</v>
      </c>
      <c r="AB356">
        <v>1</v>
      </c>
      <c r="AD356" s="30">
        <v>0.22618635047858021</v>
      </c>
      <c r="AE356" s="30">
        <v>0.29213232590138161</v>
      </c>
      <c r="AF356" s="30">
        <v>6.5945975422801395E-2</v>
      </c>
      <c r="AG356" s="30">
        <v>2.3938462986897589E-2</v>
      </c>
      <c r="AH356" s="30"/>
      <c r="AK356">
        <v>6.3461232849764242</v>
      </c>
      <c r="AQ356">
        <v>8.0931055611224547</v>
      </c>
      <c r="AW356">
        <v>45.237378368643419</v>
      </c>
      <c r="BC356">
        <v>2.1325667485919233</v>
      </c>
      <c r="BG356" s="30">
        <v>0.21923004598075557</v>
      </c>
      <c r="BH356" s="30">
        <v>0.30445214254084646</v>
      </c>
      <c r="BI356" s="30">
        <v>8.5222096560090874E-2</v>
      </c>
      <c r="BJ356" s="30">
        <v>2.4196465879740454E-2</v>
      </c>
      <c r="BL356" s="1">
        <v>107</v>
      </c>
    </row>
    <row r="357" spans="1:64" customFormat="1" ht="15">
      <c r="A357">
        <v>10</v>
      </c>
      <c r="B357">
        <v>3</v>
      </c>
      <c r="C357" t="s">
        <v>162</v>
      </c>
      <c r="D357" t="s">
        <v>25</v>
      </c>
      <c r="G357">
        <v>0.5</v>
      </c>
      <c r="H357">
        <v>0.5</v>
      </c>
      <c r="I357">
        <v>76</v>
      </c>
      <c r="J357">
        <v>216</v>
      </c>
      <c r="L357">
        <v>135</v>
      </c>
      <c r="M357">
        <v>0.47399999999999998</v>
      </c>
      <c r="N357">
        <v>0.46100000000000002</v>
      </c>
      <c r="O357">
        <v>0</v>
      </c>
      <c r="Q357">
        <v>0</v>
      </c>
      <c r="R357">
        <v>1</v>
      </c>
      <c r="S357">
        <v>0</v>
      </c>
      <c r="T357">
        <v>0</v>
      </c>
      <c r="V357">
        <v>0</v>
      </c>
      <c r="Y357" s="27">
        <v>44874</v>
      </c>
      <c r="Z357" s="26">
        <v>0.72964120370370367</v>
      </c>
      <c r="AB357">
        <v>1</v>
      </c>
      <c r="AD357" s="30">
        <v>0.21227374148293096</v>
      </c>
      <c r="AE357" s="30">
        <v>0.31677195918031131</v>
      </c>
      <c r="AF357" s="30">
        <v>0.10449821769738035</v>
      </c>
      <c r="AG357" s="30">
        <v>2.4454468772583324E-2</v>
      </c>
      <c r="AH357" s="30"/>
      <c r="BG357" s="30"/>
      <c r="BH357" s="30"/>
      <c r="BI357" s="30"/>
      <c r="BJ357" s="30"/>
      <c r="BL357" s="1"/>
    </row>
    <row r="358" spans="1:64" customFormat="1" ht="15">
      <c r="A358">
        <v>69</v>
      </c>
      <c r="B358">
        <v>3</v>
      </c>
      <c r="C358" t="s">
        <v>113</v>
      </c>
      <c r="D358" t="s">
        <v>25</v>
      </c>
      <c r="G358">
        <v>0.5</v>
      </c>
      <c r="H358">
        <v>0.5</v>
      </c>
      <c r="I358">
        <v>535</v>
      </c>
      <c r="J358">
        <v>97</v>
      </c>
      <c r="L358">
        <v>129</v>
      </c>
      <c r="M358">
        <v>0.82599999999999996</v>
      </c>
      <c r="N358">
        <v>0.36099999999999999</v>
      </c>
      <c r="O358">
        <v>0</v>
      </c>
      <c r="Q358">
        <v>0</v>
      </c>
      <c r="R358">
        <v>1</v>
      </c>
      <c r="S358">
        <v>0</v>
      </c>
      <c r="T358">
        <v>0</v>
      </c>
      <c r="V358">
        <v>0</v>
      </c>
      <c r="Y358" s="27">
        <v>44875</v>
      </c>
      <c r="Z358" s="26">
        <v>0.26997685185185188</v>
      </c>
      <c r="AB358">
        <v>1</v>
      </c>
      <c r="AD358" s="30">
        <v>0.66840856498314583</v>
      </c>
      <c r="AE358" s="30">
        <v>0.19948730477260607</v>
      </c>
      <c r="AF358" s="30">
        <v>-0.46892126021053976</v>
      </c>
      <c r="AG358" s="30">
        <v>2.3835261829760441E-2</v>
      </c>
      <c r="AH358" s="30"/>
      <c r="BG358" s="30"/>
      <c r="BH358" s="30"/>
      <c r="BI358" s="30"/>
      <c r="BJ358" s="30"/>
      <c r="BL358" s="1"/>
    </row>
    <row r="359" spans="1:64" customFormat="1" ht="15">
      <c r="A359">
        <v>70</v>
      </c>
      <c r="B359">
        <v>3</v>
      </c>
      <c r="C359" t="s">
        <v>113</v>
      </c>
      <c r="D359" t="s">
        <v>25</v>
      </c>
      <c r="G359">
        <v>0.5</v>
      </c>
      <c r="H359">
        <v>0.5</v>
      </c>
      <c r="I359">
        <v>365</v>
      </c>
      <c r="J359">
        <v>142</v>
      </c>
      <c r="L359">
        <v>62</v>
      </c>
      <c r="M359">
        <v>0.69499999999999995</v>
      </c>
      <c r="N359">
        <v>0.39900000000000002</v>
      </c>
      <c r="O359">
        <v>0</v>
      </c>
      <c r="Q359">
        <v>0</v>
      </c>
      <c r="R359">
        <v>1</v>
      </c>
      <c r="S359">
        <v>0</v>
      </c>
      <c r="T359">
        <v>0</v>
      </c>
      <c r="V359">
        <v>0</v>
      </c>
      <c r="Y359" s="27">
        <v>44875</v>
      </c>
      <c r="Z359" s="26">
        <v>0.27557870370370369</v>
      </c>
      <c r="AB359">
        <v>1</v>
      </c>
      <c r="AD359" s="30">
        <v>0.49946974146454776</v>
      </c>
      <c r="AE359" s="30">
        <v>0.24383864467467947</v>
      </c>
      <c r="AF359" s="30">
        <v>-0.25563109678986828</v>
      </c>
      <c r="AG359" s="30">
        <v>1.6920784301571592E-2</v>
      </c>
      <c r="AH359" s="30"/>
      <c r="AK359">
        <v>8.2883152972716623</v>
      </c>
      <c r="AQ359">
        <v>157.95668732308661</v>
      </c>
      <c r="AW359">
        <v>275.14742145351016</v>
      </c>
      <c r="BC359">
        <v>155.77390130726107</v>
      </c>
      <c r="BG359" s="30">
        <v>0.4795945857564774</v>
      </c>
      <c r="BH359" s="30">
        <v>1.1599402099852849</v>
      </c>
      <c r="BI359" s="30">
        <v>0.68034562422880751</v>
      </c>
      <c r="BJ359" s="30">
        <v>7.6519452548273997E-2</v>
      </c>
      <c r="BL359" s="1">
        <v>108</v>
      </c>
    </row>
    <row r="360" spans="1:64" customFormat="1" ht="15">
      <c r="A360">
        <v>71</v>
      </c>
      <c r="B360">
        <v>3</v>
      </c>
      <c r="C360" t="s">
        <v>113</v>
      </c>
      <c r="D360" t="s">
        <v>25</v>
      </c>
      <c r="G360">
        <v>0.5</v>
      </c>
      <c r="H360">
        <v>0.5</v>
      </c>
      <c r="I360">
        <v>325</v>
      </c>
      <c r="J360">
        <v>2001</v>
      </c>
      <c r="L360">
        <v>1217</v>
      </c>
      <c r="M360">
        <v>0.66400000000000003</v>
      </c>
      <c r="N360">
        <v>1.974</v>
      </c>
      <c r="O360">
        <v>1.31</v>
      </c>
      <c r="Q360">
        <v>1.0999999999999999E-2</v>
      </c>
      <c r="R360">
        <v>1</v>
      </c>
      <c r="S360">
        <v>0</v>
      </c>
      <c r="T360">
        <v>0</v>
      </c>
      <c r="V360">
        <v>0</v>
      </c>
      <c r="Y360" s="27">
        <v>44875</v>
      </c>
      <c r="Z360" s="26">
        <v>0.28209490740740745</v>
      </c>
      <c r="AB360">
        <v>1</v>
      </c>
      <c r="AD360" s="30">
        <v>0.45971943004840699</v>
      </c>
      <c r="AE360" s="30">
        <v>2.0760417752958902</v>
      </c>
      <c r="AF360" s="30">
        <v>1.6163223452474833</v>
      </c>
      <c r="AG360" s="30">
        <v>0.1361181207949764</v>
      </c>
      <c r="AH360" s="30"/>
      <c r="BG360" s="30"/>
      <c r="BH360" s="30"/>
      <c r="BI360" s="30"/>
      <c r="BJ360" s="30"/>
      <c r="BL360" s="1"/>
    </row>
    <row r="361" spans="1:64" customFormat="1" ht="15">
      <c r="A361">
        <v>112</v>
      </c>
      <c r="B361">
        <v>3</v>
      </c>
      <c r="C361" t="s">
        <v>113</v>
      </c>
      <c r="D361" t="s">
        <v>25</v>
      </c>
      <c r="G361">
        <v>0.5</v>
      </c>
      <c r="H361">
        <v>0.5</v>
      </c>
      <c r="I361">
        <v>898</v>
      </c>
      <c r="J361">
        <v>153</v>
      </c>
      <c r="L361">
        <v>125</v>
      </c>
      <c r="M361">
        <v>1.1040000000000001</v>
      </c>
      <c r="N361">
        <v>0.40799999999999997</v>
      </c>
      <c r="O361">
        <v>0</v>
      </c>
      <c r="Q361">
        <v>0</v>
      </c>
      <c r="R361">
        <v>1</v>
      </c>
      <c r="S361">
        <v>0</v>
      </c>
      <c r="T361">
        <v>0</v>
      </c>
      <c r="V361">
        <v>0</v>
      </c>
      <c r="Y361" s="27">
        <v>44875</v>
      </c>
      <c r="Z361" s="26">
        <v>0.65474537037037039</v>
      </c>
      <c r="AB361">
        <v>1</v>
      </c>
      <c r="AD361" s="30">
        <v>1.0291426410846229</v>
      </c>
      <c r="AE361" s="30">
        <v>0.25468008331740849</v>
      </c>
      <c r="AF361" s="30">
        <v>-0.7744625577672144</v>
      </c>
      <c r="AG361" s="30">
        <v>2.3422457201211853E-2</v>
      </c>
      <c r="AH361" s="30"/>
      <c r="BG361" s="30"/>
      <c r="BH361" s="30"/>
      <c r="BI361" s="30"/>
      <c r="BJ361" s="30"/>
      <c r="BL361" s="1"/>
    </row>
    <row r="362" spans="1:64" customFormat="1" ht="15">
      <c r="A362">
        <v>113</v>
      </c>
      <c r="B362">
        <v>3</v>
      </c>
      <c r="C362" t="s">
        <v>113</v>
      </c>
      <c r="D362" t="s">
        <v>25</v>
      </c>
      <c r="G362">
        <v>0.5</v>
      </c>
      <c r="H362">
        <v>0.5</v>
      </c>
      <c r="I362">
        <v>673</v>
      </c>
      <c r="J362">
        <v>187</v>
      </c>
      <c r="L362">
        <v>28</v>
      </c>
      <c r="M362">
        <v>0.93100000000000005</v>
      </c>
      <c r="N362">
        <v>0.437</v>
      </c>
      <c r="O362">
        <v>0</v>
      </c>
      <c r="Q362">
        <v>0</v>
      </c>
      <c r="R362">
        <v>1</v>
      </c>
      <c r="S362">
        <v>0</v>
      </c>
      <c r="T362">
        <v>0</v>
      </c>
      <c r="V362">
        <v>0</v>
      </c>
      <c r="Y362" s="27">
        <v>44875</v>
      </c>
      <c r="Z362" s="26">
        <v>0.66035879629629635</v>
      </c>
      <c r="AB362">
        <v>1</v>
      </c>
      <c r="AD362" s="30">
        <v>0.80554713936883138</v>
      </c>
      <c r="AE362" s="30">
        <v>0.28818998457675293</v>
      </c>
      <c r="AF362" s="30">
        <v>-0.51735715479207844</v>
      </c>
      <c r="AG362" s="30">
        <v>1.3411944958908593E-2</v>
      </c>
      <c r="AH362" s="30"/>
      <c r="AK362">
        <v>40.141777619260786</v>
      </c>
      <c r="AQ362">
        <v>174.50592621550783</v>
      </c>
      <c r="AW362">
        <v>265.07857920935351</v>
      </c>
      <c r="BC362">
        <v>173.2582925020196</v>
      </c>
      <c r="BG362" s="30">
        <v>0.67089295944665461</v>
      </c>
      <c r="BH362" s="30">
        <v>2.2608390248878627</v>
      </c>
      <c r="BI362" s="30">
        <v>1.5899460654412083</v>
      </c>
      <c r="BJ362" s="30">
        <v>0.10030731926838639</v>
      </c>
      <c r="BL362" s="1">
        <v>109</v>
      </c>
    </row>
    <row r="363" spans="1:64" customFormat="1" ht="15">
      <c r="A363">
        <v>114</v>
      </c>
      <c r="B363">
        <v>3</v>
      </c>
      <c r="C363" t="s">
        <v>113</v>
      </c>
      <c r="D363" t="s">
        <v>25</v>
      </c>
      <c r="G363">
        <v>0.5</v>
      </c>
      <c r="H363">
        <v>0.5</v>
      </c>
      <c r="I363">
        <v>402</v>
      </c>
      <c r="J363">
        <v>4190</v>
      </c>
      <c r="L363">
        <v>1712</v>
      </c>
      <c r="M363">
        <v>0.72399999999999998</v>
      </c>
      <c r="N363">
        <v>3.8290000000000002</v>
      </c>
      <c r="O363">
        <v>3.105</v>
      </c>
      <c r="Q363">
        <v>6.3E-2</v>
      </c>
      <c r="R363">
        <v>1</v>
      </c>
      <c r="S363">
        <v>0</v>
      </c>
      <c r="T363">
        <v>0</v>
      </c>
      <c r="V363">
        <v>0</v>
      </c>
      <c r="Y363" s="27">
        <v>44875</v>
      </c>
      <c r="Z363" s="26">
        <v>0.66699074074074083</v>
      </c>
      <c r="AB363">
        <v>1</v>
      </c>
      <c r="AD363" s="30">
        <v>0.53623877952447785</v>
      </c>
      <c r="AE363" s="30">
        <v>4.2334880651989728</v>
      </c>
      <c r="AF363" s="30">
        <v>3.697249285674495</v>
      </c>
      <c r="AG363" s="30">
        <v>0.18720269357786418</v>
      </c>
      <c r="AH363" s="30"/>
      <c r="BG363" s="30"/>
      <c r="BH363" s="30"/>
      <c r="BI363" s="30"/>
      <c r="BJ363" s="30"/>
      <c r="BL363" s="1"/>
    </row>
    <row r="364" spans="1:64" customFormat="1" ht="15">
      <c r="A364">
        <v>8</v>
      </c>
      <c r="B364">
        <v>3</v>
      </c>
      <c r="C364" t="s">
        <v>162</v>
      </c>
      <c r="D364" t="s">
        <v>25</v>
      </c>
      <c r="G364">
        <v>0.5</v>
      </c>
      <c r="H364">
        <v>0.5</v>
      </c>
      <c r="I364">
        <v>469</v>
      </c>
      <c r="J364">
        <v>274</v>
      </c>
      <c r="L364">
        <v>217</v>
      </c>
      <c r="M364">
        <v>0.77500000000000002</v>
      </c>
      <c r="N364">
        <v>0.51100000000000001</v>
      </c>
      <c r="O364">
        <v>0</v>
      </c>
      <c r="Q364">
        <v>0</v>
      </c>
      <c r="R364">
        <v>1</v>
      </c>
      <c r="S364">
        <v>0</v>
      </c>
      <c r="T364">
        <v>0</v>
      </c>
      <c r="V364">
        <v>0</v>
      </c>
      <c r="Y364" s="27">
        <v>44881</v>
      </c>
      <c r="Z364" s="26">
        <v>0.58354166666666674</v>
      </c>
      <c r="AB364">
        <v>1</v>
      </c>
      <c r="AD364" s="30">
        <v>0.36055788522459969</v>
      </c>
      <c r="AE364" s="30">
        <v>0.38049498048515806</v>
      </c>
      <c r="AF364" s="30">
        <v>1.9937095260558368E-2</v>
      </c>
      <c r="AG364" s="30">
        <v>9.1963650554908391E-3</v>
      </c>
      <c r="AH364" s="30"/>
      <c r="BG364" s="30"/>
      <c r="BH364" s="30"/>
      <c r="BI364" s="30"/>
      <c r="BJ364" s="30"/>
      <c r="BL364" s="1"/>
    </row>
    <row r="365" spans="1:64" customFormat="1" ht="15">
      <c r="A365">
        <v>9</v>
      </c>
      <c r="B365">
        <v>3</v>
      </c>
      <c r="C365" t="s">
        <v>162</v>
      </c>
      <c r="D365" t="s">
        <v>25</v>
      </c>
      <c r="G365">
        <v>0.5</v>
      </c>
      <c r="H365">
        <v>0.5</v>
      </c>
      <c r="I365">
        <v>38</v>
      </c>
      <c r="J365">
        <v>260</v>
      </c>
      <c r="L365">
        <v>186</v>
      </c>
      <c r="M365">
        <v>0.44400000000000001</v>
      </c>
      <c r="N365">
        <v>0.499</v>
      </c>
      <c r="O365">
        <v>5.5E-2</v>
      </c>
      <c r="Q365">
        <v>0</v>
      </c>
      <c r="R365">
        <v>1</v>
      </c>
      <c r="S365">
        <v>0</v>
      </c>
      <c r="T365">
        <v>0</v>
      </c>
      <c r="V365">
        <v>0</v>
      </c>
      <c r="Y365" s="27">
        <v>44881</v>
      </c>
      <c r="Z365" s="26">
        <v>0.58917824074074077</v>
      </c>
      <c r="AB365">
        <v>1</v>
      </c>
      <c r="AD365" s="30">
        <v>-2.0945581072650651E-2</v>
      </c>
      <c r="AE365" s="30">
        <v>0.36736782006297669</v>
      </c>
      <c r="AF365" s="30">
        <v>0.38831340113562735</v>
      </c>
      <c r="AG365" s="30">
        <v>6.106826886067473E-3</v>
      </c>
      <c r="AH365" s="30"/>
      <c r="AK365">
        <v>63.468112653006493</v>
      </c>
      <c r="AQ365">
        <v>9.4822562327846516</v>
      </c>
      <c r="AW365">
        <v>13.460817093794667</v>
      </c>
      <c r="BC365">
        <v>8.5070097573567711</v>
      </c>
      <c r="BG365" s="30">
        <v>-3.0682328472348454E-2</v>
      </c>
      <c r="BH365" s="30">
        <v>0.3856520792224436</v>
      </c>
      <c r="BI365" s="30">
        <v>0.41633440769479202</v>
      </c>
      <c r="BJ365" s="30">
        <v>5.8576705820817185E-3</v>
      </c>
      <c r="BL365" s="1">
        <v>110</v>
      </c>
    </row>
    <row r="366" spans="1:64" customFormat="1" ht="15">
      <c r="A366">
        <v>10</v>
      </c>
      <c r="B366">
        <v>3</v>
      </c>
      <c r="C366" t="s">
        <v>162</v>
      </c>
      <c r="D366" t="s">
        <v>25</v>
      </c>
      <c r="G366">
        <v>0.5</v>
      </c>
      <c r="H366">
        <v>0.5</v>
      </c>
      <c r="I366">
        <v>16</v>
      </c>
      <c r="J366">
        <v>299</v>
      </c>
      <c r="L366">
        <v>181</v>
      </c>
      <c r="M366">
        <v>0.42699999999999999</v>
      </c>
      <c r="N366">
        <v>0.53200000000000003</v>
      </c>
      <c r="O366">
        <v>0.104</v>
      </c>
      <c r="Q366">
        <v>0</v>
      </c>
      <c r="R366">
        <v>1</v>
      </c>
      <c r="S366">
        <v>0</v>
      </c>
      <c r="T366">
        <v>0</v>
      </c>
      <c r="V366">
        <v>0</v>
      </c>
      <c r="Y366" s="27">
        <v>44881</v>
      </c>
      <c r="Z366" s="26">
        <v>0.59524305555555557</v>
      </c>
      <c r="AB366">
        <v>1</v>
      </c>
      <c r="AD366" s="30">
        <v>-4.0419075872046253E-2</v>
      </c>
      <c r="AE366" s="30">
        <v>0.40393633838191045</v>
      </c>
      <c r="AF366" s="30">
        <v>0.44435541425395669</v>
      </c>
      <c r="AG366" s="30">
        <v>5.608514278095964E-3</v>
      </c>
      <c r="AH366" s="30"/>
      <c r="BG366" s="30"/>
      <c r="BH366" s="30"/>
      <c r="BI366" s="30"/>
      <c r="BJ366" s="30"/>
      <c r="BL366" s="1"/>
    </row>
    <row r="367" spans="1:64" customFormat="1" ht="15">
      <c r="A367">
        <v>69</v>
      </c>
      <c r="B367">
        <v>3</v>
      </c>
      <c r="C367" t="s">
        <v>113</v>
      </c>
      <c r="D367" t="s">
        <v>25</v>
      </c>
      <c r="G367">
        <v>0.5</v>
      </c>
      <c r="H367">
        <v>0.5</v>
      </c>
      <c r="I367">
        <v>869</v>
      </c>
      <c r="J367">
        <v>966</v>
      </c>
      <c r="L367">
        <v>339</v>
      </c>
      <c r="M367">
        <v>1.0820000000000001</v>
      </c>
      <c r="N367">
        <v>1.097</v>
      </c>
      <c r="O367">
        <v>1.4999999999999999E-2</v>
      </c>
      <c r="Q367">
        <v>0</v>
      </c>
      <c r="R367">
        <v>1</v>
      </c>
      <c r="S367">
        <v>0</v>
      </c>
      <c r="T367">
        <v>0</v>
      </c>
      <c r="V367">
        <v>0</v>
      </c>
      <c r="Y367" s="27">
        <v>44882</v>
      </c>
      <c r="Z367" s="26">
        <v>0.1688425925925926</v>
      </c>
      <c r="AB367">
        <v>1</v>
      </c>
      <c r="AD367" s="30">
        <v>0.71462142703179254</v>
      </c>
      <c r="AE367" s="30">
        <v>1.0293517670672652</v>
      </c>
      <c r="AF367" s="30">
        <v>0.31473034003547262</v>
      </c>
      <c r="AG367" s="30">
        <v>2.1355192689995688E-2</v>
      </c>
      <c r="AH367" s="30"/>
      <c r="BG367" s="30"/>
      <c r="BH367" s="30"/>
      <c r="BI367" s="30"/>
      <c r="BJ367" s="30"/>
      <c r="BL367" s="1"/>
    </row>
    <row r="368" spans="1:64" customFormat="1" ht="15">
      <c r="A368">
        <v>70</v>
      </c>
      <c r="B368">
        <v>3</v>
      </c>
      <c r="C368" t="s">
        <v>113</v>
      </c>
      <c r="D368" t="s">
        <v>25</v>
      </c>
      <c r="G368">
        <v>0.5</v>
      </c>
      <c r="H368">
        <v>0.5</v>
      </c>
      <c r="I368">
        <v>237</v>
      </c>
      <c r="J368">
        <v>453</v>
      </c>
      <c r="L368">
        <v>334</v>
      </c>
      <c r="M368">
        <v>0.59699999999999998</v>
      </c>
      <c r="N368">
        <v>0.66200000000000003</v>
      </c>
      <c r="O368">
        <v>6.5000000000000002E-2</v>
      </c>
      <c r="Q368">
        <v>0</v>
      </c>
      <c r="R368">
        <v>1</v>
      </c>
      <c r="S368">
        <v>0</v>
      </c>
      <c r="T368">
        <v>0</v>
      </c>
      <c r="V368">
        <v>0</v>
      </c>
      <c r="Y368" s="27">
        <v>44882</v>
      </c>
      <c r="Z368" s="26">
        <v>0.17486111111111111</v>
      </c>
      <c r="AB368">
        <v>1</v>
      </c>
      <c r="AD368" s="30">
        <v>0.15520103097642779</v>
      </c>
      <c r="AE368" s="30">
        <v>0.54833510302590538</v>
      </c>
      <c r="AF368" s="30">
        <v>0.39313407204947759</v>
      </c>
      <c r="AG368" s="30">
        <v>2.0856880082024177E-2</v>
      </c>
      <c r="AH368" s="30"/>
      <c r="AK368">
        <v>97.26460176600547</v>
      </c>
      <c r="AQ368">
        <v>0.51168822350782794</v>
      </c>
      <c r="AW368">
        <v>117.55042763590768</v>
      </c>
      <c r="BC368">
        <v>17.118397047459212</v>
      </c>
      <c r="BG368" s="30">
        <v>0.30213740082641283</v>
      </c>
      <c r="BH368" s="30">
        <v>0.54974158449971056</v>
      </c>
      <c r="BI368" s="30">
        <v>0.2476041836732977</v>
      </c>
      <c r="BJ368" s="30">
        <v>1.9212448475718194E-2</v>
      </c>
      <c r="BL368" s="1">
        <v>111</v>
      </c>
    </row>
    <row r="369" spans="1:64" customFormat="1" ht="15">
      <c r="A369">
        <v>71</v>
      </c>
      <c r="B369">
        <v>3</v>
      </c>
      <c r="C369" t="s">
        <v>113</v>
      </c>
      <c r="D369" t="s">
        <v>25</v>
      </c>
      <c r="G369">
        <v>0.5</v>
      </c>
      <c r="H369">
        <v>0.5</v>
      </c>
      <c r="I369">
        <v>569</v>
      </c>
      <c r="J369">
        <v>456</v>
      </c>
      <c r="L369">
        <v>301</v>
      </c>
      <c r="M369">
        <v>0.85199999999999998</v>
      </c>
      <c r="N369">
        <v>0.66500000000000004</v>
      </c>
      <c r="O369">
        <v>0</v>
      </c>
      <c r="Q369">
        <v>0</v>
      </c>
      <c r="R369">
        <v>1</v>
      </c>
      <c r="S369">
        <v>0</v>
      </c>
      <c r="T369">
        <v>0</v>
      </c>
      <c r="V369">
        <v>0</v>
      </c>
      <c r="Y369" s="27">
        <v>44882</v>
      </c>
      <c r="Z369" s="26">
        <v>0.18163194444444444</v>
      </c>
      <c r="AB369">
        <v>1</v>
      </c>
      <c r="AD369" s="30">
        <v>0.44907377067639792</v>
      </c>
      <c r="AE369" s="30">
        <v>0.55114806597351573</v>
      </c>
      <c r="AF369" s="30">
        <v>0.10207429529711781</v>
      </c>
      <c r="AG369" s="30">
        <v>1.7568016869412211E-2</v>
      </c>
      <c r="AH369" s="30"/>
      <c r="BG369" s="30"/>
      <c r="BH369" s="30"/>
      <c r="BI369" s="30"/>
      <c r="BJ369" s="30"/>
      <c r="BL369" s="1"/>
    </row>
    <row r="370" spans="1:64" customFormat="1" ht="15">
      <c r="A370">
        <v>112</v>
      </c>
      <c r="B370">
        <v>3</v>
      </c>
      <c r="C370" t="s">
        <v>113</v>
      </c>
      <c r="D370" t="s">
        <v>25</v>
      </c>
      <c r="G370">
        <v>0.5</v>
      </c>
      <c r="H370">
        <v>0.5</v>
      </c>
      <c r="I370">
        <v>1179</v>
      </c>
      <c r="J370">
        <v>547</v>
      </c>
      <c r="L370">
        <v>243</v>
      </c>
      <c r="M370">
        <v>1.32</v>
      </c>
      <c r="N370">
        <v>0.74199999999999999</v>
      </c>
      <c r="O370">
        <v>0</v>
      </c>
      <c r="Q370">
        <v>0</v>
      </c>
      <c r="R370">
        <v>1</v>
      </c>
      <c r="S370">
        <v>0</v>
      </c>
      <c r="T370">
        <v>0</v>
      </c>
      <c r="V370">
        <v>0</v>
      </c>
      <c r="Y370" s="27">
        <v>44882</v>
      </c>
      <c r="Z370" s="26">
        <v>0.57899305555555558</v>
      </c>
      <c r="AB370">
        <v>1</v>
      </c>
      <c r="AD370" s="30">
        <v>0.98902067193236709</v>
      </c>
      <c r="AE370" s="30">
        <v>0.63647460871769446</v>
      </c>
      <c r="AF370" s="30">
        <v>-0.35254606321467263</v>
      </c>
      <c r="AG370" s="30">
        <v>1.1787590616942694E-2</v>
      </c>
      <c r="AH370" s="30"/>
      <c r="BG370" s="30"/>
      <c r="BH370" s="30"/>
      <c r="BI370" s="30"/>
      <c r="BJ370" s="30"/>
      <c r="BL370" s="1"/>
    </row>
    <row r="371" spans="1:64" customFormat="1" ht="15">
      <c r="A371">
        <v>113</v>
      </c>
      <c r="B371">
        <v>3</v>
      </c>
      <c r="C371" t="s">
        <v>113</v>
      </c>
      <c r="D371" t="s">
        <v>25</v>
      </c>
      <c r="G371">
        <v>0.5</v>
      </c>
      <c r="H371">
        <v>0.5</v>
      </c>
      <c r="I371">
        <v>303</v>
      </c>
      <c r="J371">
        <v>329</v>
      </c>
      <c r="L371">
        <v>237</v>
      </c>
      <c r="M371">
        <v>0.64700000000000002</v>
      </c>
      <c r="N371">
        <v>0.55800000000000005</v>
      </c>
      <c r="O371">
        <v>0</v>
      </c>
      <c r="Q371">
        <v>0</v>
      </c>
      <c r="R371">
        <v>1</v>
      </c>
      <c r="S371">
        <v>0</v>
      </c>
      <c r="T371">
        <v>0</v>
      </c>
      <c r="V371">
        <v>0</v>
      </c>
      <c r="Y371" s="27">
        <v>44882</v>
      </c>
      <c r="Z371" s="26">
        <v>0.58490740740740743</v>
      </c>
      <c r="AB371">
        <v>1</v>
      </c>
      <c r="AD371" s="30">
        <v>0.2136215153746146</v>
      </c>
      <c r="AE371" s="30">
        <v>0.43206596785801338</v>
      </c>
      <c r="AF371" s="30">
        <v>0.21844445248339878</v>
      </c>
      <c r="AG371" s="30">
        <v>1.1189615487376878E-2</v>
      </c>
      <c r="AH371" s="30"/>
      <c r="AK371">
        <v>54.928535699723284</v>
      </c>
      <c r="AQ371">
        <v>28.798803117524098</v>
      </c>
      <c r="AW371">
        <v>7.9544377169036986</v>
      </c>
      <c r="BC371">
        <v>35.686149527205025</v>
      </c>
      <c r="BG371" s="30">
        <v>0.16759325493967953</v>
      </c>
      <c r="BH371" s="30">
        <v>0.37768201753754777</v>
      </c>
      <c r="BI371" s="30">
        <v>0.21008876259786824</v>
      </c>
      <c r="BJ371" s="30">
        <v>9.4953526202737441E-3</v>
      </c>
      <c r="BL371" s="1">
        <v>112</v>
      </c>
    </row>
    <row r="372" spans="1:64" customFormat="1" ht="15">
      <c r="A372">
        <v>114</v>
      </c>
      <c r="B372">
        <v>3</v>
      </c>
      <c r="C372" t="s">
        <v>113</v>
      </c>
      <c r="D372" t="s">
        <v>25</v>
      </c>
      <c r="G372">
        <v>0.5</v>
      </c>
      <c r="H372">
        <v>0.5</v>
      </c>
      <c r="I372">
        <v>199</v>
      </c>
      <c r="J372">
        <v>213</v>
      </c>
      <c r="L372">
        <v>203</v>
      </c>
      <c r="M372">
        <v>0.56699999999999995</v>
      </c>
      <c r="N372">
        <v>0.45900000000000002</v>
      </c>
      <c r="O372">
        <v>0</v>
      </c>
      <c r="Q372">
        <v>0</v>
      </c>
      <c r="R372">
        <v>1</v>
      </c>
      <c r="S372">
        <v>0</v>
      </c>
      <c r="T372">
        <v>0</v>
      </c>
      <c r="V372">
        <v>0</v>
      </c>
      <c r="Y372" s="27">
        <v>44882</v>
      </c>
      <c r="Z372" s="26">
        <v>0.59121527777777783</v>
      </c>
      <c r="AB372">
        <v>1</v>
      </c>
      <c r="AD372" s="30">
        <v>0.12156499450474448</v>
      </c>
      <c r="AE372" s="30">
        <v>0.32329806721708215</v>
      </c>
      <c r="AF372" s="30">
        <v>0.20173307271233767</v>
      </c>
      <c r="AG372" s="30">
        <v>7.8010897531706098E-3</v>
      </c>
      <c r="AH372" s="30"/>
      <c r="BG372" s="30"/>
      <c r="BH372" s="30"/>
      <c r="BI372" s="30"/>
      <c r="BJ372" s="30"/>
      <c r="BL372" s="1"/>
    </row>
    <row r="373" spans="1:64" customFormat="1" ht="15">
      <c r="A373">
        <v>8</v>
      </c>
      <c r="B373">
        <v>3</v>
      </c>
      <c r="C373" t="s">
        <v>162</v>
      </c>
      <c r="D373" t="s">
        <v>25</v>
      </c>
      <c r="G373">
        <v>0.5</v>
      </c>
      <c r="H373">
        <v>0.5</v>
      </c>
      <c r="I373">
        <v>51</v>
      </c>
      <c r="J373">
        <v>216</v>
      </c>
      <c r="L373">
        <v>209</v>
      </c>
      <c r="M373">
        <v>0.45400000000000001</v>
      </c>
      <c r="N373">
        <v>0.46100000000000002</v>
      </c>
      <c r="O373">
        <v>8.0000000000000002E-3</v>
      </c>
      <c r="Q373">
        <v>0</v>
      </c>
      <c r="R373">
        <v>1</v>
      </c>
      <c r="S373">
        <v>0</v>
      </c>
      <c r="T373">
        <v>0</v>
      </c>
      <c r="V373">
        <v>0</v>
      </c>
      <c r="Y373" s="27">
        <v>44882</v>
      </c>
      <c r="Z373" s="26">
        <v>0.68844907407407396</v>
      </c>
      <c r="AB373">
        <v>1</v>
      </c>
      <c r="AD373" s="30">
        <v>0.21421532806584928</v>
      </c>
      <c r="AE373" s="30">
        <v>0.37285041801481977</v>
      </c>
      <c r="AF373" s="30">
        <v>0.15863508994897049</v>
      </c>
      <c r="AG373" s="30">
        <v>2.0726876086221955E-2</v>
      </c>
      <c r="AH373" s="30"/>
      <c r="BG373" s="30"/>
      <c r="BH373" s="30"/>
      <c r="BI373" s="30"/>
      <c r="BJ373" s="30"/>
      <c r="BL373" s="1"/>
    </row>
    <row r="374" spans="1:64" customFormat="1" ht="15">
      <c r="A374">
        <v>9</v>
      </c>
      <c r="B374">
        <v>3</v>
      </c>
      <c r="C374" t="s">
        <v>162</v>
      </c>
      <c r="D374" t="s">
        <v>25</v>
      </c>
      <c r="G374">
        <v>0.5</v>
      </c>
      <c r="H374">
        <v>0.5</v>
      </c>
      <c r="I374">
        <v>57</v>
      </c>
      <c r="J374">
        <v>197</v>
      </c>
      <c r="L374">
        <v>89</v>
      </c>
      <c r="M374">
        <v>0.45900000000000002</v>
      </c>
      <c r="N374">
        <v>0.44600000000000001</v>
      </c>
      <c r="O374">
        <v>0</v>
      </c>
      <c r="Q374">
        <v>0</v>
      </c>
      <c r="R374">
        <v>1</v>
      </c>
      <c r="S374">
        <v>0</v>
      </c>
      <c r="T374">
        <v>0</v>
      </c>
      <c r="V374">
        <v>0</v>
      </c>
      <c r="Y374" s="27">
        <v>44882</v>
      </c>
      <c r="Z374" s="26">
        <v>0.69405092592592599</v>
      </c>
      <c r="AB374">
        <v>1</v>
      </c>
      <c r="AD374" s="30">
        <v>0.219314620041379</v>
      </c>
      <c r="AE374" s="30">
        <v>0.35506705274939182</v>
      </c>
      <c r="AF374" s="30">
        <v>0.13575243270801282</v>
      </c>
      <c r="AG374" s="30">
        <v>9.0489612613793412E-3</v>
      </c>
      <c r="AH374" s="30"/>
      <c r="AK374">
        <v>16.039748628973832</v>
      </c>
      <c r="AQ374">
        <v>5.4147908236858253</v>
      </c>
      <c r="AW374">
        <v>53.103195346366356</v>
      </c>
      <c r="BC374">
        <v>22.012648974371501</v>
      </c>
      <c r="BG374" s="30">
        <v>0.23843696494961536</v>
      </c>
      <c r="BH374" s="30">
        <v>0.34570738682021918</v>
      </c>
      <c r="BI374" s="30">
        <v>0.1072704218706038</v>
      </c>
      <c r="BJ374" s="30">
        <v>1.0168094765426759E-2</v>
      </c>
      <c r="BL374" s="1">
        <v>113</v>
      </c>
    </row>
    <row r="375" spans="1:64" customFormat="1" ht="15">
      <c r="A375">
        <v>10</v>
      </c>
      <c r="B375">
        <v>3</v>
      </c>
      <c r="C375" t="s">
        <v>162</v>
      </c>
      <c r="D375" t="s">
        <v>25</v>
      </c>
      <c r="G375">
        <v>0.5</v>
      </c>
      <c r="H375">
        <v>0.5</v>
      </c>
      <c r="I375">
        <v>102</v>
      </c>
      <c r="J375">
        <v>177</v>
      </c>
      <c r="L375">
        <v>112</v>
      </c>
      <c r="M375">
        <v>0.49299999999999999</v>
      </c>
      <c r="N375">
        <v>0.42899999999999999</v>
      </c>
      <c r="O375">
        <v>0</v>
      </c>
      <c r="Q375">
        <v>0</v>
      </c>
      <c r="R375">
        <v>1</v>
      </c>
      <c r="S375">
        <v>0</v>
      </c>
      <c r="T375">
        <v>0</v>
      </c>
      <c r="V375">
        <v>0</v>
      </c>
      <c r="Y375" s="27">
        <v>44882</v>
      </c>
      <c r="Z375" s="26">
        <v>0.70011574074074068</v>
      </c>
      <c r="AB375">
        <v>1</v>
      </c>
      <c r="AD375" s="30">
        <v>0.25755930985785175</v>
      </c>
      <c r="AE375" s="30">
        <v>0.33634772089104653</v>
      </c>
      <c r="AF375" s="30">
        <v>7.8788411033194783E-2</v>
      </c>
      <c r="AG375" s="30">
        <v>1.1287228269474177E-2</v>
      </c>
      <c r="AH375" s="30"/>
      <c r="BG375" s="30"/>
      <c r="BH375" s="30"/>
      <c r="BI375" s="30"/>
      <c r="BJ375" s="30"/>
      <c r="BL375" s="1"/>
    </row>
    <row r="376" spans="1:64" customFormat="1" ht="15">
      <c r="A376">
        <v>69</v>
      </c>
      <c r="B376">
        <v>3</v>
      </c>
      <c r="C376" t="s">
        <v>113</v>
      </c>
      <c r="D376" t="s">
        <v>25</v>
      </c>
      <c r="G376">
        <v>0.5</v>
      </c>
      <c r="H376">
        <v>0.5</v>
      </c>
      <c r="I376">
        <v>2318</v>
      </c>
      <c r="J376">
        <v>591</v>
      </c>
      <c r="L376">
        <v>580</v>
      </c>
      <c r="M376">
        <v>2.194</v>
      </c>
      <c r="N376">
        <v>0.77900000000000003</v>
      </c>
      <c r="O376">
        <v>0</v>
      </c>
      <c r="Q376">
        <v>0</v>
      </c>
      <c r="R376">
        <v>1</v>
      </c>
      <c r="S376">
        <v>0</v>
      </c>
      <c r="T376">
        <v>0</v>
      </c>
      <c r="V376">
        <v>0</v>
      </c>
      <c r="Y376" s="27">
        <v>44883</v>
      </c>
      <c r="Z376" s="26">
        <v>0.25700231481481478</v>
      </c>
      <c r="AB376">
        <v>1</v>
      </c>
      <c r="AD376" s="30">
        <v>2.1408978128201555</v>
      </c>
      <c r="AE376" s="30">
        <v>0.72383789035879387</v>
      </c>
      <c r="AF376" s="30">
        <v>-1.4170599224613616</v>
      </c>
      <c r="AG376" s="30">
        <v>5.6831096086360361E-2</v>
      </c>
      <c r="AH376" s="30"/>
      <c r="BG376" s="30"/>
      <c r="BH376" s="30"/>
      <c r="BI376" s="30"/>
      <c r="BJ376" s="30"/>
      <c r="BL376" s="1"/>
    </row>
    <row r="377" spans="1:64" customFormat="1" ht="15">
      <c r="A377">
        <v>70</v>
      </c>
      <c r="B377">
        <v>3</v>
      </c>
      <c r="C377" t="s">
        <v>113</v>
      </c>
      <c r="D377" t="s">
        <v>25</v>
      </c>
      <c r="G377">
        <v>0.5</v>
      </c>
      <c r="H377">
        <v>0.5</v>
      </c>
      <c r="I377">
        <v>639</v>
      </c>
      <c r="J377">
        <v>587</v>
      </c>
      <c r="L377">
        <v>527</v>
      </c>
      <c r="M377">
        <v>0.90500000000000003</v>
      </c>
      <c r="N377">
        <v>0.77600000000000002</v>
      </c>
      <c r="O377">
        <v>0</v>
      </c>
      <c r="Q377">
        <v>0</v>
      </c>
      <c r="R377">
        <v>1</v>
      </c>
      <c r="S377">
        <v>0</v>
      </c>
      <c r="T377">
        <v>0</v>
      </c>
      <c r="V377">
        <v>0</v>
      </c>
      <c r="Y377" s="27">
        <v>44883</v>
      </c>
      <c r="Z377" s="26">
        <v>0.26320601851851849</v>
      </c>
      <c r="AB377">
        <v>1</v>
      </c>
      <c r="AD377" s="30">
        <v>0.71394594166776026</v>
      </c>
      <c r="AE377" s="30">
        <v>0.72009402398712474</v>
      </c>
      <c r="AF377" s="30">
        <v>6.1480823193644785E-3</v>
      </c>
      <c r="AG377" s="30">
        <v>5.1673350372054873E-2</v>
      </c>
      <c r="AH377" s="30"/>
      <c r="AK377">
        <v>29.036755722678933</v>
      </c>
      <c r="AQ377">
        <v>29.365350019474562</v>
      </c>
      <c r="AW377">
        <v>75.217099008329797</v>
      </c>
      <c r="BC377">
        <v>7.8280126086443715</v>
      </c>
      <c r="BG377" s="30">
        <v>0.62343350910210804</v>
      </c>
      <c r="BH377" s="30">
        <v>0.62790131458477427</v>
      </c>
      <c r="BI377" s="30">
        <v>4.4678054826661762E-3</v>
      </c>
      <c r="BJ377" s="30">
        <v>4.9727031234581109E-2</v>
      </c>
      <c r="BL377" s="1">
        <v>114</v>
      </c>
    </row>
    <row r="378" spans="1:64" customFormat="1" ht="15">
      <c r="A378">
        <v>71</v>
      </c>
      <c r="B378">
        <v>3</v>
      </c>
      <c r="C378" t="s">
        <v>113</v>
      </c>
      <c r="D378" t="s">
        <v>25</v>
      </c>
      <c r="G378">
        <v>0.5</v>
      </c>
      <c r="H378">
        <v>0.5</v>
      </c>
      <c r="I378">
        <v>426</v>
      </c>
      <c r="J378">
        <v>390</v>
      </c>
      <c r="L378">
        <v>487</v>
      </c>
      <c r="M378">
        <v>0.74199999999999999</v>
      </c>
      <c r="N378">
        <v>0.60899999999999999</v>
      </c>
      <c r="O378">
        <v>0</v>
      </c>
      <c r="Q378">
        <v>0</v>
      </c>
      <c r="R378">
        <v>1</v>
      </c>
      <c r="S378">
        <v>0</v>
      </c>
      <c r="T378">
        <v>0</v>
      </c>
      <c r="V378">
        <v>0</v>
      </c>
      <c r="Y378" s="27">
        <v>44883</v>
      </c>
      <c r="Z378" s="26">
        <v>0.26962962962962961</v>
      </c>
      <c r="AB378">
        <v>1</v>
      </c>
      <c r="AD378" s="30">
        <v>0.53292107653645582</v>
      </c>
      <c r="AE378" s="30">
        <v>0.53570860518242369</v>
      </c>
      <c r="AF378" s="30">
        <v>2.7875286459678739E-3</v>
      </c>
      <c r="AG378" s="30">
        <v>4.7780712097107339E-2</v>
      </c>
      <c r="AH378" s="30"/>
      <c r="BG378" s="30"/>
      <c r="BH378" s="30"/>
      <c r="BI378" s="30"/>
      <c r="BJ378" s="30"/>
      <c r="BL378" s="1"/>
    </row>
    <row r="379" spans="1:64" customFormat="1" ht="15">
      <c r="A379">
        <v>112</v>
      </c>
      <c r="B379">
        <v>3</v>
      </c>
      <c r="C379" t="s">
        <v>113</v>
      </c>
      <c r="D379" t="s">
        <v>25</v>
      </c>
      <c r="G379">
        <v>0.5</v>
      </c>
      <c r="H379">
        <v>0.5</v>
      </c>
      <c r="I379">
        <v>34</v>
      </c>
      <c r="J379">
        <v>0</v>
      </c>
      <c r="L379">
        <v>112</v>
      </c>
      <c r="M379">
        <v>0.441</v>
      </c>
      <c r="N379">
        <v>0</v>
      </c>
      <c r="O379">
        <v>0</v>
      </c>
      <c r="Q379">
        <v>0</v>
      </c>
      <c r="R379">
        <v>1</v>
      </c>
      <c r="S379">
        <v>0</v>
      </c>
      <c r="T379">
        <v>0</v>
      </c>
      <c r="V379">
        <v>0</v>
      </c>
      <c r="X379" t="s">
        <v>164</v>
      </c>
      <c r="Y379" s="27">
        <v>44883</v>
      </c>
      <c r="Z379" s="26">
        <v>0.66942129629629632</v>
      </c>
      <c r="AB379">
        <v>1</v>
      </c>
      <c r="AD379" s="30">
        <v>0.1997673341351818</v>
      </c>
      <c r="AE379" s="30">
        <v>0.1706816339446908</v>
      </c>
      <c r="AF379" s="30">
        <v>-2.9085700190491004E-2</v>
      </c>
      <c r="AG379" s="30">
        <v>1.1287228269474177E-2</v>
      </c>
      <c r="AH379" s="30"/>
      <c r="BG379" s="30"/>
      <c r="BH379" s="30"/>
      <c r="BI379" s="30"/>
      <c r="BJ379" s="30"/>
      <c r="BL379" s="1"/>
    </row>
    <row r="380" spans="1:64" customFormat="1" ht="15">
      <c r="A380">
        <v>113</v>
      </c>
      <c r="B380">
        <v>3</v>
      </c>
      <c r="C380" t="s">
        <v>113</v>
      </c>
      <c r="D380" t="s">
        <v>25</v>
      </c>
      <c r="G380">
        <v>0.5</v>
      </c>
      <c r="H380">
        <v>0.5</v>
      </c>
      <c r="I380">
        <v>219</v>
      </c>
      <c r="J380">
        <v>1159</v>
      </c>
      <c r="L380">
        <v>496</v>
      </c>
      <c r="M380">
        <v>0.58299999999999996</v>
      </c>
      <c r="N380">
        <v>1.26</v>
      </c>
      <c r="O380">
        <v>0.67700000000000005</v>
      </c>
      <c r="Q380">
        <v>0</v>
      </c>
      <c r="R380">
        <v>1</v>
      </c>
      <c r="S380">
        <v>0</v>
      </c>
      <c r="T380">
        <v>0</v>
      </c>
      <c r="V380">
        <v>0</v>
      </c>
      <c r="Y380" s="27">
        <v>44883</v>
      </c>
      <c r="Z380" s="26">
        <v>0.67581018518518521</v>
      </c>
      <c r="AB380">
        <v>1</v>
      </c>
      <c r="AD380" s="30">
        <v>0.35699550338068098</v>
      </c>
      <c r="AE380" s="30">
        <v>1.2554669151357998</v>
      </c>
      <c r="AF380" s="30">
        <v>0.8984714117551188</v>
      </c>
      <c r="AG380" s="30">
        <v>4.8656555708970532E-2</v>
      </c>
      <c r="AH380" s="30"/>
      <c r="AK380">
        <v>79.90816706214018</v>
      </c>
      <c r="AQ380">
        <v>12.516252496047411</v>
      </c>
      <c r="AW380">
        <v>106.12937953084386</v>
      </c>
      <c r="BC380">
        <v>2.839840806401269</v>
      </c>
      <c r="BG380" s="30">
        <v>0.59453752124077308</v>
      </c>
      <c r="BH380" s="30">
        <v>1.1815255542953358</v>
      </c>
      <c r="BI380" s="30">
        <v>0.58698803305456271</v>
      </c>
      <c r="BJ380" s="30">
        <v>4.7975344010854709E-2</v>
      </c>
      <c r="BL380" s="1">
        <v>115</v>
      </c>
    </row>
    <row r="381" spans="1:64" customFormat="1" ht="15">
      <c r="A381">
        <v>114</v>
      </c>
      <c r="B381">
        <v>3</v>
      </c>
      <c r="C381" t="s">
        <v>113</v>
      </c>
      <c r="D381" t="s">
        <v>25</v>
      </c>
      <c r="G381">
        <v>0.5</v>
      </c>
      <c r="H381">
        <v>0.5</v>
      </c>
      <c r="I381">
        <v>778</v>
      </c>
      <c r="J381">
        <v>1001</v>
      </c>
      <c r="L381">
        <v>482</v>
      </c>
      <c r="M381">
        <v>1.012</v>
      </c>
      <c r="N381">
        <v>1.1259999999999999</v>
      </c>
      <c r="O381">
        <v>0.114</v>
      </c>
      <c r="Q381">
        <v>0</v>
      </c>
      <c r="R381">
        <v>1</v>
      </c>
      <c r="S381">
        <v>0</v>
      </c>
      <c r="T381">
        <v>0</v>
      </c>
      <c r="V381">
        <v>0</v>
      </c>
      <c r="Y381" s="27">
        <v>44883</v>
      </c>
      <c r="Z381" s="26">
        <v>0.68274305555555559</v>
      </c>
      <c r="AB381">
        <v>1</v>
      </c>
      <c r="AD381" s="30">
        <v>0.83207953910086507</v>
      </c>
      <c r="AE381" s="30">
        <v>1.1075841934548718</v>
      </c>
      <c r="AF381" s="30">
        <v>0.27550465435400673</v>
      </c>
      <c r="AG381" s="30">
        <v>4.7294132312738893E-2</v>
      </c>
      <c r="AH381" s="30"/>
      <c r="BG381" s="30"/>
      <c r="BH381" s="30"/>
      <c r="BI381" s="30"/>
      <c r="BJ381" s="30"/>
      <c r="BL381" s="1"/>
    </row>
    <row r="382" spans="1:64" customFormat="1" ht="15">
      <c r="A382">
        <v>8</v>
      </c>
      <c r="B382">
        <v>3</v>
      </c>
      <c r="C382" t="s">
        <v>162</v>
      </c>
      <c r="D382" t="s">
        <v>25</v>
      </c>
      <c r="G382">
        <v>0.5</v>
      </c>
      <c r="H382">
        <v>0.5</v>
      </c>
      <c r="I382">
        <v>93</v>
      </c>
      <c r="J382">
        <v>187</v>
      </c>
      <c r="L382">
        <v>276</v>
      </c>
      <c r="M382">
        <v>0.48599999999999999</v>
      </c>
      <c r="N382">
        <v>0.437</v>
      </c>
      <c r="O382">
        <v>0</v>
      </c>
      <c r="Q382">
        <v>0</v>
      </c>
      <c r="R382">
        <v>1</v>
      </c>
      <c r="S382">
        <v>0</v>
      </c>
      <c r="T382">
        <v>0</v>
      </c>
      <c r="V382">
        <v>0</v>
      </c>
      <c r="Y382" s="27">
        <v>44886</v>
      </c>
      <c r="Z382" s="26">
        <v>0.54594907407407411</v>
      </c>
      <c r="AB382">
        <v>1</v>
      </c>
      <c r="AD382" s="30">
        <v>9.2858791941415067E-2</v>
      </c>
      <c r="AE382" s="30">
        <v>0.27946116230359386</v>
      </c>
      <c r="AF382" s="30">
        <v>0.1866023703621788</v>
      </c>
      <c r="AG382" s="30">
        <v>3.0414611024316772E-2</v>
      </c>
      <c r="AH382" s="30"/>
      <c r="BG382" s="30"/>
      <c r="BH382" s="30"/>
      <c r="BI382" s="30"/>
      <c r="BJ382" s="30"/>
      <c r="BL382" s="1"/>
    </row>
    <row r="383" spans="1:64" customFormat="1" ht="15">
      <c r="A383">
        <v>9</v>
      </c>
      <c r="B383">
        <v>3</v>
      </c>
      <c r="C383" t="s">
        <v>162</v>
      </c>
      <c r="D383" t="s">
        <v>25</v>
      </c>
      <c r="G383">
        <v>0.5</v>
      </c>
      <c r="H383">
        <v>0.5</v>
      </c>
      <c r="I383">
        <v>78</v>
      </c>
      <c r="J383">
        <v>167</v>
      </c>
      <c r="L383">
        <v>319</v>
      </c>
      <c r="M383">
        <v>0.47499999999999998</v>
      </c>
      <c r="N383">
        <v>0.42</v>
      </c>
      <c r="O383">
        <v>0</v>
      </c>
      <c r="Q383">
        <v>0</v>
      </c>
      <c r="R383">
        <v>1</v>
      </c>
      <c r="S383">
        <v>0</v>
      </c>
      <c r="T383">
        <v>0</v>
      </c>
      <c r="V383">
        <v>0</v>
      </c>
      <c r="Y383" s="27">
        <v>44886</v>
      </c>
      <c r="Z383" s="26">
        <v>0.55159722222222218</v>
      </c>
      <c r="AB383">
        <v>1</v>
      </c>
      <c r="AD383" s="30">
        <v>7.8486051012182492E-2</v>
      </c>
      <c r="AE383" s="30">
        <v>0.26031418224194791</v>
      </c>
      <c r="AF383" s="30">
        <v>0.18182813122976543</v>
      </c>
      <c r="AG383" s="30">
        <v>3.4821023558296541E-2</v>
      </c>
      <c r="AH383" s="30"/>
      <c r="AK383">
        <v>0</v>
      </c>
      <c r="AQ383">
        <v>2.8994806821635826</v>
      </c>
      <c r="AW383">
        <v>4.1252256983211142</v>
      </c>
      <c r="BC383">
        <v>22.600636032263385</v>
      </c>
      <c r="BG383" s="30">
        <v>7.8486051012182492E-2</v>
      </c>
      <c r="BH383" s="30">
        <v>0.26414357825427714</v>
      </c>
      <c r="BI383" s="30">
        <v>0.18565752724209464</v>
      </c>
      <c r="BJ383" s="30">
        <v>3.1285646060103471E-2</v>
      </c>
      <c r="BL383" s="1">
        <v>116</v>
      </c>
    </row>
    <row r="384" spans="1:64" customFormat="1" ht="15">
      <c r="A384">
        <v>10</v>
      </c>
      <c r="B384">
        <v>3</v>
      </c>
      <c r="C384" t="s">
        <v>162</v>
      </c>
      <c r="D384" t="s">
        <v>25</v>
      </c>
      <c r="G384">
        <v>0.5</v>
      </c>
      <c r="H384">
        <v>0.5</v>
      </c>
      <c r="I384">
        <v>78</v>
      </c>
      <c r="J384">
        <v>175</v>
      </c>
      <c r="L384">
        <v>250</v>
      </c>
      <c r="M384">
        <v>0.47499999999999998</v>
      </c>
      <c r="N384">
        <v>0.42699999999999999</v>
      </c>
      <c r="O384">
        <v>0</v>
      </c>
      <c r="Q384">
        <v>0</v>
      </c>
      <c r="R384">
        <v>1</v>
      </c>
      <c r="S384">
        <v>0</v>
      </c>
      <c r="T384">
        <v>0</v>
      </c>
      <c r="V384">
        <v>0</v>
      </c>
      <c r="Y384" s="27">
        <v>44886</v>
      </c>
      <c r="Z384" s="26">
        <v>0.55765046296296295</v>
      </c>
      <c r="AB384">
        <v>1</v>
      </c>
      <c r="AD384" s="30">
        <v>7.8486051012182492E-2</v>
      </c>
      <c r="AE384" s="30">
        <v>0.26797297426660632</v>
      </c>
      <c r="AF384" s="30">
        <v>0.18948692325442384</v>
      </c>
      <c r="AG384" s="30">
        <v>2.7750268561910405E-2</v>
      </c>
      <c r="AH384" s="30"/>
      <c r="BG384" s="30"/>
      <c r="BH384" s="30"/>
      <c r="BI384" s="30"/>
      <c r="BJ384" s="30"/>
      <c r="BL384" s="1"/>
    </row>
    <row r="385" spans="1:64" customFormat="1" ht="15">
      <c r="A385">
        <v>69</v>
      </c>
      <c r="B385">
        <v>3</v>
      </c>
      <c r="C385" t="s">
        <v>113</v>
      </c>
      <c r="D385" t="s">
        <v>25</v>
      </c>
      <c r="G385">
        <v>0.5</v>
      </c>
      <c r="H385">
        <v>0.5</v>
      </c>
      <c r="I385">
        <v>2741</v>
      </c>
      <c r="J385">
        <v>744</v>
      </c>
      <c r="L385">
        <v>156</v>
      </c>
      <c r="M385">
        <v>2.5179999999999998</v>
      </c>
      <c r="N385">
        <v>0.90900000000000003</v>
      </c>
      <c r="O385">
        <v>0</v>
      </c>
      <c r="Q385">
        <v>0</v>
      </c>
      <c r="R385">
        <v>1</v>
      </c>
      <c r="S385">
        <v>0</v>
      </c>
      <c r="T385">
        <v>0</v>
      </c>
      <c r="V385">
        <v>0</v>
      </c>
      <c r="Y385" s="27">
        <v>44887</v>
      </c>
      <c r="Z385" s="26">
        <v>0.11518518518518518</v>
      </c>
      <c r="AB385">
        <v>1</v>
      </c>
      <c r="AD385" s="30">
        <v>2.6301266573152717</v>
      </c>
      <c r="AE385" s="30">
        <v>0.81270455702043309</v>
      </c>
      <c r="AF385" s="30">
        <v>-1.8174221002948387</v>
      </c>
      <c r="AG385" s="30">
        <v>1.8117645813210452E-2</v>
      </c>
      <c r="AH385" s="30"/>
      <c r="BG385" s="30"/>
      <c r="BH385" s="30"/>
      <c r="BI385" s="30"/>
      <c r="BJ385" s="30"/>
      <c r="BL385" s="1"/>
    </row>
    <row r="386" spans="1:64" customFormat="1" ht="15">
      <c r="A386">
        <v>70</v>
      </c>
      <c r="B386">
        <v>3</v>
      </c>
      <c r="C386" t="s">
        <v>113</v>
      </c>
      <c r="D386" t="s">
        <v>25</v>
      </c>
      <c r="G386">
        <v>0.5</v>
      </c>
      <c r="H386">
        <v>0.5</v>
      </c>
      <c r="I386">
        <v>531</v>
      </c>
      <c r="J386">
        <v>729</v>
      </c>
      <c r="L386">
        <v>151</v>
      </c>
      <c r="M386">
        <v>0.82199999999999995</v>
      </c>
      <c r="N386">
        <v>0.89600000000000002</v>
      </c>
      <c r="O386">
        <v>7.3999999999999996E-2</v>
      </c>
      <c r="Q386">
        <v>0</v>
      </c>
      <c r="R386">
        <v>1</v>
      </c>
      <c r="S386">
        <v>0</v>
      </c>
      <c r="T386">
        <v>0</v>
      </c>
      <c r="V386">
        <v>0</v>
      </c>
      <c r="Y386" s="27">
        <v>44887</v>
      </c>
      <c r="Z386" s="26">
        <v>0.12146990740740742</v>
      </c>
      <c r="AB386">
        <v>1</v>
      </c>
      <c r="AD386" s="30">
        <v>0.5125428270750062</v>
      </c>
      <c r="AE386" s="30">
        <v>0.79834432197419858</v>
      </c>
      <c r="AF386" s="30">
        <v>0.28580149489919238</v>
      </c>
      <c r="AG386" s="30">
        <v>1.7605272262747686E-2</v>
      </c>
      <c r="AH386" s="30"/>
      <c r="AK386">
        <v>5.3751947293504285</v>
      </c>
      <c r="AQ386">
        <v>1.5468613105247435</v>
      </c>
      <c r="AW386">
        <v>12.858435359663009</v>
      </c>
      <c r="BC386">
        <v>20.854933133319175</v>
      </c>
      <c r="BG386" s="30">
        <v>0.4991282688743891</v>
      </c>
      <c r="BH386" s="30">
        <v>0.80456709049423347</v>
      </c>
      <c r="BI386" s="30">
        <v>0.30543882161984443</v>
      </c>
      <c r="BJ386" s="30">
        <v>1.9654766464598739E-2</v>
      </c>
      <c r="BL386" s="1">
        <v>117</v>
      </c>
    </row>
    <row r="387" spans="1:64" customFormat="1" ht="15">
      <c r="A387">
        <v>71</v>
      </c>
      <c r="B387">
        <v>3</v>
      </c>
      <c r="C387" t="s">
        <v>113</v>
      </c>
      <c r="D387" t="s">
        <v>25</v>
      </c>
      <c r="G387">
        <v>0.5</v>
      </c>
      <c r="H387">
        <v>0.5</v>
      </c>
      <c r="I387">
        <v>503</v>
      </c>
      <c r="J387">
        <v>742</v>
      </c>
      <c r="L387">
        <v>191</v>
      </c>
      <c r="M387">
        <v>0.80100000000000005</v>
      </c>
      <c r="N387">
        <v>0.90700000000000003</v>
      </c>
      <c r="O387">
        <v>0.106</v>
      </c>
      <c r="Q387">
        <v>0</v>
      </c>
      <c r="R387">
        <v>1</v>
      </c>
      <c r="S387">
        <v>0</v>
      </c>
      <c r="T387">
        <v>0</v>
      </c>
      <c r="V387">
        <v>0</v>
      </c>
      <c r="Y387" s="27">
        <v>44887</v>
      </c>
      <c r="Z387" s="26">
        <v>0.12819444444444444</v>
      </c>
      <c r="AB387">
        <v>1</v>
      </c>
      <c r="AD387" s="30">
        <v>0.485713710673772</v>
      </c>
      <c r="AE387" s="30">
        <v>0.81078985901426848</v>
      </c>
      <c r="AF387" s="30">
        <v>0.32507614834049647</v>
      </c>
      <c r="AG387" s="30">
        <v>2.1704260666449794E-2</v>
      </c>
      <c r="AH387" s="30"/>
      <c r="BG387" s="30"/>
      <c r="BH387" s="30"/>
      <c r="BI387" s="30"/>
      <c r="BJ387" s="30"/>
      <c r="BL387" s="1"/>
    </row>
    <row r="388" spans="1:64" customFormat="1" ht="15">
      <c r="A388">
        <v>112</v>
      </c>
      <c r="B388">
        <v>3</v>
      </c>
      <c r="C388" t="s">
        <v>113</v>
      </c>
      <c r="D388" t="s">
        <v>25</v>
      </c>
      <c r="G388">
        <v>0.5</v>
      </c>
      <c r="H388">
        <v>0.5</v>
      </c>
      <c r="I388">
        <v>2168</v>
      </c>
      <c r="J388">
        <v>701</v>
      </c>
      <c r="L388">
        <v>580</v>
      </c>
      <c r="M388">
        <v>2.0779999999999998</v>
      </c>
      <c r="N388">
        <v>0.872</v>
      </c>
      <c r="O388">
        <v>0</v>
      </c>
      <c r="Q388">
        <v>0</v>
      </c>
      <c r="R388">
        <v>1</v>
      </c>
      <c r="S388">
        <v>0</v>
      </c>
      <c r="T388">
        <v>0</v>
      </c>
      <c r="V388">
        <v>0</v>
      </c>
      <c r="Y388" s="27">
        <v>44887</v>
      </c>
      <c r="Z388" s="26">
        <v>0.51766203703703706</v>
      </c>
      <c r="AB388">
        <v>1</v>
      </c>
      <c r="AD388" s="30">
        <v>2.0810879538185878</v>
      </c>
      <c r="AE388" s="30">
        <v>0.77153854988789439</v>
      </c>
      <c r="AF388" s="30">
        <v>-1.3095494039306934</v>
      </c>
      <c r="AG388" s="30">
        <v>6.1566922892452795E-2</v>
      </c>
      <c r="AH388" s="30"/>
      <c r="BG388" s="30"/>
      <c r="BH388" s="30"/>
      <c r="BI388" s="30"/>
      <c r="BJ388" s="30"/>
      <c r="BL388" s="1"/>
    </row>
    <row r="389" spans="1:64" customFormat="1" ht="15">
      <c r="A389">
        <v>113</v>
      </c>
      <c r="B389">
        <v>3</v>
      </c>
      <c r="C389" t="s">
        <v>113</v>
      </c>
      <c r="D389" t="s">
        <v>25</v>
      </c>
      <c r="G389">
        <v>0.5</v>
      </c>
      <c r="H389">
        <v>0.5</v>
      </c>
      <c r="I389">
        <v>466</v>
      </c>
      <c r="J389">
        <v>619</v>
      </c>
      <c r="L389">
        <v>544</v>
      </c>
      <c r="M389">
        <v>0.77300000000000002</v>
      </c>
      <c r="N389">
        <v>0.80300000000000005</v>
      </c>
      <c r="O389">
        <v>0.03</v>
      </c>
      <c r="Q389">
        <v>0</v>
      </c>
      <c r="R389">
        <v>1</v>
      </c>
      <c r="S389">
        <v>0</v>
      </c>
      <c r="T389">
        <v>0</v>
      </c>
      <c r="V389">
        <v>0</v>
      </c>
      <c r="Y389" s="27">
        <v>44887</v>
      </c>
      <c r="Z389" s="26">
        <v>0.5238194444444445</v>
      </c>
      <c r="AB389">
        <v>1</v>
      </c>
      <c r="AD389" s="30">
        <v>0.45026094971499836</v>
      </c>
      <c r="AE389" s="30">
        <v>0.69303593163514587</v>
      </c>
      <c r="AF389" s="30">
        <v>0.24277498192014751</v>
      </c>
      <c r="AG389" s="30">
        <v>5.7877833329120901E-2</v>
      </c>
      <c r="AH389" s="30"/>
      <c r="AK389">
        <v>19.630233672835203</v>
      </c>
      <c r="AQ389">
        <v>1.9528212942098375</v>
      </c>
      <c r="AW389">
        <v>24.278061547710188</v>
      </c>
      <c r="BC389">
        <v>16.897044348175708</v>
      </c>
      <c r="BG389" s="30">
        <v>0.41001727511314717</v>
      </c>
      <c r="BH389" s="30">
        <v>0.68633448861356983</v>
      </c>
      <c r="BI389" s="30">
        <v>0.27631721350042271</v>
      </c>
      <c r="BJ389" s="30">
        <v>5.336894608504858E-2</v>
      </c>
      <c r="BL389" s="1">
        <v>118</v>
      </c>
    </row>
    <row r="390" spans="1:64" customFormat="1" ht="15">
      <c r="A390">
        <v>114</v>
      </c>
      <c r="B390">
        <v>3</v>
      </c>
      <c r="C390" t="s">
        <v>113</v>
      </c>
      <c r="D390" t="s">
        <v>25</v>
      </c>
      <c r="G390">
        <v>0.5</v>
      </c>
      <c r="H390">
        <v>0.5</v>
      </c>
      <c r="I390">
        <v>382</v>
      </c>
      <c r="J390">
        <v>605</v>
      </c>
      <c r="L390">
        <v>456</v>
      </c>
      <c r="M390">
        <v>0.70799999999999996</v>
      </c>
      <c r="N390">
        <v>0.79100000000000004</v>
      </c>
      <c r="O390">
        <v>8.3000000000000004E-2</v>
      </c>
      <c r="Q390">
        <v>0</v>
      </c>
      <c r="R390">
        <v>1</v>
      </c>
      <c r="S390">
        <v>0</v>
      </c>
      <c r="T390">
        <v>0</v>
      </c>
      <c r="V390">
        <v>0</v>
      </c>
      <c r="Y390" s="27">
        <v>44887</v>
      </c>
      <c r="Z390" s="26">
        <v>0.53047453703703706</v>
      </c>
      <c r="AB390">
        <v>1</v>
      </c>
      <c r="AD390" s="30">
        <v>0.36977360051129599</v>
      </c>
      <c r="AE390" s="30">
        <v>0.67963304559199389</v>
      </c>
      <c r="AF390" s="30">
        <v>0.3098594450806979</v>
      </c>
      <c r="AG390" s="30">
        <v>4.8860058840976259E-2</v>
      </c>
      <c r="AH390" s="30"/>
      <c r="BG390" s="30"/>
      <c r="BH390" s="30"/>
      <c r="BI390" s="30"/>
      <c r="BJ390" s="30"/>
      <c r="BL390" s="1"/>
    </row>
    <row r="391" spans="1:64" customFormat="1" ht="15">
      <c r="A391">
        <v>8</v>
      </c>
      <c r="B391">
        <v>3</v>
      </c>
      <c r="C391" t="s">
        <v>162</v>
      </c>
      <c r="D391" t="s">
        <v>25</v>
      </c>
      <c r="G391">
        <v>0.5</v>
      </c>
      <c r="H391">
        <v>0.5</v>
      </c>
      <c r="I391">
        <v>106</v>
      </c>
      <c r="J391">
        <v>214</v>
      </c>
      <c r="L391">
        <v>253</v>
      </c>
      <c r="M391">
        <v>0.496</v>
      </c>
      <c r="N391">
        <v>0.46</v>
      </c>
      <c r="O391">
        <v>0</v>
      </c>
      <c r="Q391">
        <v>0</v>
      </c>
      <c r="R391">
        <v>1</v>
      </c>
      <c r="S391">
        <v>0</v>
      </c>
      <c r="T391">
        <v>0</v>
      </c>
      <c r="V391">
        <v>0</v>
      </c>
      <c r="Y391" s="27">
        <v>44887</v>
      </c>
      <c r="Z391" s="26">
        <v>0.73048611111111106</v>
      </c>
      <c r="AB391">
        <v>1</v>
      </c>
      <c r="AD391" s="30">
        <v>0.15070238161538585</v>
      </c>
      <c r="AE391" s="30">
        <v>0.28581769611474839</v>
      </c>
      <c r="AF391" s="30">
        <v>0.13511531449936254</v>
      </c>
      <c r="AG391" s="30">
        <v>3.8104545005570298E-2</v>
      </c>
      <c r="AH391" s="30"/>
      <c r="BG391" s="30"/>
      <c r="BH391" s="30"/>
      <c r="BI391" s="30"/>
      <c r="BJ391" s="30"/>
      <c r="BL391" s="1"/>
    </row>
    <row r="392" spans="1:64" customFormat="1" ht="15">
      <c r="A392">
        <v>9</v>
      </c>
      <c r="B392">
        <v>3</v>
      </c>
      <c r="C392" t="s">
        <v>162</v>
      </c>
      <c r="D392" t="s">
        <v>25</v>
      </c>
      <c r="G392">
        <v>0.5</v>
      </c>
      <c r="H392">
        <v>0.5</v>
      </c>
      <c r="I392">
        <v>74</v>
      </c>
      <c r="J392">
        <v>210</v>
      </c>
      <c r="L392">
        <v>254</v>
      </c>
      <c r="M392">
        <v>0.47199999999999998</v>
      </c>
      <c r="N392">
        <v>0.45600000000000002</v>
      </c>
      <c r="O392">
        <v>0</v>
      </c>
      <c r="Q392">
        <v>0</v>
      </c>
      <c r="R392">
        <v>1</v>
      </c>
      <c r="S392">
        <v>0</v>
      </c>
      <c r="T392">
        <v>0</v>
      </c>
      <c r="V392">
        <v>0</v>
      </c>
      <c r="Y392" s="27">
        <v>44887</v>
      </c>
      <c r="Z392" s="26">
        <v>0.73608796296296297</v>
      </c>
      <c r="AB392">
        <v>1</v>
      </c>
      <c r="AD392" s="30">
        <v>0.12103673742113422</v>
      </c>
      <c r="AE392" s="30">
        <v>0.28203883889072662</v>
      </c>
      <c r="AF392" s="30">
        <v>0.1610021014695924</v>
      </c>
      <c r="AG392" s="30">
        <v>3.8204211279222487E-2</v>
      </c>
      <c r="AH392" s="30"/>
      <c r="AK392">
        <v>5.9452598826456011</v>
      </c>
      <c r="AQ392">
        <v>1.6889378221186979</v>
      </c>
      <c r="AW392">
        <v>7.8356788431156028</v>
      </c>
      <c r="BC392">
        <v>4.8087023771957869</v>
      </c>
      <c r="BG392" s="30">
        <v>0.12474494294541569</v>
      </c>
      <c r="BH392" s="30">
        <v>0.279677053125713</v>
      </c>
      <c r="BI392" s="30">
        <v>0.15493211018029734</v>
      </c>
      <c r="BJ392" s="30">
        <v>3.7307214816352741E-2</v>
      </c>
      <c r="BL392" s="1">
        <v>119</v>
      </c>
    </row>
    <row r="393" spans="1:64" customFormat="1" ht="15">
      <c r="A393">
        <v>10</v>
      </c>
      <c r="B393">
        <v>3</v>
      </c>
      <c r="C393" t="s">
        <v>162</v>
      </c>
      <c r="D393" t="s">
        <v>25</v>
      </c>
      <c r="G393">
        <v>0.5</v>
      </c>
      <c r="H393">
        <v>0.5</v>
      </c>
      <c r="I393">
        <v>82</v>
      </c>
      <c r="J393">
        <v>205</v>
      </c>
      <c r="L393">
        <v>236</v>
      </c>
      <c r="M393">
        <v>0.47699999999999998</v>
      </c>
      <c r="N393">
        <v>0.45300000000000001</v>
      </c>
      <c r="O393">
        <v>0</v>
      </c>
      <c r="Q393">
        <v>0</v>
      </c>
      <c r="R393">
        <v>1</v>
      </c>
      <c r="S393">
        <v>0</v>
      </c>
      <c r="T393">
        <v>0</v>
      </c>
      <c r="V393">
        <v>0</v>
      </c>
      <c r="Y393" s="27">
        <v>44887</v>
      </c>
      <c r="Z393" s="26">
        <v>0.74212962962962958</v>
      </c>
      <c r="AB393">
        <v>1</v>
      </c>
      <c r="AD393" s="30">
        <v>0.12845314846969716</v>
      </c>
      <c r="AE393" s="30">
        <v>0.27731526736069945</v>
      </c>
      <c r="AF393" s="30">
        <v>0.14886211889100229</v>
      </c>
      <c r="AG393" s="30">
        <v>3.6410218353482994E-2</v>
      </c>
      <c r="AH393" s="30"/>
      <c r="BG393" s="30"/>
      <c r="BH393" s="30"/>
      <c r="BI393" s="30"/>
      <c r="BJ393" s="30"/>
      <c r="BL393" s="1"/>
    </row>
    <row r="394" spans="1:64" customFormat="1" ht="15">
      <c r="A394">
        <v>69</v>
      </c>
      <c r="B394">
        <v>3</v>
      </c>
      <c r="C394" t="s">
        <v>113</v>
      </c>
      <c r="D394" t="s">
        <v>25</v>
      </c>
      <c r="G394">
        <v>0.5</v>
      </c>
      <c r="H394">
        <v>0.5</v>
      </c>
      <c r="I394">
        <v>2703</v>
      </c>
      <c r="J394">
        <v>794</v>
      </c>
      <c r="L394">
        <v>227</v>
      </c>
      <c r="M394">
        <v>2.4889999999999999</v>
      </c>
      <c r="N394">
        <v>0.95099999999999996</v>
      </c>
      <c r="O394">
        <v>0</v>
      </c>
      <c r="Q394">
        <v>0</v>
      </c>
      <c r="R394">
        <v>1</v>
      </c>
      <c r="S394">
        <v>0</v>
      </c>
      <c r="T394">
        <v>0</v>
      </c>
      <c r="V394">
        <v>0</v>
      </c>
      <c r="Y394" s="27">
        <v>44888</v>
      </c>
      <c r="Z394" s="26">
        <v>0.31194444444444441</v>
      </c>
      <c r="AB394">
        <v>1</v>
      </c>
      <c r="AD394" s="30">
        <v>2.5582548182551204</v>
      </c>
      <c r="AE394" s="30">
        <v>0.83375199359790253</v>
      </c>
      <c r="AF394" s="30">
        <v>-1.7245028246572178</v>
      </c>
      <c r="AG394" s="30">
        <v>3.5513221890613247E-2</v>
      </c>
      <c r="AH394" s="30"/>
      <c r="BG394" s="30"/>
      <c r="BH394" s="30"/>
      <c r="BI394" s="30"/>
      <c r="BJ394" s="30"/>
      <c r="BL394" s="1"/>
    </row>
    <row r="395" spans="1:64" customFormat="1" ht="15">
      <c r="A395">
        <v>70</v>
      </c>
      <c r="B395">
        <v>3</v>
      </c>
      <c r="C395" t="s">
        <v>113</v>
      </c>
      <c r="D395" t="s">
        <v>25</v>
      </c>
      <c r="G395">
        <v>0.5</v>
      </c>
      <c r="H395">
        <v>0.5</v>
      </c>
      <c r="I395">
        <v>561</v>
      </c>
      <c r="J395">
        <v>765</v>
      </c>
      <c r="L395">
        <v>272</v>
      </c>
      <c r="M395">
        <v>0.84499999999999997</v>
      </c>
      <c r="N395">
        <v>0.92600000000000005</v>
      </c>
      <c r="O395">
        <v>8.1000000000000003E-2</v>
      </c>
      <c r="Q395">
        <v>0</v>
      </c>
      <c r="R395">
        <v>1</v>
      </c>
      <c r="S395">
        <v>0</v>
      </c>
      <c r="T395">
        <v>0</v>
      </c>
      <c r="V395">
        <v>0</v>
      </c>
      <c r="Y395" s="27">
        <v>44888</v>
      </c>
      <c r="Z395" s="26">
        <v>0.3182638888888889</v>
      </c>
      <c r="AB395">
        <v>1</v>
      </c>
      <c r="AD395" s="30">
        <v>0.57251076000240131</v>
      </c>
      <c r="AE395" s="30">
        <v>0.80635527872374479</v>
      </c>
      <c r="AF395" s="30">
        <v>0.23384451872134349</v>
      </c>
      <c r="AG395" s="30">
        <v>3.9998204204961987E-2</v>
      </c>
      <c r="AH395" s="30"/>
      <c r="AK395">
        <v>5.8327405261980028</v>
      </c>
      <c r="AQ395">
        <v>2.201509866097167</v>
      </c>
      <c r="AW395">
        <v>19.454850267095303</v>
      </c>
      <c r="BC395">
        <v>1.2536941440729732</v>
      </c>
      <c r="BG395" s="30">
        <v>0.55628736083366992</v>
      </c>
      <c r="BH395" s="30">
        <v>0.81533006463079649</v>
      </c>
      <c r="BI395" s="30">
        <v>0.25904270379712657</v>
      </c>
      <c r="BJ395" s="30">
        <v>3.9749038520831503E-2</v>
      </c>
      <c r="BL395" s="1">
        <v>120</v>
      </c>
    </row>
    <row r="396" spans="1:64" customFormat="1" ht="15">
      <c r="A396">
        <v>71</v>
      </c>
      <c r="B396">
        <v>3</v>
      </c>
      <c r="C396" t="s">
        <v>113</v>
      </c>
      <c r="D396" t="s">
        <v>25</v>
      </c>
      <c r="G396">
        <v>0.5</v>
      </c>
      <c r="H396">
        <v>0.5</v>
      </c>
      <c r="I396">
        <v>526</v>
      </c>
      <c r="J396">
        <v>784</v>
      </c>
      <c r="L396">
        <v>267</v>
      </c>
      <c r="M396">
        <v>0.81799999999999995</v>
      </c>
      <c r="N396">
        <v>0.94299999999999995</v>
      </c>
      <c r="O396">
        <v>0.124</v>
      </c>
      <c r="Q396">
        <v>0</v>
      </c>
      <c r="R396">
        <v>1</v>
      </c>
      <c r="S396">
        <v>0</v>
      </c>
      <c r="T396">
        <v>0</v>
      </c>
      <c r="V396">
        <v>0</v>
      </c>
      <c r="Y396" s="27">
        <v>44888</v>
      </c>
      <c r="Z396" s="26">
        <v>0.32501157407407405</v>
      </c>
      <c r="AB396">
        <v>1</v>
      </c>
      <c r="AD396" s="30">
        <v>0.54006396166493853</v>
      </c>
      <c r="AE396" s="30">
        <v>0.82430485053784819</v>
      </c>
      <c r="AF396" s="30">
        <v>0.28424088887290966</v>
      </c>
      <c r="AG396" s="30">
        <v>3.9499872836701012E-2</v>
      </c>
      <c r="AH396" s="30"/>
      <c r="BG396" s="30"/>
      <c r="BH396" s="30"/>
      <c r="BI396" s="30"/>
      <c r="BJ396" s="30"/>
      <c r="BL396" s="1"/>
    </row>
    <row r="397" spans="1:64" customFormat="1" ht="15">
      <c r="A397">
        <v>82</v>
      </c>
      <c r="B397">
        <v>3</v>
      </c>
      <c r="C397" t="s">
        <v>113</v>
      </c>
      <c r="D397" t="s">
        <v>25</v>
      </c>
      <c r="G397">
        <v>0.5</v>
      </c>
      <c r="H397">
        <v>0.5</v>
      </c>
      <c r="I397">
        <v>137</v>
      </c>
      <c r="J397">
        <v>0</v>
      </c>
      <c r="L397">
        <v>137</v>
      </c>
      <c r="M397">
        <v>0.52</v>
      </c>
      <c r="N397">
        <v>0</v>
      </c>
      <c r="O397">
        <v>0</v>
      </c>
      <c r="Q397">
        <v>0</v>
      </c>
      <c r="R397">
        <v>1</v>
      </c>
      <c r="S397">
        <v>0</v>
      </c>
      <c r="T397">
        <v>0</v>
      </c>
      <c r="V397">
        <v>0</v>
      </c>
      <c r="X397" t="s">
        <v>164</v>
      </c>
      <c r="Y397" s="27">
        <v>44888</v>
      </c>
      <c r="Z397" s="26">
        <v>0.42393518518518519</v>
      </c>
      <c r="AB397">
        <v>1</v>
      </c>
      <c r="AD397" s="30">
        <v>0.17944097442856713</v>
      </c>
      <c r="AE397" s="30">
        <v>8.3648834629584598E-2</v>
      </c>
      <c r="AF397" s="30">
        <v>-9.5792139798982531E-2</v>
      </c>
      <c r="AG397" s="30">
        <v>2.6543257261915771E-2</v>
      </c>
      <c r="AH397" s="30"/>
      <c r="BG397" s="30"/>
      <c r="BH397" s="30"/>
      <c r="BI397" s="30"/>
      <c r="BJ397" s="30"/>
      <c r="BL397" s="1"/>
    </row>
    <row r="398" spans="1:64" customFormat="1" ht="15">
      <c r="A398">
        <v>83</v>
      </c>
      <c r="B398">
        <v>3</v>
      </c>
      <c r="C398" t="s">
        <v>113</v>
      </c>
      <c r="D398" t="s">
        <v>25</v>
      </c>
      <c r="G398">
        <v>0.5</v>
      </c>
      <c r="H398">
        <v>0.5</v>
      </c>
      <c r="I398">
        <v>68</v>
      </c>
      <c r="J398">
        <v>173</v>
      </c>
      <c r="L398">
        <v>199</v>
      </c>
      <c r="M398">
        <v>0.46700000000000003</v>
      </c>
      <c r="N398">
        <v>0.42499999999999999</v>
      </c>
      <c r="O398">
        <v>0</v>
      </c>
      <c r="Q398">
        <v>0</v>
      </c>
      <c r="R398">
        <v>1</v>
      </c>
      <c r="S398">
        <v>0</v>
      </c>
      <c r="T398">
        <v>0</v>
      </c>
      <c r="V398">
        <v>0</v>
      </c>
      <c r="Y398" s="27">
        <v>44888</v>
      </c>
      <c r="Z398" s="26">
        <v>0.42954861111111109</v>
      </c>
      <c r="AB398">
        <v>1</v>
      </c>
      <c r="AD398" s="30">
        <v>0.11547442913471205</v>
      </c>
      <c r="AE398" s="30">
        <v>0.24708440956852543</v>
      </c>
      <c r="AF398" s="30">
        <v>0.13160998043381339</v>
      </c>
      <c r="AG398" s="30">
        <v>3.2722566228351804E-2</v>
      </c>
      <c r="AH398" s="30"/>
      <c r="AK398">
        <v>125.2022975468513</v>
      </c>
      <c r="AQ398">
        <v>133.95719524616712</v>
      </c>
      <c r="AW398">
        <v>140.10795750966531</v>
      </c>
      <c r="BC398">
        <v>54.667623848892006</v>
      </c>
      <c r="BG398" s="30">
        <v>0.30876464208788285</v>
      </c>
      <c r="BH398" s="30">
        <v>0.74825534890441037</v>
      </c>
      <c r="BI398" s="30">
        <v>0.43949070681652758</v>
      </c>
      <c r="BJ398" s="30">
        <v>4.5031351024397787E-2</v>
      </c>
      <c r="BL398" s="1">
        <v>121</v>
      </c>
    </row>
    <row r="399" spans="1:64" customFormat="1" ht="15">
      <c r="A399">
        <v>84</v>
      </c>
      <c r="B399">
        <v>3</v>
      </c>
      <c r="C399" t="s">
        <v>113</v>
      </c>
      <c r="D399" t="s">
        <v>25</v>
      </c>
      <c r="G399">
        <v>0.5</v>
      </c>
      <c r="H399">
        <v>0.5</v>
      </c>
      <c r="I399">
        <v>485</v>
      </c>
      <c r="J399">
        <v>1234</v>
      </c>
      <c r="L399">
        <v>446</v>
      </c>
      <c r="M399">
        <v>0.78700000000000003</v>
      </c>
      <c r="N399">
        <v>1.3240000000000001</v>
      </c>
      <c r="O399">
        <v>0.53700000000000003</v>
      </c>
      <c r="Q399">
        <v>0</v>
      </c>
      <c r="R399">
        <v>1</v>
      </c>
      <c r="S399">
        <v>0</v>
      </c>
      <c r="T399">
        <v>0</v>
      </c>
      <c r="V399">
        <v>0</v>
      </c>
      <c r="Y399" s="27">
        <v>44888</v>
      </c>
      <c r="Z399" s="26">
        <v>0.43638888888888888</v>
      </c>
      <c r="AB399">
        <v>1</v>
      </c>
      <c r="AD399" s="30">
        <v>0.50205485504105363</v>
      </c>
      <c r="AE399" s="30">
        <v>1.2494262882402953</v>
      </c>
      <c r="AF399" s="30">
        <v>0.74737143319924171</v>
      </c>
      <c r="AG399" s="30">
        <v>5.7340135820443762E-2</v>
      </c>
      <c r="AH399" s="30"/>
      <c r="BG399" s="30"/>
      <c r="BH399" s="30"/>
      <c r="BI399" s="30"/>
      <c r="BJ399" s="30"/>
      <c r="BL399" s="1"/>
    </row>
    <row r="400" spans="1:64" customFormat="1" ht="15">
      <c r="Y400" s="27"/>
      <c r="Z400" s="26"/>
      <c r="AD400" s="30"/>
      <c r="AE400" s="30"/>
      <c r="AF400" s="30"/>
      <c r="AG400" s="30"/>
      <c r="AH400" s="30"/>
      <c r="BG400" s="30"/>
      <c r="BH400" s="30"/>
      <c r="BI400" s="30"/>
      <c r="BJ400" s="30"/>
    </row>
    <row r="401" spans="25:62" customFormat="1" ht="15">
      <c r="Y401" s="27"/>
      <c r="Z401" s="26"/>
      <c r="AD401" s="30"/>
      <c r="AE401" s="30"/>
      <c r="AF401" s="30"/>
      <c r="AG401" s="30"/>
      <c r="AH401" s="30"/>
      <c r="BG401" s="30"/>
      <c r="BH401" s="30"/>
      <c r="BI401" s="30"/>
      <c r="BJ401" s="30"/>
    </row>
    <row r="402" spans="25:62" customFormat="1" ht="15">
      <c r="Y402" s="27"/>
      <c r="Z402" s="26"/>
      <c r="AD402" s="30"/>
      <c r="AE402" s="30"/>
      <c r="AF402" s="30"/>
      <c r="AG402" s="30"/>
      <c r="AH402" s="30"/>
      <c r="BG402" s="30"/>
      <c r="BH402" s="30"/>
      <c r="BI402" s="30"/>
      <c r="BJ402" s="30"/>
    </row>
    <row r="403" spans="25:62" customFormat="1" ht="15">
      <c r="Y403" s="27"/>
      <c r="Z403" s="26"/>
      <c r="AD403" s="30"/>
      <c r="AE403" s="30"/>
      <c r="AF403" s="30"/>
      <c r="AG403" s="30"/>
      <c r="AH403" s="30"/>
      <c r="BG403" s="30"/>
      <c r="BH403" s="30"/>
      <c r="BI403" s="30"/>
      <c r="BJ403" s="30"/>
    </row>
    <row r="404" spans="25:62" customFormat="1" ht="15">
      <c r="Y404" s="27"/>
      <c r="Z404" s="26"/>
      <c r="AD404" s="30"/>
      <c r="AE404" s="30"/>
      <c r="AF404" s="30"/>
      <c r="AG404" s="30"/>
      <c r="AH404" s="30"/>
      <c r="BG404" s="30"/>
      <c r="BH404" s="30"/>
      <c r="BI404" s="30"/>
      <c r="BJ404" s="30"/>
    </row>
    <row r="405" spans="25:62" customFormat="1" ht="15">
      <c r="Y405" s="27"/>
      <c r="Z405" s="26"/>
      <c r="AD405" s="30"/>
      <c r="AE405" s="30"/>
      <c r="AF405" s="30"/>
      <c r="AG405" s="30"/>
      <c r="AH405" s="30"/>
      <c r="BG405" s="30"/>
      <c r="BH405" s="30"/>
      <c r="BI405" s="30"/>
      <c r="BJ405" s="30"/>
    </row>
    <row r="406" spans="25:62" customFormat="1" ht="15">
      <c r="Y406" s="27"/>
      <c r="Z406" s="26"/>
      <c r="AD406" s="30"/>
      <c r="AE406" s="30"/>
      <c r="AF406" s="30"/>
      <c r="AG406" s="30"/>
      <c r="AH406" s="30"/>
      <c r="BG406" s="30"/>
      <c r="BH406" s="30"/>
      <c r="BI406" s="30"/>
      <c r="BJ406" s="30"/>
    </row>
    <row r="407" spans="25:62" customFormat="1" ht="15">
      <c r="Y407" s="27"/>
      <c r="Z407" s="26"/>
      <c r="AD407" s="30"/>
      <c r="AE407" s="30"/>
      <c r="AF407" s="30"/>
      <c r="AG407" s="30"/>
      <c r="AH407" s="30"/>
      <c r="BG407" s="30"/>
      <c r="BH407" s="30"/>
      <c r="BI407" s="30"/>
      <c r="BJ407" s="30"/>
    </row>
    <row r="408" spans="25:62" customFormat="1" ht="15">
      <c r="Y408" s="27"/>
      <c r="Z408" s="26"/>
      <c r="AD408" s="30"/>
      <c r="AE408" s="30"/>
      <c r="AF408" s="30"/>
      <c r="AG408" s="30"/>
      <c r="AH408" s="30"/>
      <c r="BG408" s="30"/>
      <c r="BH408" s="30"/>
      <c r="BI408" s="30"/>
      <c r="BJ408" s="30"/>
    </row>
    <row r="409" spans="25:62" customFormat="1" ht="15">
      <c r="Y409" s="27"/>
      <c r="Z409" s="26"/>
      <c r="AD409" s="30"/>
      <c r="AE409" s="30"/>
      <c r="AF409" s="30"/>
      <c r="AG409" s="30"/>
      <c r="AH409" s="30"/>
      <c r="BG409" s="30"/>
      <c r="BH409" s="30"/>
      <c r="BI409" s="30"/>
      <c r="BJ409" s="30"/>
    </row>
    <row r="410" spans="25:62" customFormat="1" ht="15">
      <c r="Y410" s="27"/>
      <c r="Z410" s="26"/>
      <c r="AD410" s="30"/>
      <c r="AE410" s="30"/>
      <c r="AF410" s="30"/>
      <c r="AG410" s="30"/>
      <c r="AH410" s="30"/>
      <c r="BG410" s="30"/>
      <c r="BH410" s="30"/>
      <c r="BI410" s="30"/>
      <c r="BJ410" s="30"/>
    </row>
    <row r="411" spans="25:62" customFormat="1" ht="15">
      <c r="Y411" s="27"/>
      <c r="Z411" s="26"/>
      <c r="AD411" s="30"/>
      <c r="AE411" s="30"/>
      <c r="AF411" s="30"/>
      <c r="AG411" s="30"/>
      <c r="AH411" s="30"/>
      <c r="BG411" s="30"/>
      <c r="BH411" s="30"/>
      <c r="BI411" s="30"/>
      <c r="BJ411" s="30"/>
    </row>
    <row r="412" spans="25:62" customFormat="1" ht="15">
      <c r="Y412" s="27"/>
      <c r="Z412" s="26"/>
      <c r="AD412" s="30"/>
      <c r="AE412" s="30"/>
      <c r="AF412" s="30"/>
      <c r="AG412" s="30"/>
      <c r="AH412" s="30"/>
      <c r="BG412" s="30"/>
      <c r="BH412" s="30"/>
      <c r="BI412" s="30"/>
      <c r="BJ412" s="30"/>
    </row>
    <row r="413" spans="25:62" customFormat="1" ht="15">
      <c r="Y413" s="27"/>
      <c r="Z413" s="26"/>
      <c r="AD413" s="30"/>
      <c r="AE413" s="30"/>
      <c r="AF413" s="30"/>
      <c r="AG413" s="30"/>
      <c r="AH413" s="30"/>
      <c r="BG413" s="30"/>
      <c r="BH413" s="30"/>
      <c r="BI413" s="30"/>
      <c r="BJ413" s="30"/>
    </row>
    <row r="414" spans="25:62" customFormat="1" ht="15">
      <c r="Y414" s="27"/>
      <c r="Z414" s="26"/>
      <c r="AD414" s="30"/>
      <c r="AE414" s="30"/>
      <c r="AF414" s="30"/>
      <c r="AG414" s="30"/>
      <c r="AH414" s="30"/>
      <c r="BG414" s="30"/>
      <c r="BH414" s="30"/>
      <c r="BI414" s="30"/>
      <c r="BJ414" s="30"/>
    </row>
    <row r="415" spans="25:62" customFormat="1" ht="15">
      <c r="Y415" s="27"/>
      <c r="Z415" s="26"/>
      <c r="AD415" s="30"/>
      <c r="AE415" s="30"/>
      <c r="AF415" s="30"/>
      <c r="AG415" s="30"/>
      <c r="AH415" s="30"/>
      <c r="BG415" s="30"/>
      <c r="BH415" s="30"/>
      <c r="BI415" s="30"/>
      <c r="BJ415" s="30"/>
    </row>
    <row r="416" spans="25:62" customFormat="1" ht="15">
      <c r="Y416" s="27"/>
      <c r="Z416" s="26"/>
      <c r="AD416" s="30"/>
      <c r="AE416" s="30"/>
      <c r="AF416" s="30"/>
      <c r="AG416" s="30"/>
      <c r="AH416" s="30"/>
      <c r="BG416" s="30"/>
      <c r="BH416" s="30"/>
      <c r="BI416" s="30"/>
      <c r="BJ416" s="30"/>
    </row>
    <row r="417" spans="1:81" customFormat="1" ht="15">
      <c r="Y417" s="27"/>
      <c r="Z417" s="26"/>
      <c r="AD417" s="30"/>
      <c r="AE417" s="30"/>
      <c r="AF417" s="30"/>
      <c r="AG417" s="30"/>
      <c r="AH417" s="30"/>
      <c r="BG417" s="30"/>
      <c r="BH417" s="30"/>
      <c r="BI417" s="30"/>
      <c r="BJ417" s="30"/>
    </row>
    <row r="418" spans="1:81" customFormat="1" ht="15">
      <c r="Y418" s="27"/>
      <c r="Z418" s="26"/>
      <c r="AD418" s="30"/>
      <c r="AE418" s="30"/>
      <c r="AF418" s="30"/>
      <c r="AG418" s="30"/>
      <c r="AH418" s="30"/>
      <c r="BG418" s="30"/>
      <c r="BH418" s="30"/>
      <c r="BI418" s="30"/>
      <c r="BJ418" s="30"/>
    </row>
    <row r="419" spans="1:81" customFormat="1" ht="15">
      <c r="Y419" s="27"/>
      <c r="Z419" s="26"/>
      <c r="AD419" s="30"/>
      <c r="AE419" s="30"/>
      <c r="AF419" s="30"/>
      <c r="AG419" s="30"/>
      <c r="AH419" s="30"/>
      <c r="BG419" s="30"/>
      <c r="BH419" s="30"/>
      <c r="BI419" s="30"/>
      <c r="BJ419" s="30"/>
    </row>
    <row r="420" spans="1:81" customFormat="1" ht="15">
      <c r="Y420" s="27"/>
      <c r="Z420" s="26"/>
      <c r="AD420" s="30"/>
      <c r="AE420" s="30"/>
      <c r="AF420" s="30"/>
      <c r="AG420" s="30"/>
      <c r="AH420" s="30"/>
      <c r="BG420" s="30"/>
      <c r="BH420" s="30"/>
      <c r="BI420" s="30"/>
      <c r="BJ420" s="30"/>
    </row>
    <row r="421" spans="1:81" customFormat="1" ht="15">
      <c r="Y421" s="27"/>
      <c r="Z421" s="26"/>
      <c r="AD421" s="30"/>
      <c r="AE421" s="30"/>
      <c r="AF421" s="30"/>
      <c r="AG421" s="30"/>
      <c r="AH421" s="30"/>
      <c r="BG421" s="30"/>
      <c r="BH421" s="30"/>
      <c r="BI421" s="30"/>
      <c r="BJ421" s="30"/>
    </row>
    <row r="422" spans="1:81" customFormat="1" ht="15">
      <c r="Y422" s="27"/>
      <c r="Z422" s="26"/>
      <c r="AD422" s="30"/>
      <c r="AE422" s="30"/>
      <c r="AF422" s="30"/>
      <c r="AG422" s="30"/>
      <c r="AH422" s="30"/>
      <c r="BG422" s="30"/>
      <c r="BH422" s="30"/>
      <c r="BI422" s="30"/>
      <c r="BJ422" s="30"/>
    </row>
    <row r="423" spans="1:81" customFormat="1" ht="15">
      <c r="Y423" s="27"/>
      <c r="Z423" s="26"/>
      <c r="AD423" s="30"/>
      <c r="AE423" s="30"/>
      <c r="AF423" s="30"/>
      <c r="AG423" s="30"/>
      <c r="AH423" s="30"/>
      <c r="BG423" s="30"/>
      <c r="BH423" s="30"/>
      <c r="BI423" s="30"/>
      <c r="BJ423" s="30"/>
    </row>
    <row r="424" spans="1:81" customFormat="1" ht="15">
      <c r="Y424" s="27"/>
      <c r="Z424" s="26"/>
      <c r="AD424" s="30"/>
      <c r="AE424" s="30"/>
      <c r="AF424" s="30"/>
      <c r="AG424" s="30"/>
      <c r="AH424" s="30"/>
      <c r="BG424" s="30"/>
      <c r="BH424" s="30"/>
      <c r="BI424" s="30"/>
      <c r="BJ424" s="30"/>
    </row>
    <row r="425" spans="1:81" customFormat="1" ht="15">
      <c r="Y425" s="27"/>
      <c r="Z425" s="26"/>
      <c r="AD425" s="30"/>
      <c r="AE425" s="30"/>
      <c r="AF425" s="30"/>
      <c r="AG425" s="30"/>
      <c r="AH425" s="30"/>
      <c r="BG425" s="30"/>
      <c r="BH425" s="30"/>
      <c r="BI425" s="30"/>
      <c r="BJ425" s="30"/>
    </row>
    <row r="426" spans="1:81" customFormat="1" ht="15">
      <c r="Y426" s="27"/>
      <c r="Z426" s="26"/>
      <c r="AD426" s="30"/>
      <c r="AE426" s="30"/>
      <c r="AF426" s="30"/>
      <c r="AG426" s="30"/>
      <c r="AH426" s="30"/>
      <c r="BG426" s="30"/>
      <c r="BH426" s="30"/>
      <c r="BI426" s="30"/>
      <c r="BJ426" s="30"/>
    </row>
    <row r="427" spans="1:81" customFormat="1" ht="15">
      <c r="Y427" s="27"/>
      <c r="Z427" s="26"/>
      <c r="AD427" s="30"/>
      <c r="AE427" s="30"/>
      <c r="AF427" s="30"/>
      <c r="AG427" s="30"/>
      <c r="AH427" s="30"/>
      <c r="BG427" s="30"/>
      <c r="BH427" s="30"/>
      <c r="BI427" s="30"/>
      <c r="BJ427" s="30"/>
    </row>
    <row r="428" spans="1:81" ht="15.75" customHeight="1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 s="27"/>
      <c r="Z428" s="26"/>
      <c r="AA428"/>
      <c r="AB428" s="7"/>
      <c r="AD428" s="11"/>
      <c r="BL428" s="1"/>
      <c r="CC428" s="7"/>
    </row>
    <row r="429" spans="1:81" ht="15.75" customHeight="1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 s="27"/>
      <c r="Z429" s="26"/>
      <c r="AA429"/>
      <c r="AB429" s="7"/>
      <c r="AD429" s="11"/>
      <c r="BL429" s="1"/>
      <c r="CC429" s="7"/>
    </row>
    <row r="430" spans="1:81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 s="23"/>
      <c r="AA430" s="10"/>
      <c r="AB430" s="7"/>
      <c r="AD430" s="11"/>
      <c r="BL430" s="1"/>
      <c r="CC430" s="7"/>
    </row>
    <row r="431" spans="1:81" s="1" customFormat="1" ht="176">
      <c r="A431" s="1" t="s">
        <v>0</v>
      </c>
      <c r="B431" s="1" t="s">
        <v>1</v>
      </c>
      <c r="C431" s="1" t="s">
        <v>2</v>
      </c>
      <c r="D431" s="1" t="s">
        <v>3</v>
      </c>
      <c r="E431" s="1" t="s">
        <v>4</v>
      </c>
      <c r="F431" s="1" t="s">
        <v>5</v>
      </c>
      <c r="G431" s="1" t="s">
        <v>11</v>
      </c>
      <c r="H431" s="1" t="s">
        <v>12</v>
      </c>
      <c r="I431" s="1" t="s">
        <v>13</v>
      </c>
      <c r="J431" s="1" t="s">
        <v>14</v>
      </c>
      <c r="K431" s="1" t="s">
        <v>6</v>
      </c>
      <c r="L431" s="1" t="s">
        <v>15</v>
      </c>
      <c r="M431" s="1" t="s">
        <v>79</v>
      </c>
      <c r="N431" s="1" t="s">
        <v>80</v>
      </c>
      <c r="O431" s="1" t="s">
        <v>81</v>
      </c>
      <c r="P431" s="1" t="s">
        <v>82</v>
      </c>
      <c r="Q431" s="1" t="s">
        <v>83</v>
      </c>
      <c r="R431" s="1" t="s">
        <v>8</v>
      </c>
      <c r="S431" s="1" t="s">
        <v>20</v>
      </c>
      <c r="T431" s="1" t="s">
        <v>21</v>
      </c>
      <c r="U431" s="1" t="s">
        <v>9</v>
      </c>
      <c r="V431" s="1" t="s">
        <v>22</v>
      </c>
      <c r="W431" s="1" t="s">
        <v>23</v>
      </c>
      <c r="X431" s="1" t="s">
        <v>24</v>
      </c>
      <c r="Y431" s="1" t="s">
        <v>37</v>
      </c>
      <c r="Z431" s="1" t="s">
        <v>38</v>
      </c>
      <c r="AA431" s="1" t="s">
        <v>46</v>
      </c>
      <c r="AB431" s="1" t="s">
        <v>47</v>
      </c>
      <c r="AC431" s="1" t="s">
        <v>48</v>
      </c>
      <c r="AD431" s="1" t="s">
        <v>72</v>
      </c>
      <c r="AE431" s="1" t="s">
        <v>73</v>
      </c>
      <c r="AF431" s="1" t="s">
        <v>74</v>
      </c>
      <c r="AG431" s="1" t="s">
        <v>75</v>
      </c>
      <c r="AJ431" s="1" t="s">
        <v>49</v>
      </c>
      <c r="AK431" s="1" t="s">
        <v>50</v>
      </c>
      <c r="AL431" s="1" t="s">
        <v>51</v>
      </c>
      <c r="AM431" s="1" t="s">
        <v>52</v>
      </c>
      <c r="AP431" s="1" t="s">
        <v>68</v>
      </c>
      <c r="AQ431" s="1" t="s">
        <v>69</v>
      </c>
      <c r="AR431" s="1" t="s">
        <v>70</v>
      </c>
      <c r="AS431" s="1" t="s">
        <v>71</v>
      </c>
      <c r="AV431" s="1" t="s">
        <v>53</v>
      </c>
      <c r="AW431" s="1" t="s">
        <v>54</v>
      </c>
      <c r="AX431" s="1" t="s">
        <v>55</v>
      </c>
      <c r="AY431" s="1" t="s">
        <v>56</v>
      </c>
      <c r="BB431" s="1" t="s">
        <v>57</v>
      </c>
      <c r="BC431" s="1" t="s">
        <v>58</v>
      </c>
      <c r="BD431" s="1" t="s">
        <v>59</v>
      </c>
      <c r="BE431" s="1" t="s">
        <v>60</v>
      </c>
      <c r="BG431" s="1" t="s">
        <v>61</v>
      </c>
      <c r="BH431" s="1" t="s">
        <v>62</v>
      </c>
      <c r="BI431" s="1" t="s">
        <v>63</v>
      </c>
      <c r="BJ431" s="1" t="s">
        <v>64</v>
      </c>
      <c r="BL431" s="1" t="s">
        <v>78</v>
      </c>
    </row>
    <row r="432" spans="1:81" s="1" customFormat="1">
      <c r="BE432" s="12" t="s">
        <v>118</v>
      </c>
      <c r="BG432" s="1" t="s">
        <v>122</v>
      </c>
      <c r="BH432" s="1" t="s">
        <v>122</v>
      </c>
      <c r="BI432" s="1" t="s">
        <v>122</v>
      </c>
      <c r="BJ432" s="1" t="s">
        <v>122</v>
      </c>
    </row>
    <row r="433" spans="1:81" s="18" customFormat="1">
      <c r="A433" s="14"/>
      <c r="B433" s="15"/>
      <c r="C433" s="14"/>
      <c r="D433" s="16"/>
      <c r="E433" s="17"/>
      <c r="F433" s="12" t="s">
        <v>10</v>
      </c>
      <c r="I433" s="25">
        <f>AVERAGE(I37:I430)</f>
        <v>437.60975609756099</v>
      </c>
      <c r="J433" s="25">
        <f>AVERAGE(J37:J430)</f>
        <v>527.88850174216032</v>
      </c>
      <c r="K433" s="25"/>
      <c r="L433" s="25">
        <f>AVERAGE(L37:L430)</f>
        <v>302.60881542699724</v>
      </c>
      <c r="M433" s="24">
        <f>AVERAGE(M37:M430)</f>
        <v>0.93308264462809876</v>
      </c>
      <c r="N433" s="18">
        <f>AVERAGE(N37:N430)</f>
        <v>0.73216804407713509</v>
      </c>
      <c r="O433" s="18">
        <f>AVERAGE(O37:O430)</f>
        <v>8.5377410468319564E-2</v>
      </c>
      <c r="Q433" s="18">
        <f>AVERAGE(Q37:Q430)</f>
        <v>2.2038567493112948E-4</v>
      </c>
      <c r="V433" s="19"/>
      <c r="W433" s="19"/>
      <c r="X433" s="20"/>
      <c r="Y433" s="21"/>
      <c r="Z433" s="21"/>
      <c r="AA433" s="17"/>
      <c r="AB433" s="12" t="s">
        <v>10</v>
      </c>
      <c r="AD433" s="24">
        <f>AVERAGE(AD37:AD430)</f>
        <v>0.60076263255397389</v>
      </c>
      <c r="AE433" s="24">
        <f>AVERAGE(AE37:AE430)</f>
        <v>0.39210282326040813</v>
      </c>
      <c r="AF433" s="24">
        <f>AVERAGE(AF37:AF430)</f>
        <v>-0.20865980929356562</v>
      </c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17"/>
      <c r="BE433" s="12" t="s">
        <v>10</v>
      </c>
      <c r="BF433" s="24"/>
      <c r="BG433" s="24">
        <f t="shared" ref="BG433:BJ433" si="0">AVERAGE(BG37:BG430)</f>
        <v>0.20088983137041613</v>
      </c>
      <c r="BH433" s="24">
        <f t="shared" si="0"/>
        <v>0.39127140702277308</v>
      </c>
      <c r="BI433" s="24">
        <f t="shared" si="0"/>
        <v>0.19038157565235692</v>
      </c>
      <c r="BJ433" s="24">
        <f t="shared" si="0"/>
        <v>2.6377797238246316E-2</v>
      </c>
      <c r="BK433" s="22" t="s">
        <v>26</v>
      </c>
      <c r="BL433" s="22">
        <f>MIN(BL37:BL430)</f>
        <v>1</v>
      </c>
    </row>
    <row r="434" spans="1:81" s="18" customFormat="1">
      <c r="A434" s="14"/>
      <c r="B434" s="15"/>
      <c r="C434" s="14"/>
      <c r="D434" s="16"/>
      <c r="E434" s="17"/>
      <c r="F434" s="12" t="s">
        <v>27</v>
      </c>
      <c r="I434" s="25">
        <f>STDEV(I37:I430)</f>
        <v>587.09781142856093</v>
      </c>
      <c r="J434" s="25">
        <f>STDEV(J37:J430)</f>
        <v>420.04436342480562</v>
      </c>
      <c r="K434" s="25"/>
      <c r="L434" s="25">
        <f>STDEV(L37:L430)</f>
        <v>200.853279590037</v>
      </c>
      <c r="M434" s="18">
        <f>STDEV(M37:M430)</f>
        <v>0.68486538484649928</v>
      </c>
      <c r="N434" s="18">
        <f>STDEV(N37:N430)</f>
        <v>0.36025221654902334</v>
      </c>
      <c r="O434" s="18">
        <f>STDEV(O37:O430)</f>
        <v>0.23001909177767418</v>
      </c>
      <c r="Q434" s="18">
        <f>STDEV(Q37:Q430)</f>
        <v>3.3688404590733077E-3</v>
      </c>
      <c r="V434" s="19"/>
      <c r="W434" s="19"/>
      <c r="X434" s="20"/>
      <c r="Y434" s="21"/>
      <c r="Z434" s="21"/>
      <c r="AA434" s="17"/>
      <c r="AB434" s="12" t="s">
        <v>27</v>
      </c>
      <c r="AD434" s="24">
        <f>STDEV(AD37:AD430)</f>
        <v>0.85808321147750477</v>
      </c>
      <c r="AE434" s="24">
        <f>STDEV(AE37:AE430)</f>
        <v>0.51495846933654366</v>
      </c>
      <c r="AF434" s="24">
        <f>STDEV(AF37:AF430)</f>
        <v>0.8009916157138105</v>
      </c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17"/>
      <c r="BE434" s="12" t="s">
        <v>27</v>
      </c>
      <c r="BF434" s="24"/>
      <c r="BG434" s="24">
        <f t="shared" ref="BG434:BJ434" si="1">STDEV(BG37:BG430)</f>
        <v>0.24357353433940121</v>
      </c>
      <c r="BH434" s="24">
        <f t="shared" si="1"/>
        <v>0.50097628202184785</v>
      </c>
      <c r="BI434" s="24">
        <f t="shared" si="1"/>
        <v>0.29543676023514009</v>
      </c>
      <c r="BJ434" s="24">
        <f t="shared" si="1"/>
        <v>2.6079339716112558E-2</v>
      </c>
      <c r="BK434" s="22" t="s">
        <v>28</v>
      </c>
      <c r="BL434" s="22">
        <f>MAX(BL37:BL430)</f>
        <v>121</v>
      </c>
    </row>
    <row r="435" spans="1:81" s="18" customFormat="1">
      <c r="A435" s="14"/>
      <c r="B435" s="15"/>
      <c r="C435" s="14"/>
      <c r="D435" s="16"/>
      <c r="E435" s="17"/>
      <c r="F435" s="12" t="s">
        <v>36</v>
      </c>
      <c r="I435" s="25">
        <f>100*I434/I433</f>
        <v>134.1601285730186</v>
      </c>
      <c r="J435" s="25">
        <f t="shared" ref="J435:Q435" si="2">100*J434/J433</f>
        <v>79.570659720482098</v>
      </c>
      <c r="K435" s="25"/>
      <c r="L435" s="25">
        <f t="shared" si="2"/>
        <v>66.373902328860538</v>
      </c>
      <c r="M435" s="25">
        <f t="shared" si="2"/>
        <v>73.398148469417507</v>
      </c>
      <c r="N435" s="25">
        <f t="shared" si="2"/>
        <v>49.203488114959328</v>
      </c>
      <c r="O435" s="25">
        <f t="shared" si="2"/>
        <v>269.4144628139382</v>
      </c>
      <c r="P435" s="25"/>
      <c r="Q435" s="25">
        <f t="shared" si="2"/>
        <v>1528.6113583045135</v>
      </c>
      <c r="V435" s="19"/>
      <c r="W435" s="19"/>
      <c r="X435" s="20"/>
      <c r="Y435" s="21"/>
      <c r="Z435" s="21"/>
      <c r="AA435" s="17"/>
      <c r="AB435" s="12" t="s">
        <v>36</v>
      </c>
      <c r="AD435" s="24">
        <f>100*AD434/AD433</f>
        <v>142.83232095005718</v>
      </c>
      <c r="AE435" s="24">
        <f t="shared" ref="AE435:AF435" si="3">100*AE434/AE433</f>
        <v>131.33250739042577</v>
      </c>
      <c r="AF435" s="24">
        <f t="shared" si="3"/>
        <v>-383.87441185997022</v>
      </c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17"/>
      <c r="BE435" s="12" t="s">
        <v>36</v>
      </c>
      <c r="BF435" s="24"/>
      <c r="BG435" s="24">
        <f t="shared" ref="BG435:BJ435" si="4">100*BG434/BG433</f>
        <v>121.24731883033023</v>
      </c>
      <c r="BH435" s="24">
        <f t="shared" si="4"/>
        <v>128.03805057819869</v>
      </c>
      <c r="BI435" s="24">
        <f t="shared" si="4"/>
        <v>155.18138203384629</v>
      </c>
      <c r="BJ435" s="24">
        <f t="shared" si="4"/>
        <v>98.868527498948964</v>
      </c>
      <c r="BK435" s="22"/>
      <c r="BL435" s="22"/>
    </row>
    <row r="436" spans="1:81" s="18" customFormat="1">
      <c r="A436" s="14"/>
      <c r="B436" s="15"/>
      <c r="C436" s="14"/>
      <c r="D436" s="16"/>
      <c r="E436" s="17"/>
      <c r="F436" s="12"/>
      <c r="I436" s="25"/>
      <c r="J436" s="25"/>
      <c r="K436" s="25"/>
      <c r="L436" s="25"/>
      <c r="M436" s="25"/>
      <c r="N436" s="25"/>
      <c r="O436" s="25"/>
      <c r="P436" s="25"/>
      <c r="Q436" s="25"/>
      <c r="V436" s="19"/>
      <c r="W436" s="19"/>
      <c r="X436" s="20"/>
      <c r="Y436" s="21"/>
      <c r="Z436" s="21"/>
      <c r="AA436" s="17"/>
      <c r="AB436" s="12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17"/>
      <c r="BE436" s="12"/>
      <c r="BF436" s="24"/>
      <c r="BG436" s="24"/>
      <c r="BH436" s="24"/>
      <c r="BI436" s="24"/>
      <c r="BJ436" s="24"/>
      <c r="BK436" s="22"/>
      <c r="BL436" s="22"/>
    </row>
    <row r="437" spans="1:81" s="18" customFormat="1">
      <c r="A437" s="14"/>
      <c r="B437" s="15"/>
      <c r="C437" s="14"/>
      <c r="D437" s="16"/>
      <c r="E437" s="17" t="s">
        <v>33</v>
      </c>
      <c r="F437" s="12" t="s">
        <v>29</v>
      </c>
      <c r="I437" s="25">
        <f t="shared" ref="I437:L437" si="5">I433+(2*I434)</f>
        <v>1611.805378954683</v>
      </c>
      <c r="J437" s="25">
        <f t="shared" si="5"/>
        <v>1367.9772285917716</v>
      </c>
      <c r="K437" s="25"/>
      <c r="L437" s="25">
        <f t="shared" si="5"/>
        <v>704.31537460707125</v>
      </c>
      <c r="M437" s="18">
        <f>M433+(2*M434)</f>
        <v>2.3028134143210974</v>
      </c>
      <c r="N437" s="18">
        <f>N433+(2*N434)</f>
        <v>1.4526724771751818</v>
      </c>
      <c r="O437" s="18">
        <f>O433+(2*O434)</f>
        <v>0.5454155940236679</v>
      </c>
      <c r="Q437" s="18">
        <f>Q433+(2*Q434)</f>
        <v>6.9580665930777446E-3</v>
      </c>
      <c r="X437" s="20"/>
      <c r="Y437" s="21"/>
      <c r="Z437" s="21"/>
      <c r="AA437" s="17" t="s">
        <v>33</v>
      </c>
      <c r="AB437" s="12" t="s">
        <v>29</v>
      </c>
      <c r="AD437" s="24">
        <f t="shared" ref="AD437:AF437" si="6">AD433+(2*AD434)</f>
        <v>2.3169290555089832</v>
      </c>
      <c r="AE437" s="24">
        <f t="shared" si="6"/>
        <v>1.4220197619334956</v>
      </c>
      <c r="AF437" s="24">
        <f t="shared" si="6"/>
        <v>1.3933234221340554</v>
      </c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17" t="s">
        <v>33</v>
      </c>
      <c r="BE437" s="12" t="s">
        <v>29</v>
      </c>
      <c r="BF437" s="24"/>
      <c r="BG437" s="24">
        <f t="shared" ref="BG437:BJ437" si="7">BG433+(2*BG434)</f>
        <v>0.68803690004921858</v>
      </c>
      <c r="BH437" s="24">
        <f t="shared" si="7"/>
        <v>1.3932239710664689</v>
      </c>
      <c r="BI437" s="24">
        <f t="shared" si="7"/>
        <v>0.7812550961226371</v>
      </c>
      <c r="BJ437" s="24">
        <f t="shared" si="7"/>
        <v>7.8536476670471436E-2</v>
      </c>
      <c r="BK437" s="22"/>
      <c r="BL437" s="22"/>
    </row>
    <row r="438" spans="1:81" s="18" customFormat="1">
      <c r="A438" s="14"/>
      <c r="B438" s="15"/>
      <c r="C438" s="14"/>
      <c r="D438" s="16"/>
      <c r="E438" s="17"/>
      <c r="F438" s="12" t="s">
        <v>31</v>
      </c>
      <c r="I438" s="25">
        <f t="shared" ref="I438:L438" si="8">I433-(2*I434)</f>
        <v>-736.58586675956087</v>
      </c>
      <c r="J438" s="25">
        <f t="shared" si="8"/>
        <v>-312.20022510745093</v>
      </c>
      <c r="K438" s="25"/>
      <c r="L438" s="25">
        <f t="shared" si="8"/>
        <v>-99.09774375307677</v>
      </c>
      <c r="M438" s="18">
        <f>M433-(2*M434)</f>
        <v>-0.43664812506489981</v>
      </c>
      <c r="N438" s="18">
        <f>N433-(2*N434)</f>
        <v>1.1663610979088412E-2</v>
      </c>
      <c r="O438" s="18">
        <f>O433-(2*O434)</f>
        <v>-0.37466077308702883</v>
      </c>
      <c r="Q438" s="18">
        <f>Q433-(2*Q434)</f>
        <v>-6.5172952432154862E-3</v>
      </c>
      <c r="X438" s="20"/>
      <c r="Y438" s="21"/>
      <c r="Z438" s="21"/>
      <c r="AA438" s="17"/>
      <c r="AB438" s="12" t="s">
        <v>31</v>
      </c>
      <c r="AD438" s="24">
        <f t="shared" ref="AD438:AF438" si="9">AD433-(2*AD434)</f>
        <v>-1.1154037904010357</v>
      </c>
      <c r="AE438" s="24">
        <f t="shared" si="9"/>
        <v>-0.63781411541267918</v>
      </c>
      <c r="AF438" s="24">
        <f t="shared" si="9"/>
        <v>-1.8106430407211866</v>
      </c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17"/>
      <c r="BE438" s="12" t="s">
        <v>31</v>
      </c>
      <c r="BF438" s="24"/>
      <c r="BG438" s="24">
        <f t="shared" ref="BG438:BJ438" si="10">BG433-(2*BG434)</f>
        <v>-0.28625723730838626</v>
      </c>
      <c r="BH438" s="24">
        <f t="shared" si="10"/>
        <v>-0.61068115702092263</v>
      </c>
      <c r="BI438" s="24">
        <f t="shared" si="10"/>
        <v>-0.40049194481792327</v>
      </c>
      <c r="BJ438" s="24">
        <f t="shared" si="10"/>
        <v>-2.57808821939788E-2</v>
      </c>
      <c r="BK438" s="22"/>
      <c r="BL438" s="22"/>
    </row>
    <row r="439" spans="1:81" s="18" customFormat="1">
      <c r="A439" s="14"/>
      <c r="B439" s="15"/>
      <c r="C439" s="14"/>
      <c r="D439" s="16"/>
      <c r="E439" s="17" t="s">
        <v>34</v>
      </c>
      <c r="F439" s="12" t="s">
        <v>30</v>
      </c>
      <c r="I439" s="25">
        <f t="shared" ref="I439:L439" si="11">I433+(3*I434)</f>
        <v>2198.9031903832438</v>
      </c>
      <c r="J439" s="25">
        <f t="shared" si="11"/>
        <v>1788.0215920165772</v>
      </c>
      <c r="K439" s="25"/>
      <c r="L439" s="25">
        <f t="shared" si="11"/>
        <v>905.16865419710825</v>
      </c>
      <c r="M439" s="18">
        <f>M433+(3*M434)</f>
        <v>2.9876787991675964</v>
      </c>
      <c r="N439" s="18">
        <f>N433+(3*N434)</f>
        <v>1.8129246937242049</v>
      </c>
      <c r="O439" s="18">
        <f>O433+(3*O434)</f>
        <v>0.77543468580134212</v>
      </c>
      <c r="Q439" s="18">
        <f>Q433+(3*Q434)</f>
        <v>1.0326907052151052E-2</v>
      </c>
      <c r="X439" s="20"/>
      <c r="Y439" s="21"/>
      <c r="Z439" s="21"/>
      <c r="AA439" s="17" t="s">
        <v>34</v>
      </c>
      <c r="AB439" s="12" t="s">
        <v>30</v>
      </c>
      <c r="AD439" s="24">
        <f t="shared" ref="AD439:AF439" si="12">AD433+(3*AD434)</f>
        <v>3.1750122669864886</v>
      </c>
      <c r="AE439" s="24">
        <f t="shared" si="12"/>
        <v>1.936978231270039</v>
      </c>
      <c r="AF439" s="24">
        <f t="shared" si="12"/>
        <v>2.1943150378478662</v>
      </c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17" t="s">
        <v>34</v>
      </c>
      <c r="BE439" s="12" t="s">
        <v>30</v>
      </c>
      <c r="BF439" s="24"/>
      <c r="BG439" s="24">
        <f t="shared" ref="BG439:BJ439" si="13">BG433+(3*BG434)</f>
        <v>0.93161043438861979</v>
      </c>
      <c r="BH439" s="24">
        <f t="shared" si="13"/>
        <v>1.8942002530883166</v>
      </c>
      <c r="BI439" s="24">
        <f t="shared" si="13"/>
        <v>1.0766918563577772</v>
      </c>
      <c r="BJ439" s="24">
        <f t="shared" si="13"/>
        <v>0.10461581638658399</v>
      </c>
      <c r="BK439" s="22"/>
      <c r="BL439" s="22"/>
    </row>
    <row r="440" spans="1:81" s="18" customFormat="1">
      <c r="A440" s="14"/>
      <c r="B440" s="15"/>
      <c r="C440" s="14"/>
      <c r="D440" s="16"/>
      <c r="E440" s="16"/>
      <c r="F440" s="12" t="s">
        <v>32</v>
      </c>
      <c r="G440" s="14"/>
      <c r="I440" s="25">
        <f t="shared" ref="I440:L440" si="14">I433-(3*I434)</f>
        <v>-1323.683678188122</v>
      </c>
      <c r="J440" s="25">
        <f t="shared" si="14"/>
        <v>-732.24458853225656</v>
      </c>
      <c r="K440" s="25"/>
      <c r="L440" s="25">
        <f t="shared" si="14"/>
        <v>-299.95102334311377</v>
      </c>
      <c r="M440" s="18">
        <f>M433-(3*M434)</f>
        <v>-1.1215135099113991</v>
      </c>
      <c r="N440" s="18">
        <f>N433-(3*N434)</f>
        <v>-0.34858860556993487</v>
      </c>
      <c r="O440" s="18">
        <f>O433-(3*O434)</f>
        <v>-0.60467986486470293</v>
      </c>
      <c r="Q440" s="18">
        <f>Q433-(3*Q434)</f>
        <v>-9.8861357022887921E-3</v>
      </c>
      <c r="X440" s="20"/>
      <c r="AA440" s="16"/>
      <c r="AB440" s="12" t="s">
        <v>32</v>
      </c>
      <c r="AC440" s="14"/>
      <c r="AD440" s="24">
        <f t="shared" ref="AD440:AF440" si="15">AD433-(3*AD434)</f>
        <v>-1.9734870018785406</v>
      </c>
      <c r="AE440" s="24">
        <f t="shared" si="15"/>
        <v>-1.152772584749223</v>
      </c>
      <c r="AF440" s="24">
        <f t="shared" si="15"/>
        <v>-2.611634656434997</v>
      </c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16"/>
      <c r="BE440" s="12" t="s">
        <v>32</v>
      </c>
      <c r="BF440" s="24"/>
      <c r="BG440" s="24">
        <f t="shared" ref="BG440:BJ440" si="16">BG433-(3*BG434)</f>
        <v>-0.52983077164778747</v>
      </c>
      <c r="BH440" s="24">
        <f t="shared" si="16"/>
        <v>-1.1116574390427707</v>
      </c>
      <c r="BI440" s="24">
        <f t="shared" si="16"/>
        <v>-0.69592870505306337</v>
      </c>
      <c r="BJ440" s="24">
        <f t="shared" si="16"/>
        <v>-5.1860221910091348E-2</v>
      </c>
      <c r="BK440" s="22"/>
      <c r="BL440" s="22"/>
    </row>
    <row r="441" spans="1:81" s="18" customFormat="1">
      <c r="A441" s="14"/>
      <c r="B441" s="15"/>
      <c r="C441" s="14"/>
      <c r="D441" s="16"/>
      <c r="E441" s="17"/>
      <c r="F441" s="12"/>
      <c r="G441" s="14"/>
      <c r="I441" s="14"/>
      <c r="J441" s="14"/>
      <c r="L441" s="16"/>
      <c r="U441" s="19"/>
      <c r="V441" s="19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F441" s="22"/>
      <c r="BG441" s="22"/>
      <c r="BH441" s="22"/>
      <c r="BI441" s="22"/>
      <c r="BJ441" s="22"/>
      <c r="BK441" s="22"/>
      <c r="BL441" s="22"/>
    </row>
    <row r="442" spans="1:81" s="18" customFormat="1">
      <c r="A442" s="14"/>
      <c r="B442" s="15"/>
      <c r="C442" s="14"/>
      <c r="D442" s="16"/>
      <c r="E442" s="16"/>
      <c r="F442" s="12"/>
      <c r="G442" s="14"/>
      <c r="I442" s="14"/>
      <c r="J442" s="14"/>
      <c r="L442" s="16"/>
      <c r="U442" s="19"/>
      <c r="V442" s="19"/>
      <c r="AA442" s="18" t="s">
        <v>85</v>
      </c>
      <c r="AB442" s="12" t="s">
        <v>29</v>
      </c>
      <c r="AC442" s="22"/>
      <c r="AD442" s="24">
        <f t="shared" ref="AD442:AF442" si="17">100*AD437/AD433</f>
        <v>385.66464190011436</v>
      </c>
      <c r="AE442" s="24">
        <f t="shared" si="17"/>
        <v>362.66501478085161</v>
      </c>
      <c r="AF442" s="24">
        <f t="shared" si="17"/>
        <v>-667.74882371994033</v>
      </c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18" t="s">
        <v>85</v>
      </c>
      <c r="BE442" s="12" t="s">
        <v>29</v>
      </c>
      <c r="BF442" s="24"/>
      <c r="BG442" s="24">
        <f t="shared" ref="BG442:BJ442" si="18">100*BG437/BG433</f>
        <v>342.49463766066049</v>
      </c>
      <c r="BH442" s="24">
        <f t="shared" si="18"/>
        <v>356.07610115639739</v>
      </c>
      <c r="BI442" s="24">
        <f t="shared" si="18"/>
        <v>410.36276406769264</v>
      </c>
      <c r="BJ442" s="24">
        <f t="shared" si="18"/>
        <v>297.73705499789793</v>
      </c>
      <c r="BK442" s="22"/>
      <c r="BL442" s="22"/>
    </row>
    <row r="443" spans="1:81" s="18" customFormat="1">
      <c r="A443" s="14"/>
      <c r="B443" s="15"/>
      <c r="C443" s="14"/>
      <c r="D443" s="16"/>
      <c r="E443" s="16"/>
      <c r="F443" s="12"/>
      <c r="G443" s="14"/>
      <c r="I443" s="14"/>
      <c r="J443" s="14"/>
      <c r="L443" s="16"/>
      <c r="U443" s="19"/>
      <c r="V443" s="19"/>
      <c r="AB443" s="12" t="s">
        <v>31</v>
      </c>
      <c r="AC443" s="22"/>
      <c r="AD443" s="24">
        <f t="shared" ref="AD443:AF443" si="19">100*AD438/AD433</f>
        <v>-185.66464190011439</v>
      </c>
      <c r="AE443" s="24">
        <f t="shared" si="19"/>
        <v>-162.66501478085158</v>
      </c>
      <c r="AF443" s="24">
        <f t="shared" si="19"/>
        <v>867.74882371994045</v>
      </c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E443" s="12" t="s">
        <v>31</v>
      </c>
      <c r="BF443" s="24"/>
      <c r="BG443" s="24">
        <f t="shared" ref="BG443:BJ443" si="20">100*BG438/BG433</f>
        <v>-142.49463766066046</v>
      </c>
      <c r="BH443" s="24">
        <f t="shared" si="20"/>
        <v>-156.07610115639739</v>
      </c>
      <c r="BI443" s="24">
        <f t="shared" si="20"/>
        <v>-210.36276406769261</v>
      </c>
      <c r="BJ443" s="24">
        <f t="shared" si="20"/>
        <v>-97.737054997897914</v>
      </c>
      <c r="BK443" s="22"/>
      <c r="BL443" s="22"/>
    </row>
    <row r="444" spans="1:81">
      <c r="A444" s="2"/>
      <c r="B444" s="10"/>
      <c r="C444" s="2"/>
      <c r="D444" s="4"/>
      <c r="E444" s="4"/>
      <c r="F444" s="2"/>
      <c r="G444" s="2"/>
      <c r="H444" s="2"/>
      <c r="I444" s="2"/>
      <c r="J444" s="2"/>
      <c r="K444" s="2"/>
      <c r="L444" s="4"/>
      <c r="M444" s="4"/>
      <c r="O444" s="6"/>
      <c r="P444" s="12"/>
      <c r="U444" s="8"/>
      <c r="V444" s="8"/>
      <c r="AA444" s="7" t="s">
        <v>86</v>
      </c>
      <c r="AB444" s="12" t="s">
        <v>30</v>
      </c>
      <c r="AD444" s="24">
        <f t="shared" ref="AD444:AF444" si="21">100*AD439/AD433</f>
        <v>528.4969628501716</v>
      </c>
      <c r="AE444" s="24">
        <f t="shared" si="21"/>
        <v>493.9975221712773</v>
      </c>
      <c r="AF444" s="24">
        <f t="shared" si="21"/>
        <v>-1051.6232355799109</v>
      </c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7" t="s">
        <v>86</v>
      </c>
      <c r="BE444" s="12" t="s">
        <v>30</v>
      </c>
      <c r="BF444" s="24"/>
      <c r="BG444" s="24">
        <f t="shared" ref="BG444:BJ444" si="22">100*BG439/BG433</f>
        <v>463.74195649099073</v>
      </c>
      <c r="BH444" s="24">
        <f t="shared" si="22"/>
        <v>484.11415173459608</v>
      </c>
      <c r="BI444" s="24">
        <f t="shared" si="22"/>
        <v>565.5441461015389</v>
      </c>
      <c r="BJ444" s="24">
        <f t="shared" si="22"/>
        <v>396.60558249684681</v>
      </c>
      <c r="CC444" s="7"/>
    </row>
    <row r="445" spans="1:81">
      <c r="C445" s="2"/>
      <c r="D445" s="4"/>
      <c r="E445" s="4"/>
      <c r="F445" s="2"/>
      <c r="G445" s="2"/>
      <c r="H445" s="2"/>
      <c r="I445" s="2"/>
      <c r="J445" s="2"/>
      <c r="K445" s="2"/>
      <c r="L445" s="4"/>
      <c r="M445" s="4"/>
      <c r="O445" s="6"/>
      <c r="P445" s="6"/>
      <c r="U445" s="8"/>
      <c r="V445" s="8"/>
      <c r="AB445" s="12" t="s">
        <v>32</v>
      </c>
      <c r="AD445" s="24">
        <f t="shared" ref="AD445:AF445" si="23">100*AD440/AD433</f>
        <v>-328.4969628501716</v>
      </c>
      <c r="AE445" s="24">
        <f t="shared" si="23"/>
        <v>-293.99752217127735</v>
      </c>
      <c r="AF445" s="24">
        <f t="shared" si="23"/>
        <v>1251.6232355799107</v>
      </c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7"/>
      <c r="BE445" s="12" t="s">
        <v>32</v>
      </c>
      <c r="BF445" s="24"/>
      <c r="BG445" s="24">
        <f t="shared" ref="BG445:BJ445" si="24">100*BG440/BG433</f>
        <v>-263.74195649099067</v>
      </c>
      <c r="BH445" s="24">
        <f t="shared" si="24"/>
        <v>-284.11415173459613</v>
      </c>
      <c r="BI445" s="24">
        <f t="shared" si="24"/>
        <v>-365.5441461015389</v>
      </c>
      <c r="BJ445" s="24">
        <f t="shared" si="24"/>
        <v>-196.60558249684684</v>
      </c>
      <c r="CC445" s="7"/>
    </row>
    <row r="446" spans="1:81">
      <c r="C446" s="2"/>
      <c r="D446" s="4"/>
      <c r="E446" s="4"/>
      <c r="F446" s="2"/>
      <c r="G446" s="2"/>
      <c r="H446" s="2"/>
      <c r="I446" s="2"/>
      <c r="J446" s="2"/>
      <c r="K446" s="2"/>
      <c r="L446" s="4"/>
      <c r="M446" s="4"/>
      <c r="O446" s="6"/>
      <c r="P446" s="6"/>
      <c r="U446" s="8"/>
      <c r="V446" s="8"/>
      <c r="AB446" s="12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7"/>
      <c r="BE446" s="12"/>
      <c r="BF446" s="24"/>
      <c r="BG446" s="24"/>
      <c r="BH446" s="24"/>
      <c r="BI446" s="24"/>
      <c r="BJ446" s="24"/>
      <c r="CC446" s="7"/>
    </row>
    <row r="447" spans="1:81">
      <c r="C447" s="2"/>
      <c r="D447" s="4"/>
      <c r="E447" s="4"/>
      <c r="F447" s="2"/>
      <c r="G447" s="2"/>
      <c r="H447" s="2"/>
      <c r="I447" s="2"/>
      <c r="J447" s="2"/>
      <c r="K447" s="2"/>
      <c r="L447" s="4"/>
      <c r="M447" s="4"/>
      <c r="O447" s="6"/>
      <c r="P447" s="6"/>
      <c r="U447" s="8"/>
      <c r="V447" s="8"/>
      <c r="AA447" s="9" t="s">
        <v>67</v>
      </c>
      <c r="AB447" s="7"/>
      <c r="AD447" s="24">
        <f t="shared" ref="AD447:AF447" si="25">100*AD434/AD433</f>
        <v>142.83232095005718</v>
      </c>
      <c r="AE447" s="24">
        <f t="shared" si="25"/>
        <v>131.33250739042577</v>
      </c>
      <c r="AF447" s="24">
        <f t="shared" si="25"/>
        <v>-383.87441185997022</v>
      </c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9" t="s">
        <v>67</v>
      </c>
      <c r="BE447" s="7"/>
      <c r="BF447" s="24"/>
      <c r="BG447" s="24">
        <f t="shared" ref="BG447:BJ447" si="26">100*BG434/BG433</f>
        <v>121.24731883033023</v>
      </c>
      <c r="BH447" s="24">
        <f t="shared" si="26"/>
        <v>128.03805057819869</v>
      </c>
      <c r="BI447" s="24">
        <f t="shared" si="26"/>
        <v>155.18138203384629</v>
      </c>
      <c r="BJ447" s="24">
        <f t="shared" si="26"/>
        <v>98.868527498948964</v>
      </c>
      <c r="CC447" s="7"/>
    </row>
    <row r="448" spans="1:81">
      <c r="A448" s="2"/>
      <c r="B448" s="3"/>
      <c r="C448" s="2"/>
      <c r="D448" s="4"/>
      <c r="E448" s="4"/>
      <c r="F448" s="2"/>
      <c r="G448" s="2"/>
      <c r="H448" s="2"/>
      <c r="I448" s="2"/>
      <c r="J448" s="2"/>
      <c r="K448" s="2"/>
      <c r="L448" s="4"/>
      <c r="M448" s="4"/>
      <c r="O448" s="6"/>
      <c r="P448" s="6"/>
      <c r="U448" s="8"/>
      <c r="V448" s="8"/>
      <c r="AA448" s="9" t="s">
        <v>84</v>
      </c>
      <c r="AB448" s="7"/>
      <c r="AD448" s="24">
        <f t="shared" ref="AD448:AF448" si="27">3*AD447</f>
        <v>428.49696285017154</v>
      </c>
      <c r="AE448" s="24">
        <f t="shared" si="27"/>
        <v>393.9975221712773</v>
      </c>
      <c r="AF448" s="24">
        <f t="shared" si="27"/>
        <v>-1151.6232355799107</v>
      </c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9" t="s">
        <v>84</v>
      </c>
      <c r="BE448" s="7"/>
      <c r="BF448" s="24"/>
      <c r="BG448" s="24">
        <f t="shared" ref="BG448:BJ448" si="28">3*BG447</f>
        <v>363.74195649099067</v>
      </c>
      <c r="BH448" s="24">
        <f t="shared" si="28"/>
        <v>384.11415173459608</v>
      </c>
      <c r="BI448" s="24">
        <f t="shared" si="28"/>
        <v>465.5441461015389</v>
      </c>
      <c r="BJ448" s="24">
        <f t="shared" si="28"/>
        <v>296.60558249684686</v>
      </c>
      <c r="CC448" s="7"/>
    </row>
    <row r="449" spans="1:81">
      <c r="A449" s="2"/>
      <c r="B449" s="3"/>
      <c r="C449" s="2"/>
      <c r="D449" s="4"/>
      <c r="E449" s="4"/>
      <c r="F449" s="2"/>
      <c r="G449" s="2"/>
      <c r="H449" s="2"/>
      <c r="I449" s="2"/>
      <c r="J449" s="2"/>
      <c r="K449" s="2"/>
      <c r="L449" s="4"/>
      <c r="M449" s="4"/>
      <c r="O449" s="6"/>
      <c r="P449" s="6"/>
      <c r="U449" s="8"/>
      <c r="V449" s="8"/>
      <c r="AB449" s="7"/>
      <c r="CC449" s="7"/>
    </row>
    <row r="450" spans="1:81">
      <c r="A450" s="2"/>
      <c r="B450" s="3"/>
      <c r="C450" s="2"/>
      <c r="D450" s="4"/>
      <c r="E450" s="4"/>
      <c r="F450" s="2"/>
      <c r="G450" s="2"/>
      <c r="H450" s="2"/>
      <c r="I450" s="2"/>
      <c r="J450" s="2"/>
      <c r="K450" s="2"/>
      <c r="L450" s="4"/>
      <c r="M450" s="4"/>
      <c r="O450" s="6"/>
      <c r="P450" s="6"/>
      <c r="U450" s="8"/>
      <c r="V450" s="8"/>
      <c r="AB450" s="7"/>
      <c r="BD450" t="s">
        <v>45</v>
      </c>
      <c r="BE450" s="7"/>
      <c r="BF450"/>
      <c r="BG450">
        <f>COUNT(BG37:BG430)</f>
        <v>121</v>
      </c>
      <c r="BH450">
        <f t="shared" ref="BH450:BJ450" si="29">COUNT(BH159:BH429)</f>
        <v>80</v>
      </c>
      <c r="BI450">
        <f t="shared" si="29"/>
        <v>80</v>
      </c>
      <c r="BJ450">
        <f t="shared" si="29"/>
        <v>80</v>
      </c>
      <c r="CC450" s="7"/>
    </row>
    <row r="451" spans="1:81">
      <c r="A451" s="2"/>
      <c r="B451" s="3"/>
      <c r="C451" s="2"/>
      <c r="D451" s="4"/>
      <c r="E451" s="4"/>
      <c r="F451" s="2"/>
      <c r="G451" s="2"/>
      <c r="H451" s="2"/>
      <c r="I451" s="2"/>
      <c r="J451" s="2"/>
      <c r="K451" s="2"/>
      <c r="L451" s="4"/>
      <c r="M451" s="4"/>
      <c r="O451" s="6"/>
      <c r="P451" s="6"/>
      <c r="U451" s="8"/>
      <c r="V451" s="8"/>
      <c r="AB451" s="7"/>
      <c r="BD451" s="5" t="s">
        <v>119</v>
      </c>
      <c r="BE451" s="9"/>
      <c r="BF451" s="7"/>
      <c r="BG451" s="37">
        <f>_xlfn.PERCENTILE.INC(BG37:BG430,0.99)</f>
        <v>0.81032360618303878</v>
      </c>
      <c r="BH451" s="37">
        <f t="shared" ref="BH451:BJ451" si="30">_xlfn.PERCENTILE.INC(BH159:BH429,0.99)</f>
        <v>2.3070051472317701</v>
      </c>
      <c r="BI451" s="37">
        <f t="shared" si="30"/>
        <v>1.6067894522292276</v>
      </c>
      <c r="BJ451" s="37">
        <f t="shared" si="30"/>
        <v>0.10275313473554719</v>
      </c>
      <c r="CC451" s="7"/>
    </row>
    <row r="452" spans="1:81">
      <c r="A452" s="2"/>
      <c r="B452" s="3"/>
      <c r="C452" s="2"/>
      <c r="D452" s="4"/>
      <c r="E452" s="4"/>
      <c r="F452" s="2"/>
      <c r="G452" s="2"/>
      <c r="H452" s="2"/>
      <c r="I452" s="2"/>
      <c r="J452" s="2"/>
      <c r="K452" s="2"/>
      <c r="L452" s="4"/>
      <c r="M452" s="4"/>
      <c r="O452" s="6"/>
      <c r="P452" s="6"/>
      <c r="U452" s="8"/>
      <c r="V452" s="8"/>
      <c r="AB452" s="7"/>
      <c r="BD452" s="5" t="s">
        <v>120</v>
      </c>
      <c r="BE452" s="9"/>
      <c r="BF452" s="7"/>
      <c r="BG452" s="37">
        <f>MAX(BG37:BG430)</f>
        <v>0.98412133319257267</v>
      </c>
      <c r="BH452" s="37">
        <f t="shared" ref="BH452:BJ452" si="31">MAX(BH159:BH429)</f>
        <v>2.4806777027160001</v>
      </c>
      <c r="BI452" s="37">
        <f t="shared" si="31"/>
        <v>1.6701526691936837</v>
      </c>
      <c r="BJ452" s="37">
        <f t="shared" si="31"/>
        <v>0.11195405958820007</v>
      </c>
      <c r="CC452" s="7"/>
    </row>
    <row r="453" spans="1:81">
      <c r="A453" s="2"/>
      <c r="B453" s="3"/>
      <c r="C453" s="2"/>
      <c r="D453" s="4"/>
      <c r="E453" s="4"/>
      <c r="F453" s="2"/>
      <c r="G453" s="2"/>
      <c r="H453" s="2"/>
      <c r="I453" s="2"/>
      <c r="J453" s="2"/>
      <c r="K453" s="2"/>
      <c r="L453" s="4"/>
      <c r="M453" s="4"/>
      <c r="O453" s="6"/>
      <c r="P453" s="6"/>
      <c r="U453" s="8"/>
      <c r="V453" s="8"/>
      <c r="AB453" s="7"/>
      <c r="BD453" s="5" t="s">
        <v>118</v>
      </c>
      <c r="BE453" s="7"/>
      <c r="BF453" s="7"/>
      <c r="BG453" s="33" t="str">
        <f>BG432</f>
        <v>NA</v>
      </c>
      <c r="BH453" s="33" t="str">
        <f t="shared" ref="BH453:BJ453" si="32">BH432</f>
        <v>NA</v>
      </c>
      <c r="BI453" s="33" t="str">
        <f t="shared" si="32"/>
        <v>NA</v>
      </c>
      <c r="BJ453" s="33" t="str">
        <f t="shared" si="32"/>
        <v>NA</v>
      </c>
      <c r="CC453" s="7"/>
    </row>
    <row r="454" spans="1:81">
      <c r="A454" s="2"/>
      <c r="B454" s="3"/>
      <c r="C454" s="2"/>
      <c r="D454" s="4"/>
      <c r="E454" s="4"/>
      <c r="F454" s="2"/>
      <c r="G454" s="2"/>
      <c r="H454" s="2"/>
      <c r="I454" s="2"/>
      <c r="J454" s="2"/>
      <c r="K454" s="2"/>
      <c r="L454" s="4"/>
      <c r="M454" s="4"/>
      <c r="O454" s="6"/>
      <c r="P454" s="6"/>
      <c r="U454" s="8"/>
      <c r="V454" s="8"/>
      <c r="AB454" s="7"/>
      <c r="BD454" s="7" t="s">
        <v>91</v>
      </c>
      <c r="BE454" s="7"/>
      <c r="BF454" s="7"/>
      <c r="BG454" s="30">
        <f>BG434*TINV(0.02,(BG450-1))</f>
        <v>0.57430367425528706</v>
      </c>
      <c r="BH454" s="30">
        <f t="shared" ref="BH454:BJ454" si="33">BH434*TINV(0.02,(BH450-1))</f>
        <v>1.1895589621627825</v>
      </c>
      <c r="BI454" s="30">
        <f t="shared" si="33"/>
        <v>0.70150915023701976</v>
      </c>
      <c r="BJ454" s="30">
        <f t="shared" si="33"/>
        <v>6.1924912216176659E-2</v>
      </c>
      <c r="CC454" s="7"/>
    </row>
    <row r="455" spans="1:81">
      <c r="A455" s="2"/>
      <c r="B455" s="3"/>
      <c r="C455" s="2"/>
      <c r="D455" s="4"/>
      <c r="E455" s="4"/>
      <c r="F455" s="2"/>
      <c r="G455" s="2"/>
      <c r="H455" s="2"/>
      <c r="I455" s="2"/>
      <c r="J455" s="2"/>
      <c r="K455" s="2"/>
      <c r="L455" s="4"/>
      <c r="M455" s="4"/>
      <c r="O455" s="6"/>
      <c r="P455" s="6"/>
      <c r="U455" s="8"/>
      <c r="V455" s="8"/>
      <c r="AB455" s="7"/>
      <c r="BD455" s="7" t="s">
        <v>92</v>
      </c>
      <c r="BE455" s="7"/>
      <c r="BF455" s="7"/>
      <c r="BG455" s="33">
        <f>BG434*10</f>
        <v>2.4357353433940121</v>
      </c>
      <c r="BH455" s="33">
        <f t="shared" ref="BH455:BJ455" si="34">BH434*10</f>
        <v>5.0097628202184783</v>
      </c>
      <c r="BI455" s="33">
        <f t="shared" si="34"/>
        <v>2.9543676023514012</v>
      </c>
      <c r="BJ455" s="33">
        <f t="shared" si="34"/>
        <v>0.2607933971611256</v>
      </c>
      <c r="CC455" s="7"/>
    </row>
    <row r="456" spans="1:81">
      <c r="A456" s="2"/>
      <c r="B456" s="3"/>
      <c r="C456" s="2"/>
      <c r="D456" s="4"/>
      <c r="E456" s="4"/>
      <c r="F456" s="2"/>
      <c r="G456" s="2"/>
      <c r="H456" s="2"/>
      <c r="I456" s="2"/>
      <c r="J456" s="2"/>
      <c r="K456" s="2"/>
      <c r="L456" s="4"/>
      <c r="M456" s="4"/>
      <c r="O456" s="6"/>
      <c r="P456" s="6"/>
      <c r="U456" s="8"/>
      <c r="V456" s="8"/>
      <c r="AB456" s="7"/>
      <c r="BD456" s="7" t="s">
        <v>121</v>
      </c>
      <c r="BE456" s="7"/>
      <c r="BF456" s="7"/>
      <c r="BG456" s="33">
        <f>BG433/BG454</f>
        <v>0.34979722466674912</v>
      </c>
      <c r="BH456" s="33">
        <f t="shared" ref="BH456:BJ456" si="35">BH433/BH454</f>
        <v>0.32892140656179636</v>
      </c>
      <c r="BI456" s="33">
        <f t="shared" si="35"/>
        <v>0.27138858500709856</v>
      </c>
      <c r="BJ456" s="33">
        <f t="shared" si="35"/>
        <v>0.4259642249659199</v>
      </c>
      <c r="CC456" s="7"/>
    </row>
    <row r="457" spans="1:81">
      <c r="A457" s="2"/>
      <c r="B457" s="3"/>
      <c r="C457" s="2"/>
      <c r="D457" s="4"/>
      <c r="E457" s="4"/>
      <c r="F457" s="2"/>
      <c r="G457" s="2"/>
      <c r="H457" s="2"/>
      <c r="I457" s="2"/>
      <c r="J457" s="2"/>
      <c r="K457" s="2"/>
      <c r="L457" s="4"/>
      <c r="M457" s="4"/>
      <c r="O457" s="6"/>
      <c r="P457" s="6"/>
      <c r="U457" s="8"/>
      <c r="V457" s="8"/>
      <c r="AB457" s="7"/>
      <c r="CC457" s="7"/>
    </row>
    <row r="458" spans="1:81">
      <c r="A458" s="2"/>
      <c r="B458" s="3"/>
      <c r="C458" s="2"/>
      <c r="D458" s="4"/>
      <c r="E458" s="4"/>
      <c r="F458" s="2"/>
      <c r="G458" s="2"/>
      <c r="H458" s="2"/>
      <c r="I458" s="2"/>
      <c r="J458" s="2"/>
      <c r="K458" s="2"/>
      <c r="L458" s="4"/>
      <c r="M458" s="4"/>
      <c r="O458" s="6"/>
      <c r="P458" s="6"/>
      <c r="U458" s="8"/>
      <c r="V458" s="8"/>
      <c r="AB458" s="7"/>
      <c r="CC458" s="7"/>
    </row>
    <row r="459" spans="1:81">
      <c r="A459" s="2"/>
      <c r="B459" s="3"/>
      <c r="C459" s="2"/>
      <c r="D459" s="4"/>
      <c r="E459" s="4"/>
      <c r="F459" s="2"/>
      <c r="G459" s="2"/>
      <c r="H459" s="2"/>
      <c r="I459" s="2"/>
      <c r="J459" s="2"/>
      <c r="K459" s="2"/>
      <c r="L459" s="4"/>
      <c r="M459" s="4"/>
      <c r="O459" s="6"/>
      <c r="P459" s="6"/>
      <c r="U459" s="8"/>
      <c r="V459" s="8"/>
      <c r="AB459" s="7"/>
      <c r="CC459" s="7"/>
    </row>
    <row r="460" spans="1:81">
      <c r="A460" s="2"/>
      <c r="B460" s="3"/>
      <c r="C460" s="2"/>
      <c r="D460" s="4"/>
      <c r="E460" s="4"/>
      <c r="F460" s="2"/>
      <c r="G460" s="2"/>
      <c r="H460" s="2"/>
      <c r="I460" s="2"/>
      <c r="J460" s="2"/>
      <c r="K460" s="2"/>
      <c r="L460" s="4"/>
      <c r="M460" s="4"/>
      <c r="O460" s="6"/>
      <c r="P460" s="6"/>
      <c r="U460" s="8"/>
      <c r="V460" s="8"/>
      <c r="AB460" s="7"/>
      <c r="CC460" s="7"/>
    </row>
    <row r="461" spans="1:81">
      <c r="A461" s="2"/>
      <c r="B461" s="3"/>
      <c r="C461" s="2"/>
      <c r="D461" s="4"/>
      <c r="E461" s="4"/>
      <c r="F461" s="2"/>
      <c r="G461" s="2"/>
      <c r="H461" s="2"/>
      <c r="I461" s="2"/>
      <c r="J461" s="2"/>
      <c r="K461" s="2"/>
      <c r="L461" s="4"/>
      <c r="M461" s="4"/>
      <c r="O461" s="6"/>
      <c r="P461" s="6"/>
      <c r="U461" s="8"/>
      <c r="V461" s="8"/>
      <c r="AB461" s="7"/>
      <c r="CC461" s="7"/>
    </row>
    <row r="462" spans="1:81">
      <c r="A462" s="2"/>
      <c r="B462" s="3"/>
      <c r="C462" s="2"/>
      <c r="D462" s="4"/>
      <c r="E462" s="4"/>
      <c r="F462" s="2"/>
      <c r="G462" s="2"/>
      <c r="H462" s="2"/>
      <c r="I462" s="2"/>
      <c r="J462" s="2"/>
      <c r="K462" s="2"/>
      <c r="L462" s="4"/>
      <c r="M462" s="4"/>
      <c r="O462" s="6"/>
      <c r="P462" s="6"/>
      <c r="U462" s="8"/>
      <c r="V462" s="8"/>
      <c r="AB462" s="7"/>
      <c r="CC462" s="7"/>
    </row>
  </sheetData>
  <conditionalFormatting sqref="AK37:AK39">
    <cfRule type="cellIs" dxfId="128" priority="192" operator="greaterThan">
      <formula>20</formula>
    </cfRule>
  </conditionalFormatting>
  <conditionalFormatting sqref="AK41">
    <cfRule type="cellIs" dxfId="127" priority="188" operator="greaterThan">
      <formula>20</formula>
    </cfRule>
  </conditionalFormatting>
  <conditionalFormatting sqref="AK44">
    <cfRule type="cellIs" dxfId="126" priority="184" operator="greaterThan">
      <formula>20</formula>
    </cfRule>
  </conditionalFormatting>
  <conditionalFormatting sqref="AK46:AK48">
    <cfRule type="cellIs" dxfId="125" priority="166" operator="greaterThan">
      <formula>20</formula>
    </cfRule>
  </conditionalFormatting>
  <conditionalFormatting sqref="AK50">
    <cfRule type="cellIs" dxfId="124" priority="162" operator="greaterThan">
      <formula>20</formula>
    </cfRule>
  </conditionalFormatting>
  <conditionalFormatting sqref="AK53">
    <cfRule type="cellIs" dxfId="123" priority="158" operator="greaterThan">
      <formula>20</formula>
    </cfRule>
  </conditionalFormatting>
  <conditionalFormatting sqref="AK55:AK57">
    <cfRule type="cellIs" dxfId="122" priority="140" operator="greaterThan">
      <formula>20</formula>
    </cfRule>
  </conditionalFormatting>
  <conditionalFormatting sqref="AK59">
    <cfRule type="cellIs" dxfId="121" priority="136" operator="greaterThan">
      <formula>20</formula>
    </cfRule>
  </conditionalFormatting>
  <conditionalFormatting sqref="AK62">
    <cfRule type="cellIs" dxfId="120" priority="132" operator="greaterThan">
      <formula>20</formula>
    </cfRule>
  </conditionalFormatting>
  <conditionalFormatting sqref="AK64:AK66">
    <cfRule type="cellIs" dxfId="119" priority="114" operator="greaterThan">
      <formula>20</formula>
    </cfRule>
  </conditionalFormatting>
  <conditionalFormatting sqref="AK68">
    <cfRule type="cellIs" dxfId="118" priority="110" operator="greaterThan">
      <formula>20</formula>
    </cfRule>
  </conditionalFormatting>
  <conditionalFormatting sqref="AK71">
    <cfRule type="cellIs" dxfId="117" priority="106" operator="greaterThan">
      <formula>20</formula>
    </cfRule>
  </conditionalFormatting>
  <conditionalFormatting sqref="AK73:AK75">
    <cfRule type="cellIs" dxfId="116" priority="88" operator="greaterThan">
      <formula>20</formula>
    </cfRule>
  </conditionalFormatting>
  <conditionalFormatting sqref="AK77">
    <cfRule type="cellIs" dxfId="115" priority="84" operator="greaterThan">
      <formula>20</formula>
    </cfRule>
  </conditionalFormatting>
  <conditionalFormatting sqref="AK80">
    <cfRule type="cellIs" dxfId="114" priority="80" operator="greaterThan">
      <formula>20</formula>
    </cfRule>
  </conditionalFormatting>
  <conditionalFormatting sqref="AK245">
    <cfRule type="cellIs" dxfId="113" priority="76" operator="greaterThan">
      <formula>20</formula>
    </cfRule>
  </conditionalFormatting>
  <conditionalFormatting sqref="AK247:AK285">
    <cfRule type="cellIs" dxfId="112" priority="36" operator="greaterThan">
      <formula>20</formula>
    </cfRule>
  </conditionalFormatting>
  <conditionalFormatting sqref="AK287">
    <cfRule type="cellIs" dxfId="111" priority="32" operator="greaterThan">
      <formula>20</formula>
    </cfRule>
  </conditionalFormatting>
  <conditionalFormatting sqref="AK289:AK427">
    <cfRule type="cellIs" dxfId="110" priority="4" operator="greaterThan">
      <formula>20</formula>
    </cfRule>
  </conditionalFormatting>
  <conditionalFormatting sqref="AK39:AL39 AW39:AX39 BC39:BD39">
    <cfRule type="cellIs" dxfId="109" priority="204" operator="greaterThan">
      <formula>20</formula>
    </cfRule>
  </conditionalFormatting>
  <conditionalFormatting sqref="AK48:AL48 AW48:AX48 BC48:BD48">
    <cfRule type="cellIs" dxfId="108" priority="178" operator="greaterThan">
      <formula>20</formula>
    </cfRule>
  </conditionalFormatting>
  <conditionalFormatting sqref="AK57:AL57 AW57:AX57 BC57:BD57">
    <cfRule type="cellIs" dxfId="107" priority="152" operator="greaterThan">
      <formula>20</formula>
    </cfRule>
  </conditionalFormatting>
  <conditionalFormatting sqref="AK66:AL66 AW66:AX66 BC66:BD66">
    <cfRule type="cellIs" dxfId="106" priority="126" operator="greaterThan">
      <formula>20</formula>
    </cfRule>
  </conditionalFormatting>
  <conditionalFormatting sqref="AK75:AL75 AW75:AX75 BC75:BD75">
    <cfRule type="cellIs" dxfId="105" priority="100" operator="greaterThan">
      <formula>20</formula>
    </cfRule>
  </conditionalFormatting>
  <conditionalFormatting sqref="AM39:AO39 AS39:AT39 AY39:AZ39 BE39">
    <cfRule type="cellIs" dxfId="104" priority="205" operator="between">
      <formula>80</formula>
      <formula>120</formula>
    </cfRule>
  </conditionalFormatting>
  <conditionalFormatting sqref="AM48:AO48 AS48:AT48 AY48:AZ48 BE48">
    <cfRule type="cellIs" dxfId="103" priority="179" operator="between">
      <formula>80</formula>
      <formula>120</formula>
    </cfRule>
  </conditionalFormatting>
  <conditionalFormatting sqref="AM57:AO57 AS57:AT57 AY57:AZ57 BE57">
    <cfRule type="cellIs" dxfId="102" priority="153" operator="between">
      <formula>80</formula>
      <formula>120</formula>
    </cfRule>
  </conditionalFormatting>
  <conditionalFormatting sqref="AM66:AO66 AS66:AT66 AY66:AZ66 BE66">
    <cfRule type="cellIs" dxfId="101" priority="127" operator="between">
      <formula>80</formula>
      <formula>120</formula>
    </cfRule>
  </conditionalFormatting>
  <conditionalFormatting sqref="AM75:AO75 AS75:AT75 AY75:AZ75 BE75">
    <cfRule type="cellIs" dxfId="100" priority="101" operator="between">
      <formula>80</formula>
      <formula>120</formula>
    </cfRule>
  </conditionalFormatting>
  <conditionalFormatting sqref="AQ37:AQ39">
    <cfRule type="cellIs" dxfId="99" priority="191" operator="greaterThan">
      <formula>20</formula>
    </cfRule>
  </conditionalFormatting>
  <conditionalFormatting sqref="AQ41">
    <cfRule type="cellIs" dxfId="98" priority="187" operator="greaterThan">
      <formula>20</formula>
    </cfRule>
  </conditionalFormatting>
  <conditionalFormatting sqref="AQ44">
    <cfRule type="cellIs" dxfId="97" priority="183" operator="greaterThan">
      <formula>20</formula>
    </cfRule>
  </conditionalFormatting>
  <conditionalFormatting sqref="AQ46:AQ48">
    <cfRule type="cellIs" dxfId="96" priority="165" operator="greaterThan">
      <formula>20</formula>
    </cfRule>
  </conditionalFormatting>
  <conditionalFormatting sqref="AQ50">
    <cfRule type="cellIs" dxfId="95" priority="161" operator="greaterThan">
      <formula>20</formula>
    </cfRule>
  </conditionalFormatting>
  <conditionalFormatting sqref="AQ53">
    <cfRule type="cellIs" dxfId="94" priority="157" operator="greaterThan">
      <formula>20</formula>
    </cfRule>
  </conditionalFormatting>
  <conditionalFormatting sqref="AQ55:AQ57">
    <cfRule type="cellIs" dxfId="93" priority="139" operator="greaterThan">
      <formula>20</formula>
    </cfRule>
  </conditionalFormatting>
  <conditionalFormatting sqref="AQ59">
    <cfRule type="cellIs" dxfId="92" priority="135" operator="greaterThan">
      <formula>20</formula>
    </cfRule>
  </conditionalFormatting>
  <conditionalFormatting sqref="AQ62">
    <cfRule type="cellIs" dxfId="91" priority="131" operator="greaterThan">
      <formula>20</formula>
    </cfRule>
  </conditionalFormatting>
  <conditionalFormatting sqref="AQ64:AQ66">
    <cfRule type="cellIs" dxfId="90" priority="113" operator="greaterThan">
      <formula>20</formula>
    </cfRule>
  </conditionalFormatting>
  <conditionalFormatting sqref="AQ68">
    <cfRule type="cellIs" dxfId="89" priority="109" operator="greaterThan">
      <formula>20</formula>
    </cfRule>
  </conditionalFormatting>
  <conditionalFormatting sqref="AQ71">
    <cfRule type="cellIs" dxfId="88" priority="105" operator="greaterThan">
      <formula>20</formula>
    </cfRule>
  </conditionalFormatting>
  <conditionalFormatting sqref="AQ73:AQ75">
    <cfRule type="cellIs" dxfId="87" priority="87" operator="greaterThan">
      <formula>20</formula>
    </cfRule>
  </conditionalFormatting>
  <conditionalFormatting sqref="AQ77">
    <cfRule type="cellIs" dxfId="86" priority="83" operator="greaterThan">
      <formula>20</formula>
    </cfRule>
  </conditionalFormatting>
  <conditionalFormatting sqref="AQ80">
    <cfRule type="cellIs" dxfId="85" priority="79" operator="greaterThan">
      <formula>20</formula>
    </cfRule>
  </conditionalFormatting>
  <conditionalFormatting sqref="AQ245">
    <cfRule type="cellIs" dxfId="84" priority="75" operator="greaterThan">
      <formula>20</formula>
    </cfRule>
  </conditionalFormatting>
  <conditionalFormatting sqref="AQ247:AQ285">
    <cfRule type="cellIs" dxfId="83" priority="35" operator="greaterThan">
      <formula>20</formula>
    </cfRule>
  </conditionalFormatting>
  <conditionalFormatting sqref="AQ287">
    <cfRule type="cellIs" dxfId="82" priority="31" operator="greaterThan">
      <formula>20</formula>
    </cfRule>
  </conditionalFormatting>
  <conditionalFormatting sqref="AQ289:AQ427">
    <cfRule type="cellIs" dxfId="81" priority="3" operator="greaterThan">
      <formula>20</formula>
    </cfRule>
  </conditionalFormatting>
  <conditionalFormatting sqref="AQ39:AR39">
    <cfRule type="cellIs" dxfId="80" priority="203" operator="greaterThan">
      <formula>20</formula>
    </cfRule>
  </conditionalFormatting>
  <conditionalFormatting sqref="AQ48:AR48">
    <cfRule type="cellIs" dxfId="79" priority="177" operator="greaterThan">
      <formula>20</formula>
    </cfRule>
  </conditionalFormatting>
  <conditionalFormatting sqref="AQ57:AR57">
    <cfRule type="cellIs" dxfId="78" priority="151" operator="greaterThan">
      <formula>20</formula>
    </cfRule>
  </conditionalFormatting>
  <conditionalFormatting sqref="AQ66:AR66">
    <cfRule type="cellIs" dxfId="77" priority="125" operator="greaterThan">
      <formula>20</formula>
    </cfRule>
  </conditionalFormatting>
  <conditionalFormatting sqref="AQ75:AR75">
    <cfRule type="cellIs" dxfId="76" priority="99" operator="greaterThan">
      <formula>20</formula>
    </cfRule>
  </conditionalFormatting>
  <conditionalFormatting sqref="AU39 BA39">
    <cfRule type="cellIs" dxfId="75" priority="206" operator="greaterThan">
      <formula>20</formula>
    </cfRule>
  </conditionalFormatting>
  <conditionalFormatting sqref="AU48 BA48">
    <cfRule type="cellIs" dxfId="74" priority="180" operator="greaterThan">
      <formula>20</formula>
    </cfRule>
  </conditionalFormatting>
  <conditionalFormatting sqref="AU57 BA57">
    <cfRule type="cellIs" dxfId="73" priority="154" operator="greaterThan">
      <formula>20</formula>
    </cfRule>
  </conditionalFormatting>
  <conditionalFormatting sqref="AU66 BA66">
    <cfRule type="cellIs" dxfId="72" priority="128" operator="greaterThan">
      <formula>20</formula>
    </cfRule>
  </conditionalFormatting>
  <conditionalFormatting sqref="AU75 BA75">
    <cfRule type="cellIs" dxfId="71" priority="102" operator="greaterThan">
      <formula>20</formula>
    </cfRule>
  </conditionalFormatting>
  <conditionalFormatting sqref="AW37:AW39">
    <cfRule type="cellIs" dxfId="70" priority="190" operator="greaterThan">
      <formula>20</formula>
    </cfRule>
  </conditionalFormatting>
  <conditionalFormatting sqref="AW41">
    <cfRule type="cellIs" dxfId="69" priority="186" operator="greaterThan">
      <formula>20</formula>
    </cfRule>
  </conditionalFormatting>
  <conditionalFormatting sqref="AW44">
    <cfRule type="cellIs" dxfId="68" priority="182" operator="greaterThan">
      <formula>20</formula>
    </cfRule>
  </conditionalFormatting>
  <conditionalFormatting sqref="AW46:AW48">
    <cfRule type="cellIs" dxfId="67" priority="164" operator="greaterThan">
      <formula>20</formula>
    </cfRule>
  </conditionalFormatting>
  <conditionalFormatting sqref="AW50">
    <cfRule type="cellIs" dxfId="66" priority="160" operator="greaterThan">
      <formula>20</formula>
    </cfRule>
  </conditionalFormatting>
  <conditionalFormatting sqref="AW53">
    <cfRule type="cellIs" dxfId="65" priority="156" operator="greaterThan">
      <formula>20</formula>
    </cfRule>
  </conditionalFormatting>
  <conditionalFormatting sqref="AW55:AW57">
    <cfRule type="cellIs" dxfId="64" priority="138" operator="greaterThan">
      <formula>20</formula>
    </cfRule>
  </conditionalFormatting>
  <conditionalFormatting sqref="AW59">
    <cfRule type="cellIs" dxfId="63" priority="134" operator="greaterThan">
      <formula>20</formula>
    </cfRule>
  </conditionalFormatting>
  <conditionalFormatting sqref="AW62">
    <cfRule type="cellIs" dxfId="62" priority="130" operator="greaterThan">
      <formula>20</formula>
    </cfRule>
  </conditionalFormatting>
  <conditionalFormatting sqref="AW64:AW66">
    <cfRule type="cellIs" dxfId="61" priority="112" operator="greaterThan">
      <formula>20</formula>
    </cfRule>
  </conditionalFormatting>
  <conditionalFormatting sqref="AW68">
    <cfRule type="cellIs" dxfId="60" priority="108" operator="greaterThan">
      <formula>20</formula>
    </cfRule>
  </conditionalFormatting>
  <conditionalFormatting sqref="AW71">
    <cfRule type="cellIs" dxfId="59" priority="104" operator="greaterThan">
      <formula>20</formula>
    </cfRule>
  </conditionalFormatting>
  <conditionalFormatting sqref="AW73:AW75">
    <cfRule type="cellIs" dxfId="58" priority="86" operator="greaterThan">
      <formula>20</formula>
    </cfRule>
  </conditionalFormatting>
  <conditionalFormatting sqref="AW77">
    <cfRule type="cellIs" dxfId="57" priority="82" operator="greaterThan">
      <formula>20</formula>
    </cfRule>
  </conditionalFormatting>
  <conditionalFormatting sqref="AW80">
    <cfRule type="cellIs" dxfId="56" priority="78" operator="greaterThan">
      <formula>20</formula>
    </cfRule>
  </conditionalFormatting>
  <conditionalFormatting sqref="AW245">
    <cfRule type="cellIs" dxfId="55" priority="74" operator="greaterThan">
      <formula>20</formula>
    </cfRule>
  </conditionalFormatting>
  <conditionalFormatting sqref="AW247:AW285">
    <cfRule type="cellIs" dxfId="54" priority="34" operator="greaterThan">
      <formula>20</formula>
    </cfRule>
  </conditionalFormatting>
  <conditionalFormatting sqref="AW287">
    <cfRule type="cellIs" dxfId="53" priority="30" operator="greaterThan">
      <formula>20</formula>
    </cfRule>
  </conditionalFormatting>
  <conditionalFormatting sqref="AW289:AW427">
    <cfRule type="cellIs" dxfId="52" priority="2" operator="greaterThan">
      <formula>20</formula>
    </cfRule>
  </conditionalFormatting>
  <conditionalFormatting sqref="BC37:BC39">
    <cfRule type="cellIs" dxfId="51" priority="189" operator="greaterThan">
      <formula>20</formula>
    </cfRule>
  </conditionalFormatting>
  <conditionalFormatting sqref="BC41">
    <cfRule type="cellIs" dxfId="50" priority="185" operator="greaterThan">
      <formula>20</formula>
    </cfRule>
  </conditionalFormatting>
  <conditionalFormatting sqref="BC44">
    <cfRule type="cellIs" dxfId="49" priority="181" operator="greaterThan">
      <formula>20</formula>
    </cfRule>
  </conditionalFormatting>
  <conditionalFormatting sqref="BC46:BC48">
    <cfRule type="cellIs" dxfId="48" priority="163" operator="greaterThan">
      <formula>20</formula>
    </cfRule>
  </conditionalFormatting>
  <conditionalFormatting sqref="BC50">
    <cfRule type="cellIs" dxfId="47" priority="159" operator="greaterThan">
      <formula>20</formula>
    </cfRule>
  </conditionalFormatting>
  <conditionalFormatting sqref="BC53">
    <cfRule type="cellIs" dxfId="46" priority="155" operator="greaterThan">
      <formula>20</formula>
    </cfRule>
  </conditionalFormatting>
  <conditionalFormatting sqref="BC55:BC57">
    <cfRule type="cellIs" dxfId="45" priority="137" operator="greaterThan">
      <formula>20</formula>
    </cfRule>
  </conditionalFormatting>
  <conditionalFormatting sqref="BC59">
    <cfRule type="cellIs" dxfId="44" priority="133" operator="greaterThan">
      <formula>20</formula>
    </cfRule>
  </conditionalFormatting>
  <conditionalFormatting sqref="BC62">
    <cfRule type="cellIs" dxfId="43" priority="129" operator="greaterThan">
      <formula>20</formula>
    </cfRule>
  </conditionalFormatting>
  <conditionalFormatting sqref="BC64:BC66">
    <cfRule type="cellIs" dxfId="42" priority="111" operator="greaterThan">
      <formula>20</formula>
    </cfRule>
  </conditionalFormatting>
  <conditionalFormatting sqref="BC68">
    <cfRule type="cellIs" dxfId="41" priority="107" operator="greaterThan">
      <formula>20</formula>
    </cfRule>
  </conditionalFormatting>
  <conditionalFormatting sqref="BC71">
    <cfRule type="cellIs" dxfId="40" priority="103" operator="greaterThan">
      <formula>20</formula>
    </cfRule>
  </conditionalFormatting>
  <conditionalFormatting sqref="BC73:BC75">
    <cfRule type="cellIs" dxfId="39" priority="85" operator="greaterThan">
      <formula>20</formula>
    </cfRule>
  </conditionalFormatting>
  <conditionalFormatting sqref="BC77">
    <cfRule type="cellIs" dxfId="38" priority="81" operator="greaterThan">
      <formula>20</formula>
    </cfRule>
  </conditionalFormatting>
  <conditionalFormatting sqref="BC80">
    <cfRule type="cellIs" dxfId="37" priority="77" operator="greaterThan">
      <formula>20</formula>
    </cfRule>
  </conditionalFormatting>
  <conditionalFormatting sqref="BC245">
    <cfRule type="cellIs" dxfId="36" priority="73" operator="greaterThan">
      <formula>20</formula>
    </cfRule>
  </conditionalFormatting>
  <conditionalFormatting sqref="BC247:BC285">
    <cfRule type="cellIs" dxfId="35" priority="33" operator="greaterThan">
      <formula>20</formula>
    </cfRule>
  </conditionalFormatting>
  <conditionalFormatting sqref="BC287">
    <cfRule type="cellIs" dxfId="34" priority="29" operator="greaterThan">
      <formula>20</formula>
    </cfRule>
  </conditionalFormatting>
  <conditionalFormatting sqref="BC289:BC427">
    <cfRule type="cellIs" dxfId="33" priority="1" operator="greaterThan">
      <formula>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8174F-8EE7-4077-B8C6-2B4E610DD4D0}">
  <sheetPr>
    <pageSetUpPr fitToPage="1"/>
  </sheetPr>
  <dimension ref="A30:CC206"/>
  <sheetViews>
    <sheetView topLeftCell="AE77" zoomScale="85" zoomScaleNormal="85" workbookViewId="0">
      <selection activeCell="P31" sqref="P31"/>
    </sheetView>
  </sheetViews>
  <sheetFormatPr baseColWidth="10" defaultColWidth="8.83203125" defaultRowHeight="16"/>
  <cols>
    <col min="1" max="1" width="14.33203125" style="5" customWidth="1"/>
    <col min="2" max="2" width="9.33203125" style="11" customWidth="1"/>
    <col min="3" max="3" width="23.5" style="5" customWidth="1"/>
    <col min="4" max="4" width="14.5" style="5" customWidth="1"/>
    <col min="5" max="5" width="21.1640625" style="5" customWidth="1"/>
    <col min="6" max="6" width="6.5" style="5" customWidth="1"/>
    <col min="7" max="7" width="8.33203125" style="5" customWidth="1"/>
    <col min="8" max="8" width="6.6640625" style="5" customWidth="1"/>
    <col min="9" max="9" width="9.1640625" style="5" customWidth="1"/>
    <col min="10" max="10" width="7" style="5" customWidth="1"/>
    <col min="11" max="11" width="8.6640625" style="5" customWidth="1"/>
    <col min="12" max="12" width="13.33203125" style="13" customWidth="1"/>
    <col min="13" max="13" width="7.33203125" style="13" customWidth="1"/>
    <col min="14" max="14" width="6" style="5" customWidth="1"/>
    <col min="15" max="15" width="12" style="7" bestFit="1" customWidth="1"/>
    <col min="16" max="16" width="9.33203125" style="7" bestFit="1" customWidth="1"/>
    <col min="17" max="17" width="7.1640625" style="7" customWidth="1"/>
    <col min="18" max="20" width="9.33203125" style="7" bestFit="1" customWidth="1"/>
    <col min="21" max="21" width="9.6640625" style="7" bestFit="1" customWidth="1"/>
    <col min="22" max="22" width="10.83203125" style="7" bestFit="1" customWidth="1"/>
    <col min="23" max="23" width="9.33203125" style="7" bestFit="1" customWidth="1"/>
    <col min="24" max="24" width="19.83203125" style="7" customWidth="1"/>
    <col min="25" max="25" width="13.6640625" style="9" customWidth="1"/>
    <col min="26" max="26" width="11.6640625" style="9" customWidth="1"/>
    <col min="27" max="27" width="16.6640625" style="7" customWidth="1"/>
    <col min="29" max="29" width="8.6640625" style="5"/>
    <col min="30" max="30" width="10.1640625" style="5" customWidth="1"/>
    <col min="31" max="64" width="8.6640625" style="5"/>
    <col min="65" max="80" width="8.6640625" style="7"/>
    <col min="82" max="269" width="8.6640625" style="7"/>
    <col min="270" max="270" width="24.83203125" style="7" customWidth="1"/>
    <col min="271" max="271" width="13.5" style="7" customWidth="1"/>
    <col min="272" max="272" width="8.6640625" style="7"/>
    <col min="273" max="273" width="6.6640625" style="7" customWidth="1"/>
    <col min="274" max="274" width="6.5" style="7" customWidth="1"/>
    <col min="275" max="275" width="8.33203125" style="7" customWidth="1"/>
    <col min="276" max="276" width="6.6640625" style="7" customWidth="1"/>
    <col min="277" max="277" width="4.83203125" style="7" customWidth="1"/>
    <col min="278" max="279" width="5" style="7" customWidth="1"/>
    <col min="280" max="280" width="8.6640625" style="7"/>
    <col min="281" max="281" width="10.5" style="7" customWidth="1"/>
    <col min="282" max="282" width="3.83203125" style="7" customWidth="1"/>
    <col min="283" max="284" width="8.6640625" style="7"/>
    <col min="285" max="285" width="3.6640625" style="7" customWidth="1"/>
    <col min="286" max="525" width="8.6640625" style="7"/>
    <col min="526" max="526" width="24.83203125" style="7" customWidth="1"/>
    <col min="527" max="527" width="13.5" style="7" customWidth="1"/>
    <col min="528" max="528" width="8.6640625" style="7"/>
    <col min="529" max="529" width="6.6640625" style="7" customWidth="1"/>
    <col min="530" max="530" width="6.5" style="7" customWidth="1"/>
    <col min="531" max="531" width="8.33203125" style="7" customWidth="1"/>
    <col min="532" max="532" width="6.6640625" style="7" customWidth="1"/>
    <col min="533" max="533" width="4.83203125" style="7" customWidth="1"/>
    <col min="534" max="535" width="5" style="7" customWidth="1"/>
    <col min="536" max="536" width="8.6640625" style="7"/>
    <col min="537" max="537" width="10.5" style="7" customWidth="1"/>
    <col min="538" max="538" width="3.83203125" style="7" customWidth="1"/>
    <col min="539" max="540" width="8.6640625" style="7"/>
    <col min="541" max="541" width="3.6640625" style="7" customWidth="1"/>
    <col min="542" max="781" width="8.6640625" style="7"/>
    <col min="782" max="782" width="24.83203125" style="7" customWidth="1"/>
    <col min="783" max="783" width="13.5" style="7" customWidth="1"/>
    <col min="784" max="784" width="8.6640625" style="7"/>
    <col min="785" max="785" width="6.6640625" style="7" customWidth="1"/>
    <col min="786" max="786" width="6.5" style="7" customWidth="1"/>
    <col min="787" max="787" width="8.33203125" style="7" customWidth="1"/>
    <col min="788" max="788" width="6.6640625" style="7" customWidth="1"/>
    <col min="789" max="789" width="4.83203125" style="7" customWidth="1"/>
    <col min="790" max="791" width="5" style="7" customWidth="1"/>
    <col min="792" max="792" width="8.6640625" style="7"/>
    <col min="793" max="793" width="10.5" style="7" customWidth="1"/>
    <col min="794" max="794" width="3.83203125" style="7" customWidth="1"/>
    <col min="795" max="796" width="8.6640625" style="7"/>
    <col min="797" max="797" width="3.6640625" style="7" customWidth="1"/>
    <col min="798" max="1037" width="8.6640625" style="7"/>
    <col min="1038" max="1038" width="24.83203125" style="7" customWidth="1"/>
    <col min="1039" max="1039" width="13.5" style="7" customWidth="1"/>
    <col min="1040" max="1040" width="8.6640625" style="7"/>
    <col min="1041" max="1041" width="6.6640625" style="7" customWidth="1"/>
    <col min="1042" max="1042" width="6.5" style="7" customWidth="1"/>
    <col min="1043" max="1043" width="8.33203125" style="7" customWidth="1"/>
    <col min="1044" max="1044" width="6.6640625" style="7" customWidth="1"/>
    <col min="1045" max="1045" width="4.83203125" style="7" customWidth="1"/>
    <col min="1046" max="1047" width="5" style="7" customWidth="1"/>
    <col min="1048" max="1048" width="8.6640625" style="7"/>
    <col min="1049" max="1049" width="10.5" style="7" customWidth="1"/>
    <col min="1050" max="1050" width="3.83203125" style="7" customWidth="1"/>
    <col min="1051" max="1052" width="8.6640625" style="7"/>
    <col min="1053" max="1053" width="3.6640625" style="7" customWidth="1"/>
    <col min="1054" max="1293" width="8.6640625" style="7"/>
    <col min="1294" max="1294" width="24.83203125" style="7" customWidth="1"/>
    <col min="1295" max="1295" width="13.5" style="7" customWidth="1"/>
    <col min="1296" max="1296" width="8.6640625" style="7"/>
    <col min="1297" max="1297" width="6.6640625" style="7" customWidth="1"/>
    <col min="1298" max="1298" width="6.5" style="7" customWidth="1"/>
    <col min="1299" max="1299" width="8.33203125" style="7" customWidth="1"/>
    <col min="1300" max="1300" width="6.6640625" style="7" customWidth="1"/>
    <col min="1301" max="1301" width="4.83203125" style="7" customWidth="1"/>
    <col min="1302" max="1303" width="5" style="7" customWidth="1"/>
    <col min="1304" max="1304" width="8.6640625" style="7"/>
    <col min="1305" max="1305" width="10.5" style="7" customWidth="1"/>
    <col min="1306" max="1306" width="3.83203125" style="7" customWidth="1"/>
    <col min="1307" max="1308" width="8.6640625" style="7"/>
    <col min="1309" max="1309" width="3.6640625" style="7" customWidth="1"/>
    <col min="1310" max="1549" width="8.6640625" style="7"/>
    <col min="1550" max="1550" width="24.83203125" style="7" customWidth="1"/>
    <col min="1551" max="1551" width="13.5" style="7" customWidth="1"/>
    <col min="1552" max="1552" width="8.6640625" style="7"/>
    <col min="1553" max="1553" width="6.6640625" style="7" customWidth="1"/>
    <col min="1554" max="1554" width="6.5" style="7" customWidth="1"/>
    <col min="1555" max="1555" width="8.33203125" style="7" customWidth="1"/>
    <col min="1556" max="1556" width="6.6640625" style="7" customWidth="1"/>
    <col min="1557" max="1557" width="4.83203125" style="7" customWidth="1"/>
    <col min="1558" max="1559" width="5" style="7" customWidth="1"/>
    <col min="1560" max="1560" width="8.6640625" style="7"/>
    <col min="1561" max="1561" width="10.5" style="7" customWidth="1"/>
    <col min="1562" max="1562" width="3.83203125" style="7" customWidth="1"/>
    <col min="1563" max="1564" width="8.6640625" style="7"/>
    <col min="1565" max="1565" width="3.6640625" style="7" customWidth="1"/>
    <col min="1566" max="1805" width="8.6640625" style="7"/>
    <col min="1806" max="1806" width="24.83203125" style="7" customWidth="1"/>
    <col min="1807" max="1807" width="13.5" style="7" customWidth="1"/>
    <col min="1808" max="1808" width="8.6640625" style="7"/>
    <col min="1809" max="1809" width="6.6640625" style="7" customWidth="1"/>
    <col min="1810" max="1810" width="6.5" style="7" customWidth="1"/>
    <col min="1811" max="1811" width="8.33203125" style="7" customWidth="1"/>
    <col min="1812" max="1812" width="6.6640625" style="7" customWidth="1"/>
    <col min="1813" max="1813" width="4.83203125" style="7" customWidth="1"/>
    <col min="1814" max="1815" width="5" style="7" customWidth="1"/>
    <col min="1816" max="1816" width="8.6640625" style="7"/>
    <col min="1817" max="1817" width="10.5" style="7" customWidth="1"/>
    <col min="1818" max="1818" width="3.83203125" style="7" customWidth="1"/>
    <col min="1819" max="1820" width="8.6640625" style="7"/>
    <col min="1821" max="1821" width="3.6640625" style="7" customWidth="1"/>
    <col min="1822" max="2061" width="8.6640625" style="7"/>
    <col min="2062" max="2062" width="24.83203125" style="7" customWidth="1"/>
    <col min="2063" max="2063" width="13.5" style="7" customWidth="1"/>
    <col min="2064" max="2064" width="8.6640625" style="7"/>
    <col min="2065" max="2065" width="6.6640625" style="7" customWidth="1"/>
    <col min="2066" max="2066" width="6.5" style="7" customWidth="1"/>
    <col min="2067" max="2067" width="8.33203125" style="7" customWidth="1"/>
    <col min="2068" max="2068" width="6.6640625" style="7" customWidth="1"/>
    <col min="2069" max="2069" width="4.83203125" style="7" customWidth="1"/>
    <col min="2070" max="2071" width="5" style="7" customWidth="1"/>
    <col min="2072" max="2072" width="8.6640625" style="7"/>
    <col min="2073" max="2073" width="10.5" style="7" customWidth="1"/>
    <col min="2074" max="2074" width="3.83203125" style="7" customWidth="1"/>
    <col min="2075" max="2076" width="8.6640625" style="7"/>
    <col min="2077" max="2077" width="3.6640625" style="7" customWidth="1"/>
    <col min="2078" max="2317" width="8.6640625" style="7"/>
    <col min="2318" max="2318" width="24.83203125" style="7" customWidth="1"/>
    <col min="2319" max="2319" width="13.5" style="7" customWidth="1"/>
    <col min="2320" max="2320" width="8.6640625" style="7"/>
    <col min="2321" max="2321" width="6.6640625" style="7" customWidth="1"/>
    <col min="2322" max="2322" width="6.5" style="7" customWidth="1"/>
    <col min="2323" max="2323" width="8.33203125" style="7" customWidth="1"/>
    <col min="2324" max="2324" width="6.6640625" style="7" customWidth="1"/>
    <col min="2325" max="2325" width="4.83203125" style="7" customWidth="1"/>
    <col min="2326" max="2327" width="5" style="7" customWidth="1"/>
    <col min="2328" max="2328" width="8.6640625" style="7"/>
    <col min="2329" max="2329" width="10.5" style="7" customWidth="1"/>
    <col min="2330" max="2330" width="3.83203125" style="7" customWidth="1"/>
    <col min="2331" max="2332" width="8.6640625" style="7"/>
    <col min="2333" max="2333" width="3.6640625" style="7" customWidth="1"/>
    <col min="2334" max="2573" width="8.6640625" style="7"/>
    <col min="2574" max="2574" width="24.83203125" style="7" customWidth="1"/>
    <col min="2575" max="2575" width="13.5" style="7" customWidth="1"/>
    <col min="2576" max="2576" width="8.6640625" style="7"/>
    <col min="2577" max="2577" width="6.6640625" style="7" customWidth="1"/>
    <col min="2578" max="2578" width="6.5" style="7" customWidth="1"/>
    <col min="2579" max="2579" width="8.33203125" style="7" customWidth="1"/>
    <col min="2580" max="2580" width="6.6640625" style="7" customWidth="1"/>
    <col min="2581" max="2581" width="4.83203125" style="7" customWidth="1"/>
    <col min="2582" max="2583" width="5" style="7" customWidth="1"/>
    <col min="2584" max="2584" width="8.6640625" style="7"/>
    <col min="2585" max="2585" width="10.5" style="7" customWidth="1"/>
    <col min="2586" max="2586" width="3.83203125" style="7" customWidth="1"/>
    <col min="2587" max="2588" width="8.6640625" style="7"/>
    <col min="2589" max="2589" width="3.6640625" style="7" customWidth="1"/>
    <col min="2590" max="2829" width="8.6640625" style="7"/>
    <col min="2830" max="2830" width="24.83203125" style="7" customWidth="1"/>
    <col min="2831" max="2831" width="13.5" style="7" customWidth="1"/>
    <col min="2832" max="2832" width="8.6640625" style="7"/>
    <col min="2833" max="2833" width="6.6640625" style="7" customWidth="1"/>
    <col min="2834" max="2834" width="6.5" style="7" customWidth="1"/>
    <col min="2835" max="2835" width="8.33203125" style="7" customWidth="1"/>
    <col min="2836" max="2836" width="6.6640625" style="7" customWidth="1"/>
    <col min="2837" max="2837" width="4.83203125" style="7" customWidth="1"/>
    <col min="2838" max="2839" width="5" style="7" customWidth="1"/>
    <col min="2840" max="2840" width="8.6640625" style="7"/>
    <col min="2841" max="2841" width="10.5" style="7" customWidth="1"/>
    <col min="2842" max="2842" width="3.83203125" style="7" customWidth="1"/>
    <col min="2843" max="2844" width="8.6640625" style="7"/>
    <col min="2845" max="2845" width="3.6640625" style="7" customWidth="1"/>
    <col min="2846" max="3085" width="8.6640625" style="7"/>
    <col min="3086" max="3086" width="24.83203125" style="7" customWidth="1"/>
    <col min="3087" max="3087" width="13.5" style="7" customWidth="1"/>
    <col min="3088" max="3088" width="8.6640625" style="7"/>
    <col min="3089" max="3089" width="6.6640625" style="7" customWidth="1"/>
    <col min="3090" max="3090" width="6.5" style="7" customWidth="1"/>
    <col min="3091" max="3091" width="8.33203125" style="7" customWidth="1"/>
    <col min="3092" max="3092" width="6.6640625" style="7" customWidth="1"/>
    <col min="3093" max="3093" width="4.83203125" style="7" customWidth="1"/>
    <col min="3094" max="3095" width="5" style="7" customWidth="1"/>
    <col min="3096" max="3096" width="8.6640625" style="7"/>
    <col min="3097" max="3097" width="10.5" style="7" customWidth="1"/>
    <col min="3098" max="3098" width="3.83203125" style="7" customWidth="1"/>
    <col min="3099" max="3100" width="8.6640625" style="7"/>
    <col min="3101" max="3101" width="3.6640625" style="7" customWidth="1"/>
    <col min="3102" max="3341" width="8.6640625" style="7"/>
    <col min="3342" max="3342" width="24.83203125" style="7" customWidth="1"/>
    <col min="3343" max="3343" width="13.5" style="7" customWidth="1"/>
    <col min="3344" max="3344" width="8.6640625" style="7"/>
    <col min="3345" max="3345" width="6.6640625" style="7" customWidth="1"/>
    <col min="3346" max="3346" width="6.5" style="7" customWidth="1"/>
    <col min="3347" max="3347" width="8.33203125" style="7" customWidth="1"/>
    <col min="3348" max="3348" width="6.6640625" style="7" customWidth="1"/>
    <col min="3349" max="3349" width="4.83203125" style="7" customWidth="1"/>
    <col min="3350" max="3351" width="5" style="7" customWidth="1"/>
    <col min="3352" max="3352" width="8.6640625" style="7"/>
    <col min="3353" max="3353" width="10.5" style="7" customWidth="1"/>
    <col min="3354" max="3354" width="3.83203125" style="7" customWidth="1"/>
    <col min="3355" max="3356" width="8.6640625" style="7"/>
    <col min="3357" max="3357" width="3.6640625" style="7" customWidth="1"/>
    <col min="3358" max="3597" width="8.6640625" style="7"/>
    <col min="3598" max="3598" width="24.83203125" style="7" customWidth="1"/>
    <col min="3599" max="3599" width="13.5" style="7" customWidth="1"/>
    <col min="3600" max="3600" width="8.6640625" style="7"/>
    <col min="3601" max="3601" width="6.6640625" style="7" customWidth="1"/>
    <col min="3602" max="3602" width="6.5" style="7" customWidth="1"/>
    <col min="3603" max="3603" width="8.33203125" style="7" customWidth="1"/>
    <col min="3604" max="3604" width="6.6640625" style="7" customWidth="1"/>
    <col min="3605" max="3605" width="4.83203125" style="7" customWidth="1"/>
    <col min="3606" max="3607" width="5" style="7" customWidth="1"/>
    <col min="3608" max="3608" width="8.6640625" style="7"/>
    <col min="3609" max="3609" width="10.5" style="7" customWidth="1"/>
    <col min="3610" max="3610" width="3.83203125" style="7" customWidth="1"/>
    <col min="3611" max="3612" width="8.6640625" style="7"/>
    <col min="3613" max="3613" width="3.6640625" style="7" customWidth="1"/>
    <col min="3614" max="3853" width="8.6640625" style="7"/>
    <col min="3854" max="3854" width="24.83203125" style="7" customWidth="1"/>
    <col min="3855" max="3855" width="13.5" style="7" customWidth="1"/>
    <col min="3856" max="3856" width="8.6640625" style="7"/>
    <col min="3857" max="3857" width="6.6640625" style="7" customWidth="1"/>
    <col min="3858" max="3858" width="6.5" style="7" customWidth="1"/>
    <col min="3859" max="3859" width="8.33203125" style="7" customWidth="1"/>
    <col min="3860" max="3860" width="6.6640625" style="7" customWidth="1"/>
    <col min="3861" max="3861" width="4.83203125" style="7" customWidth="1"/>
    <col min="3862" max="3863" width="5" style="7" customWidth="1"/>
    <col min="3864" max="3864" width="8.6640625" style="7"/>
    <col min="3865" max="3865" width="10.5" style="7" customWidth="1"/>
    <col min="3866" max="3866" width="3.83203125" style="7" customWidth="1"/>
    <col min="3867" max="3868" width="8.6640625" style="7"/>
    <col min="3869" max="3869" width="3.6640625" style="7" customWidth="1"/>
    <col min="3870" max="4109" width="8.6640625" style="7"/>
    <col min="4110" max="4110" width="24.83203125" style="7" customWidth="1"/>
    <col min="4111" max="4111" width="13.5" style="7" customWidth="1"/>
    <col min="4112" max="4112" width="8.6640625" style="7"/>
    <col min="4113" max="4113" width="6.6640625" style="7" customWidth="1"/>
    <col min="4114" max="4114" width="6.5" style="7" customWidth="1"/>
    <col min="4115" max="4115" width="8.33203125" style="7" customWidth="1"/>
    <col min="4116" max="4116" width="6.6640625" style="7" customWidth="1"/>
    <col min="4117" max="4117" width="4.83203125" style="7" customWidth="1"/>
    <col min="4118" max="4119" width="5" style="7" customWidth="1"/>
    <col min="4120" max="4120" width="8.6640625" style="7"/>
    <col min="4121" max="4121" width="10.5" style="7" customWidth="1"/>
    <col min="4122" max="4122" width="3.83203125" style="7" customWidth="1"/>
    <col min="4123" max="4124" width="8.6640625" style="7"/>
    <col min="4125" max="4125" width="3.6640625" style="7" customWidth="1"/>
    <col min="4126" max="4365" width="8.6640625" style="7"/>
    <col min="4366" max="4366" width="24.83203125" style="7" customWidth="1"/>
    <col min="4367" max="4367" width="13.5" style="7" customWidth="1"/>
    <col min="4368" max="4368" width="8.6640625" style="7"/>
    <col min="4369" max="4369" width="6.6640625" style="7" customWidth="1"/>
    <col min="4370" max="4370" width="6.5" style="7" customWidth="1"/>
    <col min="4371" max="4371" width="8.33203125" style="7" customWidth="1"/>
    <col min="4372" max="4372" width="6.6640625" style="7" customWidth="1"/>
    <col min="4373" max="4373" width="4.83203125" style="7" customWidth="1"/>
    <col min="4374" max="4375" width="5" style="7" customWidth="1"/>
    <col min="4376" max="4376" width="8.6640625" style="7"/>
    <col min="4377" max="4377" width="10.5" style="7" customWidth="1"/>
    <col min="4378" max="4378" width="3.83203125" style="7" customWidth="1"/>
    <col min="4379" max="4380" width="8.6640625" style="7"/>
    <col min="4381" max="4381" width="3.6640625" style="7" customWidth="1"/>
    <col min="4382" max="4621" width="8.6640625" style="7"/>
    <col min="4622" max="4622" width="24.83203125" style="7" customWidth="1"/>
    <col min="4623" max="4623" width="13.5" style="7" customWidth="1"/>
    <col min="4624" max="4624" width="8.6640625" style="7"/>
    <col min="4625" max="4625" width="6.6640625" style="7" customWidth="1"/>
    <col min="4626" max="4626" width="6.5" style="7" customWidth="1"/>
    <col min="4627" max="4627" width="8.33203125" style="7" customWidth="1"/>
    <col min="4628" max="4628" width="6.6640625" style="7" customWidth="1"/>
    <col min="4629" max="4629" width="4.83203125" style="7" customWidth="1"/>
    <col min="4630" max="4631" width="5" style="7" customWidth="1"/>
    <col min="4632" max="4632" width="8.6640625" style="7"/>
    <col min="4633" max="4633" width="10.5" style="7" customWidth="1"/>
    <col min="4634" max="4634" width="3.83203125" style="7" customWidth="1"/>
    <col min="4635" max="4636" width="8.6640625" style="7"/>
    <col min="4637" max="4637" width="3.6640625" style="7" customWidth="1"/>
    <col min="4638" max="4877" width="8.6640625" style="7"/>
    <col min="4878" max="4878" width="24.83203125" style="7" customWidth="1"/>
    <col min="4879" max="4879" width="13.5" style="7" customWidth="1"/>
    <col min="4880" max="4880" width="8.6640625" style="7"/>
    <col min="4881" max="4881" width="6.6640625" style="7" customWidth="1"/>
    <col min="4882" max="4882" width="6.5" style="7" customWidth="1"/>
    <col min="4883" max="4883" width="8.33203125" style="7" customWidth="1"/>
    <col min="4884" max="4884" width="6.6640625" style="7" customWidth="1"/>
    <col min="4885" max="4885" width="4.83203125" style="7" customWidth="1"/>
    <col min="4886" max="4887" width="5" style="7" customWidth="1"/>
    <col min="4888" max="4888" width="8.6640625" style="7"/>
    <col min="4889" max="4889" width="10.5" style="7" customWidth="1"/>
    <col min="4890" max="4890" width="3.83203125" style="7" customWidth="1"/>
    <col min="4891" max="4892" width="8.6640625" style="7"/>
    <col min="4893" max="4893" width="3.6640625" style="7" customWidth="1"/>
    <col min="4894" max="5133" width="8.6640625" style="7"/>
    <col min="5134" max="5134" width="24.83203125" style="7" customWidth="1"/>
    <col min="5135" max="5135" width="13.5" style="7" customWidth="1"/>
    <col min="5136" max="5136" width="8.6640625" style="7"/>
    <col min="5137" max="5137" width="6.6640625" style="7" customWidth="1"/>
    <col min="5138" max="5138" width="6.5" style="7" customWidth="1"/>
    <col min="5139" max="5139" width="8.33203125" style="7" customWidth="1"/>
    <col min="5140" max="5140" width="6.6640625" style="7" customWidth="1"/>
    <col min="5141" max="5141" width="4.83203125" style="7" customWidth="1"/>
    <col min="5142" max="5143" width="5" style="7" customWidth="1"/>
    <col min="5144" max="5144" width="8.6640625" style="7"/>
    <col min="5145" max="5145" width="10.5" style="7" customWidth="1"/>
    <col min="5146" max="5146" width="3.83203125" style="7" customWidth="1"/>
    <col min="5147" max="5148" width="8.6640625" style="7"/>
    <col min="5149" max="5149" width="3.6640625" style="7" customWidth="1"/>
    <col min="5150" max="5389" width="8.6640625" style="7"/>
    <col min="5390" max="5390" width="24.83203125" style="7" customWidth="1"/>
    <col min="5391" max="5391" width="13.5" style="7" customWidth="1"/>
    <col min="5392" max="5392" width="8.6640625" style="7"/>
    <col min="5393" max="5393" width="6.6640625" style="7" customWidth="1"/>
    <col min="5394" max="5394" width="6.5" style="7" customWidth="1"/>
    <col min="5395" max="5395" width="8.33203125" style="7" customWidth="1"/>
    <col min="5396" max="5396" width="6.6640625" style="7" customWidth="1"/>
    <col min="5397" max="5397" width="4.83203125" style="7" customWidth="1"/>
    <col min="5398" max="5399" width="5" style="7" customWidth="1"/>
    <col min="5400" max="5400" width="8.6640625" style="7"/>
    <col min="5401" max="5401" width="10.5" style="7" customWidth="1"/>
    <col min="5402" max="5402" width="3.83203125" style="7" customWidth="1"/>
    <col min="5403" max="5404" width="8.6640625" style="7"/>
    <col min="5405" max="5405" width="3.6640625" style="7" customWidth="1"/>
    <col min="5406" max="5645" width="8.6640625" style="7"/>
    <col min="5646" max="5646" width="24.83203125" style="7" customWidth="1"/>
    <col min="5647" max="5647" width="13.5" style="7" customWidth="1"/>
    <col min="5648" max="5648" width="8.6640625" style="7"/>
    <col min="5649" max="5649" width="6.6640625" style="7" customWidth="1"/>
    <col min="5650" max="5650" width="6.5" style="7" customWidth="1"/>
    <col min="5651" max="5651" width="8.33203125" style="7" customWidth="1"/>
    <col min="5652" max="5652" width="6.6640625" style="7" customWidth="1"/>
    <col min="5653" max="5653" width="4.83203125" style="7" customWidth="1"/>
    <col min="5654" max="5655" width="5" style="7" customWidth="1"/>
    <col min="5656" max="5656" width="8.6640625" style="7"/>
    <col min="5657" max="5657" width="10.5" style="7" customWidth="1"/>
    <col min="5658" max="5658" width="3.83203125" style="7" customWidth="1"/>
    <col min="5659" max="5660" width="8.6640625" style="7"/>
    <col min="5661" max="5661" width="3.6640625" style="7" customWidth="1"/>
    <col min="5662" max="5901" width="8.6640625" style="7"/>
    <col min="5902" max="5902" width="24.83203125" style="7" customWidth="1"/>
    <col min="5903" max="5903" width="13.5" style="7" customWidth="1"/>
    <col min="5904" max="5904" width="8.6640625" style="7"/>
    <col min="5905" max="5905" width="6.6640625" style="7" customWidth="1"/>
    <col min="5906" max="5906" width="6.5" style="7" customWidth="1"/>
    <col min="5907" max="5907" width="8.33203125" style="7" customWidth="1"/>
    <col min="5908" max="5908" width="6.6640625" style="7" customWidth="1"/>
    <col min="5909" max="5909" width="4.83203125" style="7" customWidth="1"/>
    <col min="5910" max="5911" width="5" style="7" customWidth="1"/>
    <col min="5912" max="5912" width="8.6640625" style="7"/>
    <col min="5913" max="5913" width="10.5" style="7" customWidth="1"/>
    <col min="5914" max="5914" width="3.83203125" style="7" customWidth="1"/>
    <col min="5915" max="5916" width="8.6640625" style="7"/>
    <col min="5917" max="5917" width="3.6640625" style="7" customWidth="1"/>
    <col min="5918" max="6157" width="8.6640625" style="7"/>
    <col min="6158" max="6158" width="24.83203125" style="7" customWidth="1"/>
    <col min="6159" max="6159" width="13.5" style="7" customWidth="1"/>
    <col min="6160" max="6160" width="8.6640625" style="7"/>
    <col min="6161" max="6161" width="6.6640625" style="7" customWidth="1"/>
    <col min="6162" max="6162" width="6.5" style="7" customWidth="1"/>
    <col min="6163" max="6163" width="8.33203125" style="7" customWidth="1"/>
    <col min="6164" max="6164" width="6.6640625" style="7" customWidth="1"/>
    <col min="6165" max="6165" width="4.83203125" style="7" customWidth="1"/>
    <col min="6166" max="6167" width="5" style="7" customWidth="1"/>
    <col min="6168" max="6168" width="8.6640625" style="7"/>
    <col min="6169" max="6169" width="10.5" style="7" customWidth="1"/>
    <col min="6170" max="6170" width="3.83203125" style="7" customWidth="1"/>
    <col min="6171" max="6172" width="8.6640625" style="7"/>
    <col min="6173" max="6173" width="3.6640625" style="7" customWidth="1"/>
    <col min="6174" max="6413" width="8.6640625" style="7"/>
    <col min="6414" max="6414" width="24.83203125" style="7" customWidth="1"/>
    <col min="6415" max="6415" width="13.5" style="7" customWidth="1"/>
    <col min="6416" max="6416" width="8.6640625" style="7"/>
    <col min="6417" max="6417" width="6.6640625" style="7" customWidth="1"/>
    <col min="6418" max="6418" width="6.5" style="7" customWidth="1"/>
    <col min="6419" max="6419" width="8.33203125" style="7" customWidth="1"/>
    <col min="6420" max="6420" width="6.6640625" style="7" customWidth="1"/>
    <col min="6421" max="6421" width="4.83203125" style="7" customWidth="1"/>
    <col min="6422" max="6423" width="5" style="7" customWidth="1"/>
    <col min="6424" max="6424" width="8.6640625" style="7"/>
    <col min="6425" max="6425" width="10.5" style="7" customWidth="1"/>
    <col min="6426" max="6426" width="3.83203125" style="7" customWidth="1"/>
    <col min="6427" max="6428" width="8.6640625" style="7"/>
    <col min="6429" max="6429" width="3.6640625" style="7" customWidth="1"/>
    <col min="6430" max="6669" width="8.6640625" style="7"/>
    <col min="6670" max="6670" width="24.83203125" style="7" customWidth="1"/>
    <col min="6671" max="6671" width="13.5" style="7" customWidth="1"/>
    <col min="6672" max="6672" width="8.6640625" style="7"/>
    <col min="6673" max="6673" width="6.6640625" style="7" customWidth="1"/>
    <col min="6674" max="6674" width="6.5" style="7" customWidth="1"/>
    <col min="6675" max="6675" width="8.33203125" style="7" customWidth="1"/>
    <col min="6676" max="6676" width="6.6640625" style="7" customWidth="1"/>
    <col min="6677" max="6677" width="4.83203125" style="7" customWidth="1"/>
    <col min="6678" max="6679" width="5" style="7" customWidth="1"/>
    <col min="6680" max="6680" width="8.6640625" style="7"/>
    <col min="6681" max="6681" width="10.5" style="7" customWidth="1"/>
    <col min="6682" max="6682" width="3.83203125" style="7" customWidth="1"/>
    <col min="6683" max="6684" width="8.6640625" style="7"/>
    <col min="6685" max="6685" width="3.6640625" style="7" customWidth="1"/>
    <col min="6686" max="6925" width="8.6640625" style="7"/>
    <col min="6926" max="6926" width="24.83203125" style="7" customWidth="1"/>
    <col min="6927" max="6927" width="13.5" style="7" customWidth="1"/>
    <col min="6928" max="6928" width="8.6640625" style="7"/>
    <col min="6929" max="6929" width="6.6640625" style="7" customWidth="1"/>
    <col min="6930" max="6930" width="6.5" style="7" customWidth="1"/>
    <col min="6931" max="6931" width="8.33203125" style="7" customWidth="1"/>
    <col min="6932" max="6932" width="6.6640625" style="7" customWidth="1"/>
    <col min="6933" max="6933" width="4.83203125" style="7" customWidth="1"/>
    <col min="6934" max="6935" width="5" style="7" customWidth="1"/>
    <col min="6936" max="6936" width="8.6640625" style="7"/>
    <col min="6937" max="6937" width="10.5" style="7" customWidth="1"/>
    <col min="6938" max="6938" width="3.83203125" style="7" customWidth="1"/>
    <col min="6939" max="6940" width="8.6640625" style="7"/>
    <col min="6941" max="6941" width="3.6640625" style="7" customWidth="1"/>
    <col min="6942" max="7181" width="8.6640625" style="7"/>
    <col min="7182" max="7182" width="24.83203125" style="7" customWidth="1"/>
    <col min="7183" max="7183" width="13.5" style="7" customWidth="1"/>
    <col min="7184" max="7184" width="8.6640625" style="7"/>
    <col min="7185" max="7185" width="6.6640625" style="7" customWidth="1"/>
    <col min="7186" max="7186" width="6.5" style="7" customWidth="1"/>
    <col min="7187" max="7187" width="8.33203125" style="7" customWidth="1"/>
    <col min="7188" max="7188" width="6.6640625" style="7" customWidth="1"/>
    <col min="7189" max="7189" width="4.83203125" style="7" customWidth="1"/>
    <col min="7190" max="7191" width="5" style="7" customWidth="1"/>
    <col min="7192" max="7192" width="8.6640625" style="7"/>
    <col min="7193" max="7193" width="10.5" style="7" customWidth="1"/>
    <col min="7194" max="7194" width="3.83203125" style="7" customWidth="1"/>
    <col min="7195" max="7196" width="8.6640625" style="7"/>
    <col min="7197" max="7197" width="3.6640625" style="7" customWidth="1"/>
    <col min="7198" max="7437" width="8.6640625" style="7"/>
    <col min="7438" max="7438" width="24.83203125" style="7" customWidth="1"/>
    <col min="7439" max="7439" width="13.5" style="7" customWidth="1"/>
    <col min="7440" max="7440" width="8.6640625" style="7"/>
    <col min="7441" max="7441" width="6.6640625" style="7" customWidth="1"/>
    <col min="7442" max="7442" width="6.5" style="7" customWidth="1"/>
    <col min="7443" max="7443" width="8.33203125" style="7" customWidth="1"/>
    <col min="7444" max="7444" width="6.6640625" style="7" customWidth="1"/>
    <col min="7445" max="7445" width="4.83203125" style="7" customWidth="1"/>
    <col min="7446" max="7447" width="5" style="7" customWidth="1"/>
    <col min="7448" max="7448" width="8.6640625" style="7"/>
    <col min="7449" max="7449" width="10.5" style="7" customWidth="1"/>
    <col min="7450" max="7450" width="3.83203125" style="7" customWidth="1"/>
    <col min="7451" max="7452" width="8.6640625" style="7"/>
    <col min="7453" max="7453" width="3.6640625" style="7" customWidth="1"/>
    <col min="7454" max="7693" width="8.6640625" style="7"/>
    <col min="7694" max="7694" width="24.83203125" style="7" customWidth="1"/>
    <col min="7695" max="7695" width="13.5" style="7" customWidth="1"/>
    <col min="7696" max="7696" width="8.6640625" style="7"/>
    <col min="7697" max="7697" width="6.6640625" style="7" customWidth="1"/>
    <col min="7698" max="7698" width="6.5" style="7" customWidth="1"/>
    <col min="7699" max="7699" width="8.33203125" style="7" customWidth="1"/>
    <col min="7700" max="7700" width="6.6640625" style="7" customWidth="1"/>
    <col min="7701" max="7701" width="4.83203125" style="7" customWidth="1"/>
    <col min="7702" max="7703" width="5" style="7" customWidth="1"/>
    <col min="7704" max="7704" width="8.6640625" style="7"/>
    <col min="7705" max="7705" width="10.5" style="7" customWidth="1"/>
    <col min="7706" max="7706" width="3.83203125" style="7" customWidth="1"/>
    <col min="7707" max="7708" width="8.6640625" style="7"/>
    <col min="7709" max="7709" width="3.6640625" style="7" customWidth="1"/>
    <col min="7710" max="7949" width="8.6640625" style="7"/>
    <col min="7950" max="7950" width="24.83203125" style="7" customWidth="1"/>
    <col min="7951" max="7951" width="13.5" style="7" customWidth="1"/>
    <col min="7952" max="7952" width="8.6640625" style="7"/>
    <col min="7953" max="7953" width="6.6640625" style="7" customWidth="1"/>
    <col min="7954" max="7954" width="6.5" style="7" customWidth="1"/>
    <col min="7955" max="7955" width="8.33203125" style="7" customWidth="1"/>
    <col min="7956" max="7956" width="6.6640625" style="7" customWidth="1"/>
    <col min="7957" max="7957" width="4.83203125" style="7" customWidth="1"/>
    <col min="7958" max="7959" width="5" style="7" customWidth="1"/>
    <col min="7960" max="7960" width="8.6640625" style="7"/>
    <col min="7961" max="7961" width="10.5" style="7" customWidth="1"/>
    <col min="7962" max="7962" width="3.83203125" style="7" customWidth="1"/>
    <col min="7963" max="7964" width="8.6640625" style="7"/>
    <col min="7965" max="7965" width="3.6640625" style="7" customWidth="1"/>
    <col min="7966" max="8205" width="8.6640625" style="7"/>
    <col min="8206" max="8206" width="24.83203125" style="7" customWidth="1"/>
    <col min="8207" max="8207" width="13.5" style="7" customWidth="1"/>
    <col min="8208" max="8208" width="8.6640625" style="7"/>
    <col min="8209" max="8209" width="6.6640625" style="7" customWidth="1"/>
    <col min="8210" max="8210" width="6.5" style="7" customWidth="1"/>
    <col min="8211" max="8211" width="8.33203125" style="7" customWidth="1"/>
    <col min="8212" max="8212" width="6.6640625" style="7" customWidth="1"/>
    <col min="8213" max="8213" width="4.83203125" style="7" customWidth="1"/>
    <col min="8214" max="8215" width="5" style="7" customWidth="1"/>
    <col min="8216" max="8216" width="8.6640625" style="7"/>
    <col min="8217" max="8217" width="10.5" style="7" customWidth="1"/>
    <col min="8218" max="8218" width="3.83203125" style="7" customWidth="1"/>
    <col min="8219" max="8220" width="8.6640625" style="7"/>
    <col min="8221" max="8221" width="3.6640625" style="7" customWidth="1"/>
    <col min="8222" max="8461" width="8.6640625" style="7"/>
    <col min="8462" max="8462" width="24.83203125" style="7" customWidth="1"/>
    <col min="8463" max="8463" width="13.5" style="7" customWidth="1"/>
    <col min="8464" max="8464" width="8.6640625" style="7"/>
    <col min="8465" max="8465" width="6.6640625" style="7" customWidth="1"/>
    <col min="8466" max="8466" width="6.5" style="7" customWidth="1"/>
    <col min="8467" max="8467" width="8.33203125" style="7" customWidth="1"/>
    <col min="8468" max="8468" width="6.6640625" style="7" customWidth="1"/>
    <col min="8469" max="8469" width="4.83203125" style="7" customWidth="1"/>
    <col min="8470" max="8471" width="5" style="7" customWidth="1"/>
    <col min="8472" max="8472" width="8.6640625" style="7"/>
    <col min="8473" max="8473" width="10.5" style="7" customWidth="1"/>
    <col min="8474" max="8474" width="3.83203125" style="7" customWidth="1"/>
    <col min="8475" max="8476" width="8.6640625" style="7"/>
    <col min="8477" max="8477" width="3.6640625" style="7" customWidth="1"/>
    <col min="8478" max="8717" width="8.6640625" style="7"/>
    <col min="8718" max="8718" width="24.83203125" style="7" customWidth="1"/>
    <col min="8719" max="8719" width="13.5" style="7" customWidth="1"/>
    <col min="8720" max="8720" width="8.6640625" style="7"/>
    <col min="8721" max="8721" width="6.6640625" style="7" customWidth="1"/>
    <col min="8722" max="8722" width="6.5" style="7" customWidth="1"/>
    <col min="8723" max="8723" width="8.33203125" style="7" customWidth="1"/>
    <col min="8724" max="8724" width="6.6640625" style="7" customWidth="1"/>
    <col min="8725" max="8725" width="4.83203125" style="7" customWidth="1"/>
    <col min="8726" max="8727" width="5" style="7" customWidth="1"/>
    <col min="8728" max="8728" width="8.6640625" style="7"/>
    <col min="8729" max="8729" width="10.5" style="7" customWidth="1"/>
    <col min="8730" max="8730" width="3.83203125" style="7" customWidth="1"/>
    <col min="8731" max="8732" width="8.6640625" style="7"/>
    <col min="8733" max="8733" width="3.6640625" style="7" customWidth="1"/>
    <col min="8734" max="8973" width="8.6640625" style="7"/>
    <col min="8974" max="8974" width="24.83203125" style="7" customWidth="1"/>
    <col min="8975" max="8975" width="13.5" style="7" customWidth="1"/>
    <col min="8976" max="8976" width="8.6640625" style="7"/>
    <col min="8977" max="8977" width="6.6640625" style="7" customWidth="1"/>
    <col min="8978" max="8978" width="6.5" style="7" customWidth="1"/>
    <col min="8979" max="8979" width="8.33203125" style="7" customWidth="1"/>
    <col min="8980" max="8980" width="6.6640625" style="7" customWidth="1"/>
    <col min="8981" max="8981" width="4.83203125" style="7" customWidth="1"/>
    <col min="8982" max="8983" width="5" style="7" customWidth="1"/>
    <col min="8984" max="8984" width="8.6640625" style="7"/>
    <col min="8985" max="8985" width="10.5" style="7" customWidth="1"/>
    <col min="8986" max="8986" width="3.83203125" style="7" customWidth="1"/>
    <col min="8987" max="8988" width="8.6640625" style="7"/>
    <col min="8989" max="8989" width="3.6640625" style="7" customWidth="1"/>
    <col min="8990" max="9229" width="8.6640625" style="7"/>
    <col min="9230" max="9230" width="24.83203125" style="7" customWidth="1"/>
    <col min="9231" max="9231" width="13.5" style="7" customWidth="1"/>
    <col min="9232" max="9232" width="8.6640625" style="7"/>
    <col min="9233" max="9233" width="6.6640625" style="7" customWidth="1"/>
    <col min="9234" max="9234" width="6.5" style="7" customWidth="1"/>
    <col min="9235" max="9235" width="8.33203125" style="7" customWidth="1"/>
    <col min="9236" max="9236" width="6.6640625" style="7" customWidth="1"/>
    <col min="9237" max="9237" width="4.83203125" style="7" customWidth="1"/>
    <col min="9238" max="9239" width="5" style="7" customWidth="1"/>
    <col min="9240" max="9240" width="8.6640625" style="7"/>
    <col min="9241" max="9241" width="10.5" style="7" customWidth="1"/>
    <col min="9242" max="9242" width="3.83203125" style="7" customWidth="1"/>
    <col min="9243" max="9244" width="8.6640625" style="7"/>
    <col min="9245" max="9245" width="3.6640625" style="7" customWidth="1"/>
    <col min="9246" max="9485" width="8.6640625" style="7"/>
    <col min="9486" max="9486" width="24.83203125" style="7" customWidth="1"/>
    <col min="9487" max="9487" width="13.5" style="7" customWidth="1"/>
    <col min="9488" max="9488" width="8.6640625" style="7"/>
    <col min="9489" max="9489" width="6.6640625" style="7" customWidth="1"/>
    <col min="9490" max="9490" width="6.5" style="7" customWidth="1"/>
    <col min="9491" max="9491" width="8.33203125" style="7" customWidth="1"/>
    <col min="9492" max="9492" width="6.6640625" style="7" customWidth="1"/>
    <col min="9493" max="9493" width="4.83203125" style="7" customWidth="1"/>
    <col min="9494" max="9495" width="5" style="7" customWidth="1"/>
    <col min="9496" max="9496" width="8.6640625" style="7"/>
    <col min="9497" max="9497" width="10.5" style="7" customWidth="1"/>
    <col min="9498" max="9498" width="3.83203125" style="7" customWidth="1"/>
    <col min="9499" max="9500" width="8.6640625" style="7"/>
    <col min="9501" max="9501" width="3.6640625" style="7" customWidth="1"/>
    <col min="9502" max="9741" width="8.6640625" style="7"/>
    <col min="9742" max="9742" width="24.83203125" style="7" customWidth="1"/>
    <col min="9743" max="9743" width="13.5" style="7" customWidth="1"/>
    <col min="9744" max="9744" width="8.6640625" style="7"/>
    <col min="9745" max="9745" width="6.6640625" style="7" customWidth="1"/>
    <col min="9746" max="9746" width="6.5" style="7" customWidth="1"/>
    <col min="9747" max="9747" width="8.33203125" style="7" customWidth="1"/>
    <col min="9748" max="9748" width="6.6640625" style="7" customWidth="1"/>
    <col min="9749" max="9749" width="4.83203125" style="7" customWidth="1"/>
    <col min="9750" max="9751" width="5" style="7" customWidth="1"/>
    <col min="9752" max="9752" width="8.6640625" style="7"/>
    <col min="9753" max="9753" width="10.5" style="7" customWidth="1"/>
    <col min="9754" max="9754" width="3.83203125" style="7" customWidth="1"/>
    <col min="9755" max="9756" width="8.6640625" style="7"/>
    <col min="9757" max="9757" width="3.6640625" style="7" customWidth="1"/>
    <col min="9758" max="9997" width="8.6640625" style="7"/>
    <col min="9998" max="9998" width="24.83203125" style="7" customWidth="1"/>
    <col min="9999" max="9999" width="13.5" style="7" customWidth="1"/>
    <col min="10000" max="10000" width="8.6640625" style="7"/>
    <col min="10001" max="10001" width="6.6640625" style="7" customWidth="1"/>
    <col min="10002" max="10002" width="6.5" style="7" customWidth="1"/>
    <col min="10003" max="10003" width="8.33203125" style="7" customWidth="1"/>
    <col min="10004" max="10004" width="6.6640625" style="7" customWidth="1"/>
    <col min="10005" max="10005" width="4.83203125" style="7" customWidth="1"/>
    <col min="10006" max="10007" width="5" style="7" customWidth="1"/>
    <col min="10008" max="10008" width="8.6640625" style="7"/>
    <col min="10009" max="10009" width="10.5" style="7" customWidth="1"/>
    <col min="10010" max="10010" width="3.83203125" style="7" customWidth="1"/>
    <col min="10011" max="10012" width="8.6640625" style="7"/>
    <col min="10013" max="10013" width="3.6640625" style="7" customWidth="1"/>
    <col min="10014" max="10253" width="8.6640625" style="7"/>
    <col min="10254" max="10254" width="24.83203125" style="7" customWidth="1"/>
    <col min="10255" max="10255" width="13.5" style="7" customWidth="1"/>
    <col min="10256" max="10256" width="8.6640625" style="7"/>
    <col min="10257" max="10257" width="6.6640625" style="7" customWidth="1"/>
    <col min="10258" max="10258" width="6.5" style="7" customWidth="1"/>
    <col min="10259" max="10259" width="8.33203125" style="7" customWidth="1"/>
    <col min="10260" max="10260" width="6.6640625" style="7" customWidth="1"/>
    <col min="10261" max="10261" width="4.83203125" style="7" customWidth="1"/>
    <col min="10262" max="10263" width="5" style="7" customWidth="1"/>
    <col min="10264" max="10264" width="8.6640625" style="7"/>
    <col min="10265" max="10265" width="10.5" style="7" customWidth="1"/>
    <col min="10266" max="10266" width="3.83203125" style="7" customWidth="1"/>
    <col min="10267" max="10268" width="8.6640625" style="7"/>
    <col min="10269" max="10269" width="3.6640625" style="7" customWidth="1"/>
    <col min="10270" max="10509" width="8.6640625" style="7"/>
    <col min="10510" max="10510" width="24.83203125" style="7" customWidth="1"/>
    <col min="10511" max="10511" width="13.5" style="7" customWidth="1"/>
    <col min="10512" max="10512" width="8.6640625" style="7"/>
    <col min="10513" max="10513" width="6.6640625" style="7" customWidth="1"/>
    <col min="10514" max="10514" width="6.5" style="7" customWidth="1"/>
    <col min="10515" max="10515" width="8.33203125" style="7" customWidth="1"/>
    <col min="10516" max="10516" width="6.6640625" style="7" customWidth="1"/>
    <col min="10517" max="10517" width="4.83203125" style="7" customWidth="1"/>
    <col min="10518" max="10519" width="5" style="7" customWidth="1"/>
    <col min="10520" max="10520" width="8.6640625" style="7"/>
    <col min="10521" max="10521" width="10.5" style="7" customWidth="1"/>
    <col min="10522" max="10522" width="3.83203125" style="7" customWidth="1"/>
    <col min="10523" max="10524" width="8.6640625" style="7"/>
    <col min="10525" max="10525" width="3.6640625" style="7" customWidth="1"/>
    <col min="10526" max="10765" width="8.6640625" style="7"/>
    <col min="10766" max="10766" width="24.83203125" style="7" customWidth="1"/>
    <col min="10767" max="10767" width="13.5" style="7" customWidth="1"/>
    <col min="10768" max="10768" width="8.6640625" style="7"/>
    <col min="10769" max="10769" width="6.6640625" style="7" customWidth="1"/>
    <col min="10770" max="10770" width="6.5" style="7" customWidth="1"/>
    <col min="10771" max="10771" width="8.33203125" style="7" customWidth="1"/>
    <col min="10772" max="10772" width="6.6640625" style="7" customWidth="1"/>
    <col min="10773" max="10773" width="4.83203125" style="7" customWidth="1"/>
    <col min="10774" max="10775" width="5" style="7" customWidth="1"/>
    <col min="10776" max="10776" width="8.6640625" style="7"/>
    <col min="10777" max="10777" width="10.5" style="7" customWidth="1"/>
    <col min="10778" max="10778" width="3.83203125" style="7" customWidth="1"/>
    <col min="10779" max="10780" width="8.6640625" style="7"/>
    <col min="10781" max="10781" width="3.6640625" style="7" customWidth="1"/>
    <col min="10782" max="11021" width="8.6640625" style="7"/>
    <col min="11022" max="11022" width="24.83203125" style="7" customWidth="1"/>
    <col min="11023" max="11023" width="13.5" style="7" customWidth="1"/>
    <col min="11024" max="11024" width="8.6640625" style="7"/>
    <col min="11025" max="11025" width="6.6640625" style="7" customWidth="1"/>
    <col min="11026" max="11026" width="6.5" style="7" customWidth="1"/>
    <col min="11027" max="11027" width="8.33203125" style="7" customWidth="1"/>
    <col min="11028" max="11028" width="6.6640625" style="7" customWidth="1"/>
    <col min="11029" max="11029" width="4.83203125" style="7" customWidth="1"/>
    <col min="11030" max="11031" width="5" style="7" customWidth="1"/>
    <col min="11032" max="11032" width="8.6640625" style="7"/>
    <col min="11033" max="11033" width="10.5" style="7" customWidth="1"/>
    <col min="11034" max="11034" width="3.83203125" style="7" customWidth="1"/>
    <col min="11035" max="11036" width="8.6640625" style="7"/>
    <col min="11037" max="11037" width="3.6640625" style="7" customWidth="1"/>
    <col min="11038" max="11277" width="8.6640625" style="7"/>
    <col min="11278" max="11278" width="24.83203125" style="7" customWidth="1"/>
    <col min="11279" max="11279" width="13.5" style="7" customWidth="1"/>
    <col min="11280" max="11280" width="8.6640625" style="7"/>
    <col min="11281" max="11281" width="6.6640625" style="7" customWidth="1"/>
    <col min="11282" max="11282" width="6.5" style="7" customWidth="1"/>
    <col min="11283" max="11283" width="8.33203125" style="7" customWidth="1"/>
    <col min="11284" max="11284" width="6.6640625" style="7" customWidth="1"/>
    <col min="11285" max="11285" width="4.83203125" style="7" customWidth="1"/>
    <col min="11286" max="11287" width="5" style="7" customWidth="1"/>
    <col min="11288" max="11288" width="8.6640625" style="7"/>
    <col min="11289" max="11289" width="10.5" style="7" customWidth="1"/>
    <col min="11290" max="11290" width="3.83203125" style="7" customWidth="1"/>
    <col min="11291" max="11292" width="8.6640625" style="7"/>
    <col min="11293" max="11293" width="3.6640625" style="7" customWidth="1"/>
    <col min="11294" max="11533" width="8.6640625" style="7"/>
    <col min="11534" max="11534" width="24.83203125" style="7" customWidth="1"/>
    <col min="11535" max="11535" width="13.5" style="7" customWidth="1"/>
    <col min="11536" max="11536" width="8.6640625" style="7"/>
    <col min="11537" max="11537" width="6.6640625" style="7" customWidth="1"/>
    <col min="11538" max="11538" width="6.5" style="7" customWidth="1"/>
    <col min="11539" max="11539" width="8.33203125" style="7" customWidth="1"/>
    <col min="11540" max="11540" width="6.6640625" style="7" customWidth="1"/>
    <col min="11541" max="11541" width="4.83203125" style="7" customWidth="1"/>
    <col min="11542" max="11543" width="5" style="7" customWidth="1"/>
    <col min="11544" max="11544" width="8.6640625" style="7"/>
    <col min="11545" max="11545" width="10.5" style="7" customWidth="1"/>
    <col min="11546" max="11546" width="3.83203125" style="7" customWidth="1"/>
    <col min="11547" max="11548" width="8.6640625" style="7"/>
    <col min="11549" max="11549" width="3.6640625" style="7" customWidth="1"/>
    <col min="11550" max="11789" width="8.6640625" style="7"/>
    <col min="11790" max="11790" width="24.83203125" style="7" customWidth="1"/>
    <col min="11791" max="11791" width="13.5" style="7" customWidth="1"/>
    <col min="11792" max="11792" width="8.6640625" style="7"/>
    <col min="11793" max="11793" width="6.6640625" style="7" customWidth="1"/>
    <col min="11794" max="11794" width="6.5" style="7" customWidth="1"/>
    <col min="11795" max="11795" width="8.33203125" style="7" customWidth="1"/>
    <col min="11796" max="11796" width="6.6640625" style="7" customWidth="1"/>
    <col min="11797" max="11797" width="4.83203125" style="7" customWidth="1"/>
    <col min="11798" max="11799" width="5" style="7" customWidth="1"/>
    <col min="11800" max="11800" width="8.6640625" style="7"/>
    <col min="11801" max="11801" width="10.5" style="7" customWidth="1"/>
    <col min="11802" max="11802" width="3.83203125" style="7" customWidth="1"/>
    <col min="11803" max="11804" width="8.6640625" style="7"/>
    <col min="11805" max="11805" width="3.6640625" style="7" customWidth="1"/>
    <col min="11806" max="12045" width="8.6640625" style="7"/>
    <col min="12046" max="12046" width="24.83203125" style="7" customWidth="1"/>
    <col min="12047" max="12047" width="13.5" style="7" customWidth="1"/>
    <col min="12048" max="12048" width="8.6640625" style="7"/>
    <col min="12049" max="12049" width="6.6640625" style="7" customWidth="1"/>
    <col min="12050" max="12050" width="6.5" style="7" customWidth="1"/>
    <col min="12051" max="12051" width="8.33203125" style="7" customWidth="1"/>
    <col min="12052" max="12052" width="6.6640625" style="7" customWidth="1"/>
    <col min="12053" max="12053" width="4.83203125" style="7" customWidth="1"/>
    <col min="12054" max="12055" width="5" style="7" customWidth="1"/>
    <col min="12056" max="12056" width="8.6640625" style="7"/>
    <col min="12057" max="12057" width="10.5" style="7" customWidth="1"/>
    <col min="12058" max="12058" width="3.83203125" style="7" customWidth="1"/>
    <col min="12059" max="12060" width="8.6640625" style="7"/>
    <col min="12061" max="12061" width="3.6640625" style="7" customWidth="1"/>
    <col min="12062" max="12301" width="8.6640625" style="7"/>
    <col min="12302" max="12302" width="24.83203125" style="7" customWidth="1"/>
    <col min="12303" max="12303" width="13.5" style="7" customWidth="1"/>
    <col min="12304" max="12304" width="8.6640625" style="7"/>
    <col min="12305" max="12305" width="6.6640625" style="7" customWidth="1"/>
    <col min="12306" max="12306" width="6.5" style="7" customWidth="1"/>
    <col min="12307" max="12307" width="8.33203125" style="7" customWidth="1"/>
    <col min="12308" max="12308" width="6.6640625" style="7" customWidth="1"/>
    <col min="12309" max="12309" width="4.83203125" style="7" customWidth="1"/>
    <col min="12310" max="12311" width="5" style="7" customWidth="1"/>
    <col min="12312" max="12312" width="8.6640625" style="7"/>
    <col min="12313" max="12313" width="10.5" style="7" customWidth="1"/>
    <col min="12314" max="12314" width="3.83203125" style="7" customWidth="1"/>
    <col min="12315" max="12316" width="8.6640625" style="7"/>
    <col min="12317" max="12317" width="3.6640625" style="7" customWidth="1"/>
    <col min="12318" max="12557" width="8.6640625" style="7"/>
    <col min="12558" max="12558" width="24.83203125" style="7" customWidth="1"/>
    <col min="12559" max="12559" width="13.5" style="7" customWidth="1"/>
    <col min="12560" max="12560" width="8.6640625" style="7"/>
    <col min="12561" max="12561" width="6.6640625" style="7" customWidth="1"/>
    <col min="12562" max="12562" width="6.5" style="7" customWidth="1"/>
    <col min="12563" max="12563" width="8.33203125" style="7" customWidth="1"/>
    <col min="12564" max="12564" width="6.6640625" style="7" customWidth="1"/>
    <col min="12565" max="12565" width="4.83203125" style="7" customWidth="1"/>
    <col min="12566" max="12567" width="5" style="7" customWidth="1"/>
    <col min="12568" max="12568" width="8.6640625" style="7"/>
    <col min="12569" max="12569" width="10.5" style="7" customWidth="1"/>
    <col min="12570" max="12570" width="3.83203125" style="7" customWidth="1"/>
    <col min="12571" max="12572" width="8.6640625" style="7"/>
    <col min="12573" max="12573" width="3.6640625" style="7" customWidth="1"/>
    <col min="12574" max="12813" width="8.6640625" style="7"/>
    <col min="12814" max="12814" width="24.83203125" style="7" customWidth="1"/>
    <col min="12815" max="12815" width="13.5" style="7" customWidth="1"/>
    <col min="12816" max="12816" width="8.6640625" style="7"/>
    <col min="12817" max="12817" width="6.6640625" style="7" customWidth="1"/>
    <col min="12818" max="12818" width="6.5" style="7" customWidth="1"/>
    <col min="12819" max="12819" width="8.33203125" style="7" customWidth="1"/>
    <col min="12820" max="12820" width="6.6640625" style="7" customWidth="1"/>
    <col min="12821" max="12821" width="4.83203125" style="7" customWidth="1"/>
    <col min="12822" max="12823" width="5" style="7" customWidth="1"/>
    <col min="12824" max="12824" width="8.6640625" style="7"/>
    <col min="12825" max="12825" width="10.5" style="7" customWidth="1"/>
    <col min="12826" max="12826" width="3.83203125" style="7" customWidth="1"/>
    <col min="12827" max="12828" width="8.6640625" style="7"/>
    <col min="12829" max="12829" width="3.6640625" style="7" customWidth="1"/>
    <col min="12830" max="13069" width="8.6640625" style="7"/>
    <col min="13070" max="13070" width="24.83203125" style="7" customWidth="1"/>
    <col min="13071" max="13071" width="13.5" style="7" customWidth="1"/>
    <col min="13072" max="13072" width="8.6640625" style="7"/>
    <col min="13073" max="13073" width="6.6640625" style="7" customWidth="1"/>
    <col min="13074" max="13074" width="6.5" style="7" customWidth="1"/>
    <col min="13075" max="13075" width="8.33203125" style="7" customWidth="1"/>
    <col min="13076" max="13076" width="6.6640625" style="7" customWidth="1"/>
    <col min="13077" max="13077" width="4.83203125" style="7" customWidth="1"/>
    <col min="13078" max="13079" width="5" style="7" customWidth="1"/>
    <col min="13080" max="13080" width="8.6640625" style="7"/>
    <col min="13081" max="13081" width="10.5" style="7" customWidth="1"/>
    <col min="13082" max="13082" width="3.83203125" style="7" customWidth="1"/>
    <col min="13083" max="13084" width="8.6640625" style="7"/>
    <col min="13085" max="13085" width="3.6640625" style="7" customWidth="1"/>
    <col min="13086" max="13325" width="8.6640625" style="7"/>
    <col min="13326" max="13326" width="24.83203125" style="7" customWidth="1"/>
    <col min="13327" max="13327" width="13.5" style="7" customWidth="1"/>
    <col min="13328" max="13328" width="8.6640625" style="7"/>
    <col min="13329" max="13329" width="6.6640625" style="7" customWidth="1"/>
    <col min="13330" max="13330" width="6.5" style="7" customWidth="1"/>
    <col min="13331" max="13331" width="8.33203125" style="7" customWidth="1"/>
    <col min="13332" max="13332" width="6.6640625" style="7" customWidth="1"/>
    <col min="13333" max="13333" width="4.83203125" style="7" customWidth="1"/>
    <col min="13334" max="13335" width="5" style="7" customWidth="1"/>
    <col min="13336" max="13336" width="8.6640625" style="7"/>
    <col min="13337" max="13337" width="10.5" style="7" customWidth="1"/>
    <col min="13338" max="13338" width="3.83203125" style="7" customWidth="1"/>
    <col min="13339" max="13340" width="8.6640625" style="7"/>
    <col min="13341" max="13341" width="3.6640625" style="7" customWidth="1"/>
    <col min="13342" max="13581" width="8.6640625" style="7"/>
    <col min="13582" max="13582" width="24.83203125" style="7" customWidth="1"/>
    <col min="13583" max="13583" width="13.5" style="7" customWidth="1"/>
    <col min="13584" max="13584" width="8.6640625" style="7"/>
    <col min="13585" max="13585" width="6.6640625" style="7" customWidth="1"/>
    <col min="13586" max="13586" width="6.5" style="7" customWidth="1"/>
    <col min="13587" max="13587" width="8.33203125" style="7" customWidth="1"/>
    <col min="13588" max="13588" width="6.6640625" style="7" customWidth="1"/>
    <col min="13589" max="13589" width="4.83203125" style="7" customWidth="1"/>
    <col min="13590" max="13591" width="5" style="7" customWidth="1"/>
    <col min="13592" max="13592" width="8.6640625" style="7"/>
    <col min="13593" max="13593" width="10.5" style="7" customWidth="1"/>
    <col min="13594" max="13594" width="3.83203125" style="7" customWidth="1"/>
    <col min="13595" max="13596" width="8.6640625" style="7"/>
    <col min="13597" max="13597" width="3.6640625" style="7" customWidth="1"/>
    <col min="13598" max="13837" width="8.6640625" style="7"/>
    <col min="13838" max="13838" width="24.83203125" style="7" customWidth="1"/>
    <col min="13839" max="13839" width="13.5" style="7" customWidth="1"/>
    <col min="13840" max="13840" width="8.6640625" style="7"/>
    <col min="13841" max="13841" width="6.6640625" style="7" customWidth="1"/>
    <col min="13842" max="13842" width="6.5" style="7" customWidth="1"/>
    <col min="13843" max="13843" width="8.33203125" style="7" customWidth="1"/>
    <col min="13844" max="13844" width="6.6640625" style="7" customWidth="1"/>
    <col min="13845" max="13845" width="4.83203125" style="7" customWidth="1"/>
    <col min="13846" max="13847" width="5" style="7" customWidth="1"/>
    <col min="13848" max="13848" width="8.6640625" style="7"/>
    <col min="13849" max="13849" width="10.5" style="7" customWidth="1"/>
    <col min="13850" max="13850" width="3.83203125" style="7" customWidth="1"/>
    <col min="13851" max="13852" width="8.6640625" style="7"/>
    <col min="13853" max="13853" width="3.6640625" style="7" customWidth="1"/>
    <col min="13854" max="14093" width="8.6640625" style="7"/>
    <col min="14094" max="14094" width="24.83203125" style="7" customWidth="1"/>
    <col min="14095" max="14095" width="13.5" style="7" customWidth="1"/>
    <col min="14096" max="14096" width="8.6640625" style="7"/>
    <col min="14097" max="14097" width="6.6640625" style="7" customWidth="1"/>
    <col min="14098" max="14098" width="6.5" style="7" customWidth="1"/>
    <col min="14099" max="14099" width="8.33203125" style="7" customWidth="1"/>
    <col min="14100" max="14100" width="6.6640625" style="7" customWidth="1"/>
    <col min="14101" max="14101" width="4.83203125" style="7" customWidth="1"/>
    <col min="14102" max="14103" width="5" style="7" customWidth="1"/>
    <col min="14104" max="14104" width="8.6640625" style="7"/>
    <col min="14105" max="14105" width="10.5" style="7" customWidth="1"/>
    <col min="14106" max="14106" width="3.83203125" style="7" customWidth="1"/>
    <col min="14107" max="14108" width="8.6640625" style="7"/>
    <col min="14109" max="14109" width="3.6640625" style="7" customWidth="1"/>
    <col min="14110" max="14349" width="8.6640625" style="7"/>
    <col min="14350" max="14350" width="24.83203125" style="7" customWidth="1"/>
    <col min="14351" max="14351" width="13.5" style="7" customWidth="1"/>
    <col min="14352" max="14352" width="8.6640625" style="7"/>
    <col min="14353" max="14353" width="6.6640625" style="7" customWidth="1"/>
    <col min="14354" max="14354" width="6.5" style="7" customWidth="1"/>
    <col min="14355" max="14355" width="8.33203125" style="7" customWidth="1"/>
    <col min="14356" max="14356" width="6.6640625" style="7" customWidth="1"/>
    <col min="14357" max="14357" width="4.83203125" style="7" customWidth="1"/>
    <col min="14358" max="14359" width="5" style="7" customWidth="1"/>
    <col min="14360" max="14360" width="8.6640625" style="7"/>
    <col min="14361" max="14361" width="10.5" style="7" customWidth="1"/>
    <col min="14362" max="14362" width="3.83203125" style="7" customWidth="1"/>
    <col min="14363" max="14364" width="8.6640625" style="7"/>
    <col min="14365" max="14365" width="3.6640625" style="7" customWidth="1"/>
    <col min="14366" max="14605" width="8.6640625" style="7"/>
    <col min="14606" max="14606" width="24.83203125" style="7" customWidth="1"/>
    <col min="14607" max="14607" width="13.5" style="7" customWidth="1"/>
    <col min="14608" max="14608" width="8.6640625" style="7"/>
    <col min="14609" max="14609" width="6.6640625" style="7" customWidth="1"/>
    <col min="14610" max="14610" width="6.5" style="7" customWidth="1"/>
    <col min="14611" max="14611" width="8.33203125" style="7" customWidth="1"/>
    <col min="14612" max="14612" width="6.6640625" style="7" customWidth="1"/>
    <col min="14613" max="14613" width="4.83203125" style="7" customWidth="1"/>
    <col min="14614" max="14615" width="5" style="7" customWidth="1"/>
    <col min="14616" max="14616" width="8.6640625" style="7"/>
    <col min="14617" max="14617" width="10.5" style="7" customWidth="1"/>
    <col min="14618" max="14618" width="3.83203125" style="7" customWidth="1"/>
    <col min="14619" max="14620" width="8.6640625" style="7"/>
    <col min="14621" max="14621" width="3.6640625" style="7" customWidth="1"/>
    <col min="14622" max="14861" width="8.6640625" style="7"/>
    <col min="14862" max="14862" width="24.83203125" style="7" customWidth="1"/>
    <col min="14863" max="14863" width="13.5" style="7" customWidth="1"/>
    <col min="14864" max="14864" width="8.6640625" style="7"/>
    <col min="14865" max="14865" width="6.6640625" style="7" customWidth="1"/>
    <col min="14866" max="14866" width="6.5" style="7" customWidth="1"/>
    <col min="14867" max="14867" width="8.33203125" style="7" customWidth="1"/>
    <col min="14868" max="14868" width="6.6640625" style="7" customWidth="1"/>
    <col min="14869" max="14869" width="4.83203125" style="7" customWidth="1"/>
    <col min="14870" max="14871" width="5" style="7" customWidth="1"/>
    <col min="14872" max="14872" width="8.6640625" style="7"/>
    <col min="14873" max="14873" width="10.5" style="7" customWidth="1"/>
    <col min="14874" max="14874" width="3.83203125" style="7" customWidth="1"/>
    <col min="14875" max="14876" width="8.6640625" style="7"/>
    <col min="14877" max="14877" width="3.6640625" style="7" customWidth="1"/>
    <col min="14878" max="15117" width="8.6640625" style="7"/>
    <col min="15118" max="15118" width="24.83203125" style="7" customWidth="1"/>
    <col min="15119" max="15119" width="13.5" style="7" customWidth="1"/>
    <col min="15120" max="15120" width="8.6640625" style="7"/>
    <col min="15121" max="15121" width="6.6640625" style="7" customWidth="1"/>
    <col min="15122" max="15122" width="6.5" style="7" customWidth="1"/>
    <col min="15123" max="15123" width="8.33203125" style="7" customWidth="1"/>
    <col min="15124" max="15124" width="6.6640625" style="7" customWidth="1"/>
    <col min="15125" max="15125" width="4.83203125" style="7" customWidth="1"/>
    <col min="15126" max="15127" width="5" style="7" customWidth="1"/>
    <col min="15128" max="15128" width="8.6640625" style="7"/>
    <col min="15129" max="15129" width="10.5" style="7" customWidth="1"/>
    <col min="15130" max="15130" width="3.83203125" style="7" customWidth="1"/>
    <col min="15131" max="15132" width="8.6640625" style="7"/>
    <col min="15133" max="15133" width="3.6640625" style="7" customWidth="1"/>
    <col min="15134" max="15373" width="8.6640625" style="7"/>
    <col min="15374" max="15374" width="24.83203125" style="7" customWidth="1"/>
    <col min="15375" max="15375" width="13.5" style="7" customWidth="1"/>
    <col min="15376" max="15376" width="8.6640625" style="7"/>
    <col min="15377" max="15377" width="6.6640625" style="7" customWidth="1"/>
    <col min="15378" max="15378" width="6.5" style="7" customWidth="1"/>
    <col min="15379" max="15379" width="8.33203125" style="7" customWidth="1"/>
    <col min="15380" max="15380" width="6.6640625" style="7" customWidth="1"/>
    <col min="15381" max="15381" width="4.83203125" style="7" customWidth="1"/>
    <col min="15382" max="15383" width="5" style="7" customWidth="1"/>
    <col min="15384" max="15384" width="8.6640625" style="7"/>
    <col min="15385" max="15385" width="10.5" style="7" customWidth="1"/>
    <col min="15386" max="15386" width="3.83203125" style="7" customWidth="1"/>
    <col min="15387" max="15388" width="8.6640625" style="7"/>
    <col min="15389" max="15389" width="3.6640625" style="7" customWidth="1"/>
    <col min="15390" max="15629" width="8.6640625" style="7"/>
    <col min="15630" max="15630" width="24.83203125" style="7" customWidth="1"/>
    <col min="15631" max="15631" width="13.5" style="7" customWidth="1"/>
    <col min="15632" max="15632" width="8.6640625" style="7"/>
    <col min="15633" max="15633" width="6.6640625" style="7" customWidth="1"/>
    <col min="15634" max="15634" width="6.5" style="7" customWidth="1"/>
    <col min="15635" max="15635" width="8.33203125" style="7" customWidth="1"/>
    <col min="15636" max="15636" width="6.6640625" style="7" customWidth="1"/>
    <col min="15637" max="15637" width="4.83203125" style="7" customWidth="1"/>
    <col min="15638" max="15639" width="5" style="7" customWidth="1"/>
    <col min="15640" max="15640" width="8.6640625" style="7"/>
    <col min="15641" max="15641" width="10.5" style="7" customWidth="1"/>
    <col min="15642" max="15642" width="3.83203125" style="7" customWidth="1"/>
    <col min="15643" max="15644" width="8.6640625" style="7"/>
    <col min="15645" max="15645" width="3.6640625" style="7" customWidth="1"/>
    <col min="15646" max="15885" width="8.6640625" style="7"/>
    <col min="15886" max="15886" width="24.83203125" style="7" customWidth="1"/>
    <col min="15887" max="15887" width="13.5" style="7" customWidth="1"/>
    <col min="15888" max="15888" width="8.6640625" style="7"/>
    <col min="15889" max="15889" width="6.6640625" style="7" customWidth="1"/>
    <col min="15890" max="15890" width="6.5" style="7" customWidth="1"/>
    <col min="15891" max="15891" width="8.33203125" style="7" customWidth="1"/>
    <col min="15892" max="15892" width="6.6640625" style="7" customWidth="1"/>
    <col min="15893" max="15893" width="4.83203125" style="7" customWidth="1"/>
    <col min="15894" max="15895" width="5" style="7" customWidth="1"/>
    <col min="15896" max="15896" width="8.6640625" style="7"/>
    <col min="15897" max="15897" width="10.5" style="7" customWidth="1"/>
    <col min="15898" max="15898" width="3.83203125" style="7" customWidth="1"/>
    <col min="15899" max="15900" width="8.6640625" style="7"/>
    <col min="15901" max="15901" width="3.6640625" style="7" customWidth="1"/>
    <col min="15902" max="16141" width="8.6640625" style="7"/>
    <col min="16142" max="16142" width="24.83203125" style="7" customWidth="1"/>
    <col min="16143" max="16143" width="13.5" style="7" customWidth="1"/>
    <col min="16144" max="16144" width="8.6640625" style="7"/>
    <col min="16145" max="16145" width="6.6640625" style="7" customWidth="1"/>
    <col min="16146" max="16146" width="6.5" style="7" customWidth="1"/>
    <col min="16147" max="16147" width="8.33203125" style="7" customWidth="1"/>
    <col min="16148" max="16148" width="6.6640625" style="7" customWidth="1"/>
    <col min="16149" max="16149" width="4.83203125" style="7" customWidth="1"/>
    <col min="16150" max="16151" width="5" style="7" customWidth="1"/>
    <col min="16152" max="16152" width="8.6640625" style="7"/>
    <col min="16153" max="16153" width="10.5" style="7" customWidth="1"/>
    <col min="16154" max="16154" width="3.83203125" style="7" customWidth="1"/>
    <col min="16155" max="16156" width="8.6640625" style="7"/>
    <col min="16157" max="16157" width="3.6640625" style="7" customWidth="1"/>
    <col min="16158" max="16380" width="8.6640625" style="7"/>
    <col min="16381" max="16384" width="8.6640625" style="7" customWidth="1"/>
  </cols>
  <sheetData>
    <row r="30" spans="1:66" s="1" customFormat="1" ht="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1:66" s="1" customFormat="1" ht="17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11</v>
      </c>
      <c r="H31" t="s">
        <v>12</v>
      </c>
      <c r="I31" t="s">
        <v>13</v>
      </c>
      <c r="J31" t="s">
        <v>14</v>
      </c>
      <c r="K31" t="s">
        <v>6</v>
      </c>
      <c r="L31" t="s">
        <v>15</v>
      </c>
      <c r="M31" t="s">
        <v>16</v>
      </c>
      <c r="N31" t="s">
        <v>17</v>
      </c>
      <c r="O31" t="s">
        <v>18</v>
      </c>
      <c r="P31" t="s">
        <v>7</v>
      </c>
      <c r="Q31" t="s">
        <v>19</v>
      </c>
      <c r="R31" t="s">
        <v>8</v>
      </c>
      <c r="S31" t="s">
        <v>20</v>
      </c>
      <c r="T31" t="s">
        <v>21</v>
      </c>
      <c r="U31" t="s">
        <v>9</v>
      </c>
      <c r="V31" t="s">
        <v>22</v>
      </c>
      <c r="W31" t="s">
        <v>23</v>
      </c>
      <c r="X31" t="s">
        <v>24</v>
      </c>
      <c r="Y31" t="s">
        <v>37</v>
      </c>
      <c r="Z31" t="s">
        <v>38</v>
      </c>
      <c r="AA31" s="1" t="s">
        <v>46</v>
      </c>
      <c r="AB31" s="1" t="s">
        <v>47</v>
      </c>
      <c r="AC31" s="1" t="s">
        <v>48</v>
      </c>
      <c r="AD31" s="1" t="s">
        <v>72</v>
      </c>
      <c r="AE31" s="1" t="s">
        <v>73</v>
      </c>
      <c r="AF31" s="1" t="s">
        <v>74</v>
      </c>
      <c r="AG31" s="1" t="s">
        <v>75</v>
      </c>
      <c r="AI31" s="1" t="s">
        <v>146</v>
      </c>
      <c r="AJ31" s="1" t="s">
        <v>147</v>
      </c>
      <c r="AK31" s="1" t="s">
        <v>50</v>
      </c>
      <c r="AL31" s="1" t="s">
        <v>51</v>
      </c>
      <c r="AM31" s="1" t="s">
        <v>52</v>
      </c>
      <c r="AO31" s="1" t="s">
        <v>148</v>
      </c>
      <c r="AP31" s="1" t="s">
        <v>149</v>
      </c>
      <c r="AQ31" s="1" t="s">
        <v>69</v>
      </c>
      <c r="AR31" s="1" t="s">
        <v>70</v>
      </c>
      <c r="AS31" s="1" t="s">
        <v>71</v>
      </c>
      <c r="AU31" s="1" t="s">
        <v>150</v>
      </c>
      <c r="AV31" s="1" t="s">
        <v>53</v>
      </c>
      <c r="AW31" s="1" t="s">
        <v>54</v>
      </c>
      <c r="AX31" s="1" t="s">
        <v>55</v>
      </c>
      <c r="AY31" s="1" t="s">
        <v>56</v>
      </c>
      <c r="BA31" s="1" t="s">
        <v>151</v>
      </c>
      <c r="BB31" s="1" t="s">
        <v>57</v>
      </c>
      <c r="BC31" s="1" t="s">
        <v>58</v>
      </c>
      <c r="BD31" s="1" t="s">
        <v>59</v>
      </c>
      <c r="BE31" s="1" t="s">
        <v>60</v>
      </c>
      <c r="BG31" s="1" t="s">
        <v>61</v>
      </c>
      <c r="BH31" s="1" t="s">
        <v>62</v>
      </c>
      <c r="BI31" s="1" t="s">
        <v>63</v>
      </c>
      <c r="BJ31" s="1" t="s">
        <v>64</v>
      </c>
      <c r="BL31" s="1" t="s">
        <v>78</v>
      </c>
    </row>
    <row r="32" spans="1:66" customFormat="1" ht="15">
      <c r="A32" s="40">
        <v>11</v>
      </c>
      <c r="B32" s="40">
        <v>5</v>
      </c>
      <c r="C32" s="40" t="s">
        <v>88</v>
      </c>
      <c r="D32" s="40" t="s">
        <v>25</v>
      </c>
      <c r="E32" s="40"/>
      <c r="F32" s="40"/>
      <c r="G32" s="40">
        <v>0.6</v>
      </c>
      <c r="H32" s="40">
        <v>0.6</v>
      </c>
      <c r="I32" s="40">
        <v>3828</v>
      </c>
      <c r="J32" s="40">
        <v>8388</v>
      </c>
      <c r="K32" s="40"/>
      <c r="L32" s="40">
        <v>3974</v>
      </c>
      <c r="M32" s="40">
        <v>2.7930000000000001</v>
      </c>
      <c r="N32" s="40">
        <v>6.1539999999999999</v>
      </c>
      <c r="O32" s="40">
        <v>3.3610000000000002</v>
      </c>
      <c r="P32" s="40"/>
      <c r="Q32" s="40">
        <v>0.25</v>
      </c>
      <c r="R32" s="40">
        <v>1</v>
      </c>
      <c r="S32" s="40">
        <v>0</v>
      </c>
      <c r="T32" s="40">
        <v>0</v>
      </c>
      <c r="U32" s="40"/>
      <c r="V32" s="40">
        <v>0</v>
      </c>
      <c r="W32" s="40"/>
      <c r="X32" s="40"/>
      <c r="Y32" s="41">
        <v>44362</v>
      </c>
      <c r="Z32" s="46">
        <v>0.57284722222222217</v>
      </c>
      <c r="AA32" s="40"/>
      <c r="AB32" s="40">
        <v>1</v>
      </c>
      <c r="AC32" s="40"/>
      <c r="AD32" s="44">
        <v>3.1380676756032093</v>
      </c>
      <c r="AE32" s="44">
        <v>6.6199441709689735</v>
      </c>
      <c r="AF32" s="44">
        <v>3.4818764953657642</v>
      </c>
      <c r="AG32" s="44">
        <v>0.33466420506882222</v>
      </c>
      <c r="AH32" s="44"/>
      <c r="AI32" s="40"/>
      <c r="AJ32" s="40">
        <v>4.6022558534403109</v>
      </c>
      <c r="AK32" s="40"/>
      <c r="AL32" s="40"/>
      <c r="AM32" s="40"/>
      <c r="AN32" s="40"/>
      <c r="AO32" s="40"/>
      <c r="AP32" s="40">
        <v>10.332402849482891</v>
      </c>
      <c r="AQ32" s="40"/>
      <c r="AR32" s="40"/>
      <c r="AS32" s="40"/>
      <c r="AT32" s="40"/>
      <c r="AU32" s="40"/>
      <c r="AV32" s="40">
        <v>16.062549845525471</v>
      </c>
      <c r="AW32" s="40"/>
      <c r="AX32" s="40"/>
      <c r="AY32" s="40"/>
      <c r="AZ32" s="40"/>
      <c r="BA32" s="40"/>
      <c r="BB32" s="40">
        <v>11.554735022940744</v>
      </c>
      <c r="BC32" s="40"/>
      <c r="BD32" s="40"/>
      <c r="BE32" s="40"/>
      <c r="BF32" s="40"/>
      <c r="BG32" s="44"/>
      <c r="BH32" s="44"/>
      <c r="BI32" s="44"/>
      <c r="BJ32" s="44"/>
      <c r="BK32" s="40"/>
      <c r="BL32" s="45"/>
      <c r="BM32" s="40"/>
      <c r="BN32" s="40"/>
    </row>
    <row r="33" spans="1:66" customFormat="1" ht="15">
      <c r="A33" s="40">
        <v>12</v>
      </c>
      <c r="B33" s="40">
        <v>5</v>
      </c>
      <c r="C33" s="40" t="s">
        <v>88</v>
      </c>
      <c r="D33" s="40" t="s">
        <v>25</v>
      </c>
      <c r="E33" s="40"/>
      <c r="F33" s="40"/>
      <c r="G33" s="40">
        <v>0.6</v>
      </c>
      <c r="H33" s="40">
        <v>0.6</v>
      </c>
      <c r="I33" s="40">
        <v>3821</v>
      </c>
      <c r="J33" s="40">
        <v>8287</v>
      </c>
      <c r="K33" s="40"/>
      <c r="L33" s="40">
        <v>3906</v>
      </c>
      <c r="M33" s="40">
        <v>2.7879999999999998</v>
      </c>
      <c r="N33" s="40">
        <v>6.0830000000000002</v>
      </c>
      <c r="O33" s="40">
        <v>3.294</v>
      </c>
      <c r="P33" s="40"/>
      <c r="Q33" s="40">
        <v>0.24399999999999999</v>
      </c>
      <c r="R33" s="40">
        <v>1</v>
      </c>
      <c r="S33" s="40">
        <v>0</v>
      </c>
      <c r="T33" s="40">
        <v>0</v>
      </c>
      <c r="U33" s="40"/>
      <c r="V33" s="40">
        <v>0</v>
      </c>
      <c r="W33" s="40"/>
      <c r="X33" s="40"/>
      <c r="Y33" s="41">
        <v>44362</v>
      </c>
      <c r="Z33" s="46">
        <v>0.57866898148148149</v>
      </c>
      <c r="AA33" s="40"/>
      <c r="AB33" s="40">
        <v>1</v>
      </c>
      <c r="AC33" s="40"/>
      <c r="AD33" s="44">
        <v>3.1322122733770419</v>
      </c>
      <c r="AE33" s="44">
        <v>6.5357098925937009</v>
      </c>
      <c r="AF33" s="44">
        <v>3.4034976192166591</v>
      </c>
      <c r="AG33" s="44">
        <v>0.32932304856628064</v>
      </c>
      <c r="AH33" s="44"/>
      <c r="AI33" s="40"/>
      <c r="AJ33" s="40">
        <v>4.4070757792347299</v>
      </c>
      <c r="AK33" s="40"/>
      <c r="AL33" s="40"/>
      <c r="AM33" s="40"/>
      <c r="AN33" s="40"/>
      <c r="AO33" s="40"/>
      <c r="AP33" s="40">
        <v>8.9284982098950163</v>
      </c>
      <c r="AQ33" s="40"/>
      <c r="AR33" s="40"/>
      <c r="AS33" s="40"/>
      <c r="AT33" s="40"/>
      <c r="AU33" s="40"/>
      <c r="AV33" s="40">
        <v>13.4499206405553</v>
      </c>
      <c r="AW33" s="40"/>
      <c r="AX33" s="40"/>
      <c r="AY33" s="40"/>
      <c r="AZ33" s="40"/>
      <c r="BA33" s="40"/>
      <c r="BB33" s="40">
        <v>9.7743495220935515</v>
      </c>
      <c r="BC33" s="40"/>
      <c r="BD33" s="40"/>
      <c r="BE33" s="40"/>
      <c r="BF33" s="40"/>
      <c r="BG33" s="44">
        <v>3.1443413208455322</v>
      </c>
      <c r="BH33" s="44">
        <v>6.5131918181765487</v>
      </c>
      <c r="BI33" s="44">
        <v>3.3688504973310165</v>
      </c>
      <c r="BJ33" s="44">
        <v>0.32563136686599459</v>
      </c>
      <c r="BK33" s="40"/>
      <c r="BL33" s="45">
        <v>1</v>
      </c>
      <c r="BM33" s="40"/>
      <c r="BN33" s="40"/>
    </row>
    <row r="34" spans="1:66" customFormat="1" ht="15">
      <c r="A34" s="40">
        <v>13</v>
      </c>
      <c r="B34" s="40">
        <v>5</v>
      </c>
      <c r="C34" s="40" t="s">
        <v>88</v>
      </c>
      <c r="D34" s="40" t="s">
        <v>25</v>
      </c>
      <c r="E34" s="40"/>
      <c r="F34" s="40"/>
      <c r="G34" s="40">
        <v>0.6</v>
      </c>
      <c r="H34" s="40">
        <v>0.6</v>
      </c>
      <c r="I34" s="40">
        <v>3850</v>
      </c>
      <c r="J34" s="40">
        <v>8233</v>
      </c>
      <c r="K34" s="40"/>
      <c r="L34" s="40">
        <v>3812</v>
      </c>
      <c r="M34" s="40">
        <v>2.8069999999999999</v>
      </c>
      <c r="N34" s="40">
        <v>6.0439999999999996</v>
      </c>
      <c r="O34" s="40">
        <v>3.2370000000000001</v>
      </c>
      <c r="P34" s="40"/>
      <c r="Q34" s="40">
        <v>0.23599999999999999</v>
      </c>
      <c r="R34" s="40">
        <v>1</v>
      </c>
      <c r="S34" s="40">
        <v>0</v>
      </c>
      <c r="T34" s="40">
        <v>0</v>
      </c>
      <c r="U34" s="40"/>
      <c r="V34" s="40">
        <v>0</v>
      </c>
      <c r="W34" s="40"/>
      <c r="X34" s="40"/>
      <c r="Y34" s="41">
        <v>44362</v>
      </c>
      <c r="Z34" s="46">
        <v>0.58489583333333328</v>
      </c>
      <c r="AA34" s="40"/>
      <c r="AB34" s="40">
        <v>1</v>
      </c>
      <c r="AC34" s="40"/>
      <c r="AD34" s="44">
        <v>3.1564703683140221</v>
      </c>
      <c r="AE34" s="44">
        <v>6.4906737437593964</v>
      </c>
      <c r="AF34" s="44">
        <v>3.3342033754453744</v>
      </c>
      <c r="AG34" s="44">
        <v>0.32193968516570848</v>
      </c>
      <c r="AH34" s="44"/>
      <c r="AI34" s="40"/>
      <c r="AJ34" s="40">
        <v>5.2156789438007349</v>
      </c>
      <c r="AK34" s="40"/>
      <c r="AL34" s="40"/>
      <c r="AM34" s="40"/>
      <c r="AN34" s="40"/>
      <c r="AO34" s="40"/>
      <c r="AP34" s="40">
        <v>8.1778957293232732</v>
      </c>
      <c r="AQ34" s="40"/>
      <c r="AR34" s="40"/>
      <c r="AS34" s="40"/>
      <c r="AT34" s="40"/>
      <c r="AU34" s="40"/>
      <c r="AV34" s="40">
        <v>11.140112514845812</v>
      </c>
      <c r="AW34" s="40"/>
      <c r="AX34" s="40"/>
      <c r="AY34" s="40"/>
      <c r="AZ34" s="40"/>
      <c r="BA34" s="40"/>
      <c r="BB34" s="40">
        <v>7.3132283885694971</v>
      </c>
      <c r="BC34" s="40"/>
      <c r="BD34" s="40"/>
      <c r="BE34" s="40"/>
      <c r="BF34" s="40"/>
      <c r="BG34" s="44"/>
      <c r="BH34" s="44"/>
      <c r="BI34" s="44"/>
      <c r="BJ34" s="44"/>
      <c r="BK34" s="40"/>
      <c r="BL34" s="45"/>
      <c r="BM34" s="40"/>
      <c r="BN34" s="40"/>
    </row>
    <row r="35" spans="1:66" customFormat="1" ht="15">
      <c r="A35" s="40">
        <v>11</v>
      </c>
      <c r="B35" s="40">
        <v>5</v>
      </c>
      <c r="C35" s="40" t="s">
        <v>88</v>
      </c>
      <c r="D35" s="40" t="s">
        <v>25</v>
      </c>
      <c r="E35" s="40"/>
      <c r="F35" s="40"/>
      <c r="G35" s="40">
        <v>0.6</v>
      </c>
      <c r="H35" s="40">
        <v>0.6</v>
      </c>
      <c r="I35" s="40">
        <v>3369</v>
      </c>
      <c r="J35" s="40">
        <v>7479</v>
      </c>
      <c r="K35" s="40"/>
      <c r="L35" s="40">
        <v>3451</v>
      </c>
      <c r="M35" s="40">
        <v>2.5</v>
      </c>
      <c r="N35" s="40">
        <v>5.5119999999999996</v>
      </c>
      <c r="O35" s="40">
        <v>3.0129999999999999</v>
      </c>
      <c r="P35" s="40"/>
      <c r="Q35" s="40">
        <v>0.20399999999999999</v>
      </c>
      <c r="R35" s="40">
        <v>1</v>
      </c>
      <c r="S35" s="40">
        <v>0</v>
      </c>
      <c r="T35" s="40">
        <v>0</v>
      </c>
      <c r="U35" s="40"/>
      <c r="V35" s="40">
        <v>0</v>
      </c>
      <c r="W35" s="40"/>
      <c r="X35" s="40"/>
      <c r="Y35" s="41">
        <v>44364</v>
      </c>
      <c r="Z35" s="46">
        <v>0.61789351851851848</v>
      </c>
      <c r="AA35" s="40"/>
      <c r="AB35" s="43">
        <v>1</v>
      </c>
      <c r="AC35" s="40"/>
      <c r="AD35" s="44">
        <v>2.8693968134098222</v>
      </c>
      <c r="AE35" s="44">
        <v>6.1180568304923408</v>
      </c>
      <c r="AF35" s="44">
        <v>3.2486600170825186</v>
      </c>
      <c r="AG35" s="44">
        <v>0.30772526927643062</v>
      </c>
      <c r="AH35" s="44"/>
      <c r="AI35" s="43"/>
      <c r="AJ35" s="43">
        <v>4.3534395530059262</v>
      </c>
      <c r="AK35" s="43"/>
      <c r="AL35" s="43"/>
      <c r="AM35" s="43"/>
      <c r="AN35" s="43"/>
      <c r="AO35" s="43"/>
      <c r="AP35" s="43">
        <v>1.9676138415390139</v>
      </c>
      <c r="AQ35" s="43"/>
      <c r="AR35" s="43"/>
      <c r="AS35" s="43"/>
      <c r="AT35" s="43"/>
      <c r="AU35" s="43"/>
      <c r="AV35" s="43">
        <v>8.2886672360839544</v>
      </c>
      <c r="AW35" s="43"/>
      <c r="AX35" s="43"/>
      <c r="AY35" s="43"/>
      <c r="AZ35" s="43"/>
      <c r="BA35" s="43"/>
      <c r="BB35" s="43">
        <v>2.5750897588102117</v>
      </c>
      <c r="BC35" s="43"/>
      <c r="BD35" s="43"/>
      <c r="BE35" s="43"/>
      <c r="BF35" s="43"/>
      <c r="BG35" s="47"/>
      <c r="BH35" s="47"/>
      <c r="BI35" s="47"/>
      <c r="BJ35" s="47"/>
      <c r="BK35" s="43"/>
      <c r="BL35" s="45"/>
      <c r="BM35" s="40"/>
      <c r="BN35" s="40"/>
    </row>
    <row r="36" spans="1:66" customFormat="1" ht="15">
      <c r="A36" s="40">
        <v>12</v>
      </c>
      <c r="B36" s="40">
        <v>5</v>
      </c>
      <c r="C36" s="40" t="s">
        <v>88</v>
      </c>
      <c r="D36" s="40" t="s">
        <v>25</v>
      </c>
      <c r="E36" s="40"/>
      <c r="F36" s="40"/>
      <c r="G36" s="40">
        <v>0.6</v>
      </c>
      <c r="H36" s="40">
        <v>0.6</v>
      </c>
      <c r="I36" s="40">
        <v>3381</v>
      </c>
      <c r="J36" s="40">
        <v>7411</v>
      </c>
      <c r="K36" s="40"/>
      <c r="L36" s="40">
        <v>3497</v>
      </c>
      <c r="M36" s="40">
        <v>2.5070000000000001</v>
      </c>
      <c r="N36" s="40">
        <v>5.4640000000000004</v>
      </c>
      <c r="O36" s="40">
        <v>2.956</v>
      </c>
      <c r="P36" s="40"/>
      <c r="Q36" s="40">
        <v>0.20799999999999999</v>
      </c>
      <c r="R36" s="40">
        <v>1</v>
      </c>
      <c r="S36" s="40">
        <v>0</v>
      </c>
      <c r="T36" s="40">
        <v>0</v>
      </c>
      <c r="U36" s="40"/>
      <c r="V36" s="40">
        <v>0</v>
      </c>
      <c r="W36" s="40"/>
      <c r="X36" s="40"/>
      <c r="Y36" s="41">
        <v>44364</v>
      </c>
      <c r="Z36" s="46">
        <v>0.62372685185185184</v>
      </c>
      <c r="AA36" s="40"/>
      <c r="AB36" s="43">
        <v>1</v>
      </c>
      <c r="AC36" s="40"/>
      <c r="AD36" s="44">
        <v>2.8792839129583028</v>
      </c>
      <c r="AE36" s="44">
        <v>6.062031241578091</v>
      </c>
      <c r="AF36" s="44">
        <v>3.1827473286197883</v>
      </c>
      <c r="AG36" s="44">
        <v>0.31191328037465543</v>
      </c>
      <c r="AH36" s="44"/>
      <c r="AI36" s="43"/>
      <c r="AJ36" s="43">
        <v>4.0238695680565746</v>
      </c>
      <c r="AK36" s="43"/>
      <c r="AL36" s="43"/>
      <c r="AM36" s="43"/>
      <c r="AN36" s="43"/>
      <c r="AO36" s="43"/>
      <c r="AP36" s="43">
        <v>1.0338540263015172</v>
      </c>
      <c r="AQ36" s="43"/>
      <c r="AR36" s="43"/>
      <c r="AS36" s="43"/>
      <c r="AT36" s="43"/>
      <c r="AU36" s="43"/>
      <c r="AV36" s="43">
        <v>6.0915776206596091</v>
      </c>
      <c r="AW36" s="43"/>
      <c r="AX36" s="43"/>
      <c r="AY36" s="43"/>
      <c r="AZ36" s="43"/>
      <c r="BA36" s="43"/>
      <c r="BB36" s="43">
        <v>3.9710934582184816</v>
      </c>
      <c r="BC36" s="43"/>
      <c r="BD36" s="43"/>
      <c r="BE36" s="43"/>
      <c r="BF36" s="43"/>
      <c r="BG36" s="47">
        <v>2.8805198004018626</v>
      </c>
      <c r="BH36" s="47">
        <v>6.084688648859589</v>
      </c>
      <c r="BI36" s="47">
        <v>3.2041688484577264</v>
      </c>
      <c r="BJ36" s="47">
        <v>0.31095732131962583</v>
      </c>
      <c r="BK36" s="43"/>
      <c r="BL36" s="45">
        <v>2</v>
      </c>
      <c r="BM36" s="40"/>
      <c r="BN36" s="40"/>
    </row>
    <row r="37" spans="1:66" customFormat="1" ht="15">
      <c r="A37" s="40">
        <v>13</v>
      </c>
      <c r="B37" s="40">
        <v>5</v>
      </c>
      <c r="C37" s="40" t="s">
        <v>88</v>
      </c>
      <c r="D37" s="40" t="s">
        <v>25</v>
      </c>
      <c r="E37" s="40"/>
      <c r="F37" s="40"/>
      <c r="G37" s="40">
        <v>0.6</v>
      </c>
      <c r="H37" s="40">
        <v>0.6</v>
      </c>
      <c r="I37" s="40">
        <v>3384</v>
      </c>
      <c r="J37" s="40">
        <v>7466</v>
      </c>
      <c r="K37" s="40"/>
      <c r="L37" s="40">
        <v>3476</v>
      </c>
      <c r="M37" s="40">
        <v>2.5089999999999999</v>
      </c>
      <c r="N37" s="40">
        <v>5.5030000000000001</v>
      </c>
      <c r="O37" s="40">
        <v>2.9940000000000002</v>
      </c>
      <c r="P37" s="40"/>
      <c r="Q37" s="40">
        <v>0.20599999999999999</v>
      </c>
      <c r="R37" s="40">
        <v>1</v>
      </c>
      <c r="S37" s="40">
        <v>0</v>
      </c>
      <c r="T37" s="40">
        <v>0</v>
      </c>
      <c r="U37" s="40"/>
      <c r="V37" s="40">
        <v>0</v>
      </c>
      <c r="W37" s="40"/>
      <c r="X37" s="40"/>
      <c r="Y37" s="41">
        <v>44364</v>
      </c>
      <c r="Z37" s="46">
        <v>0.63003472222222223</v>
      </c>
      <c r="AA37" s="40"/>
      <c r="AB37" s="43">
        <v>1</v>
      </c>
      <c r="AC37" s="40"/>
      <c r="AD37" s="44">
        <v>2.8817556878454225</v>
      </c>
      <c r="AE37" s="44">
        <v>6.1073460561410871</v>
      </c>
      <c r="AF37" s="44">
        <v>3.2255903682956646</v>
      </c>
      <c r="AG37" s="44">
        <v>0.31000136226459629</v>
      </c>
      <c r="AH37" s="44"/>
      <c r="AI37" s="43"/>
      <c r="AJ37" s="43">
        <v>3.9414770718192513</v>
      </c>
      <c r="AK37" s="43"/>
      <c r="AL37" s="43"/>
      <c r="AM37" s="43"/>
      <c r="AN37" s="43"/>
      <c r="AO37" s="43"/>
      <c r="AP37" s="43">
        <v>1.7891009356847842</v>
      </c>
      <c r="AQ37" s="43"/>
      <c r="AR37" s="43"/>
      <c r="AS37" s="43"/>
      <c r="AT37" s="43"/>
      <c r="AU37" s="43"/>
      <c r="AV37" s="43">
        <v>7.5196789431888194</v>
      </c>
      <c r="AW37" s="43"/>
      <c r="AX37" s="43"/>
      <c r="AY37" s="43"/>
      <c r="AZ37" s="43"/>
      <c r="BA37" s="43"/>
      <c r="BB37" s="43">
        <v>3.3337874215321013</v>
      </c>
      <c r="BC37" s="43"/>
      <c r="BD37" s="43"/>
      <c r="BE37" s="43"/>
      <c r="BF37" s="43"/>
      <c r="BG37" s="47"/>
      <c r="BH37" s="47"/>
      <c r="BI37" s="47"/>
      <c r="BJ37" s="47"/>
      <c r="BK37" s="43"/>
      <c r="BL37" s="45"/>
      <c r="BM37" s="40"/>
      <c r="BN37" s="40"/>
    </row>
    <row r="38" spans="1:66" customFormat="1" ht="15">
      <c r="A38" s="40">
        <v>11</v>
      </c>
      <c r="B38" s="40">
        <v>5</v>
      </c>
      <c r="C38" s="40" t="s">
        <v>88</v>
      </c>
      <c r="D38" s="40" t="s">
        <v>25</v>
      </c>
      <c r="E38" s="40"/>
      <c r="F38" s="40"/>
      <c r="G38" s="40">
        <v>0.6</v>
      </c>
      <c r="H38" s="40">
        <v>0.6</v>
      </c>
      <c r="I38" s="40">
        <v>3803</v>
      </c>
      <c r="J38" s="40">
        <v>6305</v>
      </c>
      <c r="K38" s="40"/>
      <c r="L38" s="40">
        <v>2983</v>
      </c>
      <c r="M38" s="40">
        <v>2.7770000000000001</v>
      </c>
      <c r="N38" s="40">
        <v>4.6829999999999998</v>
      </c>
      <c r="O38" s="40">
        <v>1.9059999999999999</v>
      </c>
      <c r="P38" s="40"/>
      <c r="Q38" s="40">
        <v>0.16300000000000001</v>
      </c>
      <c r="R38" s="40">
        <v>1</v>
      </c>
      <c r="S38" s="40">
        <v>0</v>
      </c>
      <c r="T38" s="40">
        <v>0</v>
      </c>
      <c r="U38" s="40"/>
      <c r="V38" s="40">
        <v>0</v>
      </c>
      <c r="W38" s="40"/>
      <c r="X38" s="40"/>
      <c r="Y38" s="41">
        <v>44365</v>
      </c>
      <c r="Z38" s="46">
        <v>0.53306712962962965</v>
      </c>
      <c r="AA38" s="40"/>
      <c r="AB38" s="43">
        <v>1</v>
      </c>
      <c r="AC38" s="40"/>
      <c r="AD38" s="44">
        <v>3.0959258057109778</v>
      </c>
      <c r="AE38" s="44">
        <v>5.3871816677276634</v>
      </c>
      <c r="AF38" s="44">
        <v>2.2912558620166856</v>
      </c>
      <c r="AG38" s="44">
        <v>0.27719144969134685</v>
      </c>
      <c r="AH38" s="44"/>
      <c r="AI38" s="43"/>
      <c r="AJ38" s="43">
        <v>3.1975268570325919</v>
      </c>
      <c r="AK38" s="43"/>
      <c r="AL38" s="43"/>
      <c r="AM38" s="43"/>
      <c r="AN38" s="43"/>
      <c r="AO38" s="43"/>
      <c r="AP38" s="43">
        <v>10.21363887120561</v>
      </c>
      <c r="AQ38" s="43"/>
      <c r="AR38" s="43"/>
      <c r="AS38" s="43"/>
      <c r="AT38" s="43"/>
      <c r="AU38" s="43"/>
      <c r="AV38" s="43">
        <v>23.624804599443809</v>
      </c>
      <c r="AW38" s="43"/>
      <c r="AX38" s="43"/>
      <c r="AY38" s="43"/>
      <c r="AZ38" s="43"/>
      <c r="BA38" s="43"/>
      <c r="BB38" s="43">
        <v>7.6028501028843811</v>
      </c>
      <c r="BC38" s="43"/>
      <c r="BD38" s="43"/>
      <c r="BE38" s="43"/>
      <c r="BF38" s="43"/>
      <c r="BG38" s="47"/>
      <c r="BH38" s="47"/>
      <c r="BI38" s="47"/>
      <c r="BJ38" s="47"/>
      <c r="BK38" s="43"/>
      <c r="BL38" s="45"/>
      <c r="BM38" s="40"/>
      <c r="BN38" s="40"/>
    </row>
    <row r="39" spans="1:66" customFormat="1" ht="15">
      <c r="A39" s="40">
        <v>12</v>
      </c>
      <c r="B39" s="40">
        <v>5</v>
      </c>
      <c r="C39" s="40" t="s">
        <v>88</v>
      </c>
      <c r="D39" s="40" t="s">
        <v>25</v>
      </c>
      <c r="E39" s="40"/>
      <c r="F39" s="40"/>
      <c r="G39" s="40">
        <v>0.6</v>
      </c>
      <c r="H39" s="40">
        <v>0.6</v>
      </c>
      <c r="I39" s="40">
        <v>3840</v>
      </c>
      <c r="J39" s="40">
        <v>7126</v>
      </c>
      <c r="K39" s="40"/>
      <c r="L39" s="40">
        <v>3483</v>
      </c>
      <c r="M39" s="40">
        <v>2.8010000000000002</v>
      </c>
      <c r="N39" s="40">
        <v>5.2629999999999999</v>
      </c>
      <c r="O39" s="40">
        <v>2.4620000000000002</v>
      </c>
      <c r="P39" s="40"/>
      <c r="Q39" s="40">
        <v>0.20699999999999999</v>
      </c>
      <c r="R39" s="40">
        <v>1</v>
      </c>
      <c r="S39" s="40">
        <v>0</v>
      </c>
      <c r="T39" s="40">
        <v>0</v>
      </c>
      <c r="U39" s="40"/>
      <c r="V39" s="40">
        <v>0</v>
      </c>
      <c r="W39" s="40"/>
      <c r="X39" s="40"/>
      <c r="Y39" s="41">
        <v>44365</v>
      </c>
      <c r="Z39" s="46">
        <v>0.53905092592592596</v>
      </c>
      <c r="AA39" s="40"/>
      <c r="AB39" s="43">
        <v>1</v>
      </c>
      <c r="AC39" s="40"/>
      <c r="AD39" s="44">
        <v>3.1262956116560607</v>
      </c>
      <c r="AE39" s="44">
        <v>6.077147585041228</v>
      </c>
      <c r="AF39" s="44">
        <v>2.9508519733851672</v>
      </c>
      <c r="AG39" s="44">
        <v>0.32472631489168308</v>
      </c>
      <c r="AH39" s="44"/>
      <c r="AI39" s="43"/>
      <c r="AJ39" s="43">
        <v>4.2098537218686909</v>
      </c>
      <c r="AK39" s="43"/>
      <c r="AL39" s="43"/>
      <c r="AM39" s="43"/>
      <c r="AN39" s="43"/>
      <c r="AO39" s="43"/>
      <c r="AP39" s="43">
        <v>1.2857930840204663</v>
      </c>
      <c r="AQ39" s="43"/>
      <c r="AR39" s="43"/>
      <c r="AS39" s="43"/>
      <c r="AT39" s="43"/>
      <c r="AU39" s="43"/>
      <c r="AV39" s="43">
        <v>1.6382675538277585</v>
      </c>
      <c r="AW39" s="43"/>
      <c r="AX39" s="43"/>
      <c r="AY39" s="43"/>
      <c r="AZ39" s="43"/>
      <c r="BA39" s="43"/>
      <c r="BB39" s="43">
        <v>8.2421049638943629</v>
      </c>
      <c r="BC39" s="43"/>
      <c r="BD39" s="43"/>
      <c r="BE39" s="43"/>
      <c r="BF39" s="43"/>
      <c r="BG39" s="47">
        <v>3.1390180979303519</v>
      </c>
      <c r="BH39" s="47">
        <v>6.178835619139817</v>
      </c>
      <c r="BI39" s="47">
        <v>3.0398175212094651</v>
      </c>
      <c r="BJ39" s="47">
        <v>0.33917691391258531</v>
      </c>
      <c r="BK39" s="43"/>
      <c r="BL39" s="45">
        <v>3</v>
      </c>
      <c r="BM39" s="40"/>
      <c r="BN39" s="40"/>
    </row>
    <row r="40" spans="1:66" customFormat="1" ht="15">
      <c r="A40" s="40">
        <v>13</v>
      </c>
      <c r="B40" s="40">
        <v>5</v>
      </c>
      <c r="C40" s="40" t="s">
        <v>88</v>
      </c>
      <c r="D40" s="40" t="s">
        <v>25</v>
      </c>
      <c r="E40" s="40"/>
      <c r="F40" s="40"/>
      <c r="G40" s="40">
        <v>0.6</v>
      </c>
      <c r="H40" s="40">
        <v>0.6</v>
      </c>
      <c r="I40" s="40">
        <v>3871</v>
      </c>
      <c r="J40" s="40">
        <v>7368</v>
      </c>
      <c r="K40" s="40"/>
      <c r="L40" s="40">
        <v>3787</v>
      </c>
      <c r="M40" s="40">
        <v>2.82</v>
      </c>
      <c r="N40" s="40">
        <v>5.4340000000000002</v>
      </c>
      <c r="O40" s="40">
        <v>2.6139999999999999</v>
      </c>
      <c r="P40" s="40"/>
      <c r="Q40" s="40">
        <v>0.23300000000000001</v>
      </c>
      <c r="R40" s="40">
        <v>1</v>
      </c>
      <c r="S40" s="40">
        <v>0</v>
      </c>
      <c r="T40" s="40">
        <v>0</v>
      </c>
      <c r="U40" s="40"/>
      <c r="V40" s="40">
        <v>0</v>
      </c>
      <c r="W40" s="40"/>
      <c r="X40" s="40"/>
      <c r="Y40" s="41">
        <v>44365</v>
      </c>
      <c r="Z40" s="46">
        <v>0.54542824074074081</v>
      </c>
      <c r="AA40" s="40"/>
      <c r="AB40" s="43">
        <v>1</v>
      </c>
      <c r="AC40" s="40"/>
      <c r="AD40" s="44">
        <v>3.1517405842046435</v>
      </c>
      <c r="AE40" s="44">
        <v>6.2805236532384061</v>
      </c>
      <c r="AF40" s="44">
        <v>3.1287830690337626</v>
      </c>
      <c r="AG40" s="44">
        <v>0.35362751293348749</v>
      </c>
      <c r="AH40" s="44"/>
      <c r="AI40" s="43"/>
      <c r="AJ40" s="43">
        <v>5.0580194734881179</v>
      </c>
      <c r="AK40" s="43"/>
      <c r="AL40" s="43"/>
      <c r="AM40" s="43"/>
      <c r="AN40" s="43"/>
      <c r="AO40" s="43"/>
      <c r="AP40" s="43">
        <v>4.6753942206401016</v>
      </c>
      <c r="AQ40" s="43"/>
      <c r="AR40" s="43"/>
      <c r="AS40" s="43"/>
      <c r="AT40" s="43"/>
      <c r="AU40" s="43"/>
      <c r="AV40" s="43">
        <v>4.2927689677920862</v>
      </c>
      <c r="AW40" s="43"/>
      <c r="AX40" s="43"/>
      <c r="AY40" s="43"/>
      <c r="AZ40" s="43"/>
      <c r="BA40" s="43"/>
      <c r="BB40" s="43">
        <v>17.875837644495835</v>
      </c>
      <c r="BC40" s="43"/>
      <c r="BD40" s="43"/>
      <c r="BE40" s="43"/>
      <c r="BF40" s="43"/>
      <c r="BG40" s="47"/>
      <c r="BH40" s="47"/>
      <c r="BI40" s="47"/>
      <c r="BJ40" s="47"/>
      <c r="BK40" s="43"/>
      <c r="BL40" s="45"/>
      <c r="BM40" s="40"/>
      <c r="BN40" s="40"/>
    </row>
    <row r="41" spans="1:66" customFormat="1" ht="15">
      <c r="A41" s="40">
        <v>11</v>
      </c>
      <c r="B41" s="40">
        <v>5</v>
      </c>
      <c r="C41" s="40" t="s">
        <v>88</v>
      </c>
      <c r="D41" s="40" t="s">
        <v>25</v>
      </c>
      <c r="E41" s="40"/>
      <c r="F41" s="40"/>
      <c r="G41" s="40">
        <v>0.6</v>
      </c>
      <c r="H41" s="40">
        <v>0.6</v>
      </c>
      <c r="I41" s="40">
        <v>3835</v>
      </c>
      <c r="J41" s="40">
        <v>7863</v>
      </c>
      <c r="K41" s="40"/>
      <c r="L41" s="40">
        <v>3490</v>
      </c>
      <c r="M41" s="40">
        <v>2.798</v>
      </c>
      <c r="N41" s="40">
        <v>5.7830000000000004</v>
      </c>
      <c r="O41" s="40">
        <v>2.9849999999999999</v>
      </c>
      <c r="P41" s="40"/>
      <c r="Q41" s="40">
        <v>0.20799999999999999</v>
      </c>
      <c r="R41" s="40">
        <v>1</v>
      </c>
      <c r="S41" s="40">
        <v>0</v>
      </c>
      <c r="T41" s="40">
        <v>0</v>
      </c>
      <c r="U41" s="40"/>
      <c r="V41" s="40">
        <v>0</v>
      </c>
      <c r="W41" s="40"/>
      <c r="X41" s="40"/>
      <c r="Y41" s="41">
        <v>44368</v>
      </c>
      <c r="Z41" s="46">
        <v>0.68083333333333329</v>
      </c>
      <c r="AA41" s="40"/>
      <c r="AB41" s="43">
        <v>1</v>
      </c>
      <c r="AC41" s="40"/>
      <c r="AD41" s="44">
        <v>3.0967834588583769</v>
      </c>
      <c r="AE41" s="44">
        <v>6.2549456332750903</v>
      </c>
      <c r="AF41" s="44">
        <v>3.1581621744167134</v>
      </c>
      <c r="AG41" s="44">
        <v>0.30312353869082381</v>
      </c>
      <c r="AH41" s="44"/>
      <c r="AI41" s="43"/>
      <c r="AJ41" s="43">
        <v>3.2261152952792305</v>
      </c>
      <c r="AK41" s="43"/>
      <c r="AL41" s="43"/>
      <c r="AM41" s="43"/>
      <c r="AN41" s="43"/>
      <c r="AO41" s="43"/>
      <c r="AP41" s="43">
        <v>4.2490938879181721</v>
      </c>
      <c r="AQ41" s="43"/>
      <c r="AR41" s="43"/>
      <c r="AS41" s="43"/>
      <c r="AT41" s="43"/>
      <c r="AU41" s="43"/>
      <c r="AV41" s="43">
        <v>5.2720724805571146</v>
      </c>
      <c r="AW41" s="43"/>
      <c r="AX41" s="43"/>
      <c r="AY41" s="43"/>
      <c r="AZ41" s="43"/>
      <c r="BA41" s="43"/>
      <c r="BB41" s="43">
        <v>1.0411795636079413</v>
      </c>
      <c r="BC41" s="43"/>
      <c r="BD41" s="43"/>
      <c r="BE41" s="43"/>
      <c r="BF41" s="43"/>
      <c r="BG41" s="47"/>
      <c r="BH41" s="47"/>
      <c r="BI41" s="47"/>
      <c r="BJ41" s="47"/>
      <c r="BK41" s="43"/>
      <c r="BL41" s="45"/>
      <c r="BM41" s="40"/>
      <c r="BN41" s="40"/>
    </row>
    <row r="42" spans="1:66" customFormat="1" ht="15">
      <c r="A42" s="40">
        <v>12</v>
      </c>
      <c r="B42" s="40">
        <v>5</v>
      </c>
      <c r="C42" s="40" t="s">
        <v>88</v>
      </c>
      <c r="D42" s="40" t="s">
        <v>25</v>
      </c>
      <c r="E42" s="40"/>
      <c r="F42" s="40"/>
      <c r="G42" s="40">
        <v>0.6</v>
      </c>
      <c r="H42" s="40">
        <v>0.6</v>
      </c>
      <c r="I42" s="40">
        <v>3800</v>
      </c>
      <c r="J42" s="40">
        <v>7696</v>
      </c>
      <c r="K42" s="40"/>
      <c r="L42" s="40">
        <v>3537</v>
      </c>
      <c r="M42" s="40">
        <v>2.7749999999999999</v>
      </c>
      <c r="N42" s="40">
        <v>5.665</v>
      </c>
      <c r="O42" s="40">
        <v>2.89</v>
      </c>
      <c r="P42" s="40"/>
      <c r="Q42" s="40">
        <v>0.21199999999999999</v>
      </c>
      <c r="R42" s="40">
        <v>1</v>
      </c>
      <c r="S42" s="40">
        <v>0</v>
      </c>
      <c r="T42" s="40">
        <v>0</v>
      </c>
      <c r="U42" s="40"/>
      <c r="V42" s="40">
        <v>0</v>
      </c>
      <c r="W42" s="40"/>
      <c r="X42" s="40"/>
      <c r="Y42" s="41">
        <v>44368</v>
      </c>
      <c r="Z42" s="46">
        <v>0.68646990740740732</v>
      </c>
      <c r="AA42" s="40"/>
      <c r="AB42" s="43">
        <v>1</v>
      </c>
      <c r="AC42" s="40"/>
      <c r="AD42" s="44">
        <v>3.0684135524703806</v>
      </c>
      <c r="AE42" s="44">
        <v>6.1197988423046912</v>
      </c>
      <c r="AF42" s="44">
        <v>3.0513852898343106</v>
      </c>
      <c r="AG42" s="44">
        <v>0.30722041823649426</v>
      </c>
      <c r="AH42" s="44"/>
      <c r="AI42" s="43"/>
      <c r="AJ42" s="43">
        <v>2.2804517490126872</v>
      </c>
      <c r="AK42" s="43"/>
      <c r="AL42" s="43"/>
      <c r="AM42" s="43"/>
      <c r="AN42" s="43"/>
      <c r="AO42" s="43"/>
      <c r="AP42" s="43">
        <v>1.996647371744853</v>
      </c>
      <c r="AQ42" s="43"/>
      <c r="AR42" s="43"/>
      <c r="AS42" s="43"/>
      <c r="AT42" s="43"/>
      <c r="AU42" s="43"/>
      <c r="AV42" s="43">
        <v>1.7128429944770189</v>
      </c>
      <c r="AW42" s="43"/>
      <c r="AX42" s="43"/>
      <c r="AY42" s="43"/>
      <c r="AZ42" s="43"/>
      <c r="BA42" s="43"/>
      <c r="BB42" s="43">
        <v>2.4068060788314249</v>
      </c>
      <c r="BC42" s="43"/>
      <c r="BD42" s="43"/>
      <c r="BE42" s="43"/>
      <c r="BF42" s="43"/>
      <c r="BG42" s="47">
        <v>3.0765192400098083</v>
      </c>
      <c r="BH42" s="47">
        <v>6.1857537133471308</v>
      </c>
      <c r="BI42" s="47">
        <v>3.1092344733373229</v>
      </c>
      <c r="BJ42" s="47">
        <v>0.31035845363317804</v>
      </c>
      <c r="BK42" s="43"/>
      <c r="BL42" s="45">
        <v>4</v>
      </c>
      <c r="BM42" s="40"/>
      <c r="BN42" s="40"/>
    </row>
    <row r="43" spans="1:66" customFormat="1" ht="15">
      <c r="A43" s="40">
        <v>13</v>
      </c>
      <c r="B43" s="40">
        <v>5</v>
      </c>
      <c r="C43" s="40" t="s">
        <v>88</v>
      </c>
      <c r="D43" s="40" t="s">
        <v>25</v>
      </c>
      <c r="E43" s="40"/>
      <c r="F43" s="40"/>
      <c r="G43" s="40">
        <v>0.6</v>
      </c>
      <c r="H43" s="40">
        <v>0.6</v>
      </c>
      <c r="I43" s="40">
        <v>3820</v>
      </c>
      <c r="J43" s="40">
        <v>7859</v>
      </c>
      <c r="K43" s="40"/>
      <c r="L43" s="40">
        <v>3609</v>
      </c>
      <c r="M43" s="40">
        <v>2.7879999999999998</v>
      </c>
      <c r="N43" s="40">
        <v>5.78</v>
      </c>
      <c r="O43" s="40">
        <v>2.992</v>
      </c>
      <c r="P43" s="40"/>
      <c r="Q43" s="40">
        <v>0.218</v>
      </c>
      <c r="R43" s="40">
        <v>1</v>
      </c>
      <c r="S43" s="40">
        <v>0</v>
      </c>
      <c r="T43" s="40">
        <v>0</v>
      </c>
      <c r="U43" s="40"/>
      <c r="V43" s="40">
        <v>0</v>
      </c>
      <c r="W43" s="40"/>
      <c r="X43" s="40"/>
      <c r="Y43" s="41">
        <v>44368</v>
      </c>
      <c r="Z43" s="46">
        <v>0.69262731481481488</v>
      </c>
      <c r="AA43" s="40"/>
      <c r="AB43" s="43">
        <v>1</v>
      </c>
      <c r="AC43" s="40"/>
      <c r="AD43" s="44">
        <v>3.0846249275492359</v>
      </c>
      <c r="AE43" s="44">
        <v>6.2517085843895712</v>
      </c>
      <c r="AF43" s="44">
        <v>3.1670836568403353</v>
      </c>
      <c r="AG43" s="44">
        <v>0.31349648902986188</v>
      </c>
      <c r="AH43" s="44"/>
      <c r="AI43" s="43"/>
      <c r="AJ43" s="43">
        <v>2.820830918307863</v>
      </c>
      <c r="AK43" s="43"/>
      <c r="AL43" s="43"/>
      <c r="AM43" s="43"/>
      <c r="AN43" s="43"/>
      <c r="AO43" s="43"/>
      <c r="AP43" s="43">
        <v>4.1951430731595201</v>
      </c>
      <c r="AQ43" s="43"/>
      <c r="AR43" s="43"/>
      <c r="AS43" s="43"/>
      <c r="AT43" s="43"/>
      <c r="AU43" s="43"/>
      <c r="AV43" s="43">
        <v>5.5694552280111767</v>
      </c>
      <c r="AW43" s="43"/>
      <c r="AX43" s="43"/>
      <c r="AY43" s="43"/>
      <c r="AZ43" s="43"/>
      <c r="BA43" s="43"/>
      <c r="BB43" s="43">
        <v>4.4988296766206304</v>
      </c>
      <c r="BC43" s="43"/>
      <c r="BD43" s="43"/>
      <c r="BE43" s="43"/>
      <c r="BF43" s="43"/>
      <c r="BG43" s="47"/>
      <c r="BH43" s="47"/>
      <c r="BI43" s="47"/>
      <c r="BJ43" s="47"/>
      <c r="BK43" s="43"/>
      <c r="BL43" s="45"/>
      <c r="BM43" s="40"/>
      <c r="BN43" s="40"/>
    </row>
    <row r="44" spans="1:66" customFormat="1" ht="15">
      <c r="A44" s="40">
        <v>11</v>
      </c>
      <c r="B44" s="40">
        <v>5</v>
      </c>
      <c r="C44" s="40" t="s">
        <v>88</v>
      </c>
      <c r="D44" s="40" t="s">
        <v>25</v>
      </c>
      <c r="E44" s="40"/>
      <c r="F44" s="40"/>
      <c r="G44" s="40">
        <v>0.6</v>
      </c>
      <c r="H44" s="40">
        <v>0.6</v>
      </c>
      <c r="I44" s="40">
        <v>3776</v>
      </c>
      <c r="J44" s="40">
        <v>7957</v>
      </c>
      <c r="K44" s="40"/>
      <c r="L44" s="40">
        <v>3793</v>
      </c>
      <c r="M44" s="40">
        <v>2.76</v>
      </c>
      <c r="N44" s="40">
        <v>5.85</v>
      </c>
      <c r="O44" s="40">
        <v>3.09</v>
      </c>
      <c r="P44" s="40"/>
      <c r="Q44" s="40">
        <v>0.23400000000000001</v>
      </c>
      <c r="R44" s="40">
        <v>1</v>
      </c>
      <c r="S44" s="40">
        <v>0</v>
      </c>
      <c r="T44" s="40">
        <v>0</v>
      </c>
      <c r="U44" s="40"/>
      <c r="V44" s="40">
        <v>0</v>
      </c>
      <c r="W44" s="40"/>
      <c r="X44" s="40"/>
      <c r="Y44" s="41">
        <v>44369</v>
      </c>
      <c r="Z44" s="46">
        <v>0.55851851851851853</v>
      </c>
      <c r="AA44" s="40"/>
      <c r="AB44" s="43">
        <v>1</v>
      </c>
      <c r="AC44" s="40"/>
      <c r="AD44" s="44">
        <v>3.0538543819295252</v>
      </c>
      <c r="AE44" s="44">
        <v>6.5139203147269944</v>
      </c>
      <c r="AF44" s="44">
        <v>3.4600659327974692</v>
      </c>
      <c r="AG44" s="44">
        <v>0.31945929374211168</v>
      </c>
      <c r="AH44" s="44"/>
      <c r="AI44" s="43"/>
      <c r="AJ44" s="43">
        <v>1.7951460643175061</v>
      </c>
      <c r="AK44" s="43"/>
      <c r="AL44" s="43"/>
      <c r="AM44" s="43"/>
      <c r="AN44" s="43"/>
      <c r="AO44" s="43"/>
      <c r="AP44" s="43">
        <v>8.5653385787832406</v>
      </c>
      <c r="AQ44" s="43"/>
      <c r="AR44" s="43"/>
      <c r="AS44" s="43"/>
      <c r="AT44" s="43"/>
      <c r="AU44" s="43"/>
      <c r="AV44" s="43">
        <v>15.335531093248974</v>
      </c>
      <c r="AW44" s="43"/>
      <c r="AX44" s="43"/>
      <c r="AY44" s="43"/>
      <c r="AZ44" s="43"/>
      <c r="BA44" s="43"/>
      <c r="BB44" s="43">
        <v>6.4864312473705645</v>
      </c>
      <c r="BC44" s="43"/>
      <c r="BD44" s="43"/>
      <c r="BE44" s="43"/>
      <c r="BF44" s="43"/>
      <c r="BG44" s="47"/>
      <c r="BH44" s="47"/>
      <c r="BI44" s="47"/>
      <c r="BJ44" s="47"/>
      <c r="BK44" s="43"/>
      <c r="BL44" s="45"/>
      <c r="BM44" s="40"/>
      <c r="BN44" s="40"/>
    </row>
    <row r="45" spans="1:66" customFormat="1" ht="15">
      <c r="A45" s="40">
        <v>12</v>
      </c>
      <c r="B45" s="40">
        <v>5</v>
      </c>
      <c r="C45" s="40" t="s">
        <v>88</v>
      </c>
      <c r="D45" s="40" t="s">
        <v>25</v>
      </c>
      <c r="E45" s="40"/>
      <c r="F45" s="40"/>
      <c r="G45" s="40">
        <v>0.6</v>
      </c>
      <c r="H45" s="40">
        <v>0.6</v>
      </c>
      <c r="I45" s="40">
        <v>3826</v>
      </c>
      <c r="J45" s="40">
        <v>7217</v>
      </c>
      <c r="K45" s="40"/>
      <c r="L45" s="40">
        <v>3346</v>
      </c>
      <c r="M45" s="40">
        <v>2.7919999999999998</v>
      </c>
      <c r="N45" s="40">
        <v>5.327</v>
      </c>
      <c r="O45" s="40">
        <v>2.536</v>
      </c>
      <c r="P45" s="40"/>
      <c r="Q45" s="40">
        <v>0.19500000000000001</v>
      </c>
      <c r="R45" s="40">
        <v>1</v>
      </c>
      <c r="S45" s="40">
        <v>0</v>
      </c>
      <c r="T45" s="40">
        <v>0</v>
      </c>
      <c r="U45" s="40"/>
      <c r="V45" s="40">
        <v>0</v>
      </c>
      <c r="W45" s="40"/>
      <c r="X45" s="40"/>
      <c r="Y45" s="41">
        <v>44369</v>
      </c>
      <c r="Z45" s="46">
        <v>0.56447916666666664</v>
      </c>
      <c r="AA45" s="40"/>
      <c r="AB45" s="43">
        <v>1</v>
      </c>
      <c r="AC45" s="40"/>
      <c r="AD45" s="44">
        <v>3.0944852692198728</v>
      </c>
      <c r="AE45" s="44">
        <v>5.8932369645454985</v>
      </c>
      <c r="AF45" s="44">
        <v>2.7987516953256257</v>
      </c>
      <c r="AG45" s="44">
        <v>0.28106592444917944</v>
      </c>
      <c r="AH45" s="44"/>
      <c r="AI45" s="43"/>
      <c r="AJ45" s="43">
        <v>3.1495089739957591</v>
      </c>
      <c r="AK45" s="43"/>
      <c r="AL45" s="43"/>
      <c r="AM45" s="43"/>
      <c r="AN45" s="43"/>
      <c r="AO45" s="43"/>
      <c r="AP45" s="43">
        <v>1.7793839242416916</v>
      </c>
      <c r="AQ45" s="43"/>
      <c r="AR45" s="43"/>
      <c r="AS45" s="43"/>
      <c r="AT45" s="43"/>
      <c r="AU45" s="43"/>
      <c r="AV45" s="43">
        <v>6.7082768224791423</v>
      </c>
      <c r="AW45" s="43"/>
      <c r="AX45" s="43"/>
      <c r="AY45" s="43"/>
      <c r="AZ45" s="43"/>
      <c r="BA45" s="43"/>
      <c r="BB45" s="43">
        <v>6.3113585169401833</v>
      </c>
      <c r="BC45" s="43"/>
      <c r="BD45" s="43"/>
      <c r="BE45" s="43"/>
      <c r="BF45" s="43"/>
      <c r="BG45" s="47">
        <v>3.0737635167017956</v>
      </c>
      <c r="BH45" s="47">
        <v>5.9175610417823412</v>
      </c>
      <c r="BI45" s="47">
        <v>2.8437975250805456</v>
      </c>
      <c r="BJ45" s="47">
        <v>0.28252607495920146</v>
      </c>
      <c r="BK45" s="43"/>
      <c r="BL45" s="45">
        <v>5</v>
      </c>
      <c r="BM45" s="40"/>
      <c r="BN45" s="40"/>
    </row>
    <row r="46" spans="1:66" customFormat="1" ht="15">
      <c r="A46" s="40">
        <v>13</v>
      </c>
      <c r="B46" s="40">
        <v>5</v>
      </c>
      <c r="C46" s="40" t="s">
        <v>88</v>
      </c>
      <c r="D46" s="40" t="s">
        <v>25</v>
      </c>
      <c r="E46" s="40"/>
      <c r="F46" s="40"/>
      <c r="G46" s="40">
        <v>0.6</v>
      </c>
      <c r="H46" s="40">
        <v>0.6</v>
      </c>
      <c r="I46" s="40">
        <v>3775</v>
      </c>
      <c r="J46" s="40">
        <v>7275</v>
      </c>
      <c r="K46" s="40"/>
      <c r="L46" s="40">
        <v>3380</v>
      </c>
      <c r="M46" s="40">
        <v>2.7589999999999999</v>
      </c>
      <c r="N46" s="40">
        <v>5.3680000000000003</v>
      </c>
      <c r="O46" s="40">
        <v>2.609</v>
      </c>
      <c r="P46" s="40"/>
      <c r="Q46" s="40">
        <v>0.19800000000000001</v>
      </c>
      <c r="R46" s="40">
        <v>1</v>
      </c>
      <c r="S46" s="40">
        <v>0</v>
      </c>
      <c r="T46" s="40">
        <v>0</v>
      </c>
      <c r="U46" s="40"/>
      <c r="V46" s="40">
        <v>0</v>
      </c>
      <c r="W46" s="40"/>
      <c r="X46" s="40"/>
      <c r="Y46" s="41">
        <v>44369</v>
      </c>
      <c r="Z46" s="46">
        <v>0.57086805555555553</v>
      </c>
      <c r="AA46" s="40"/>
      <c r="AB46" s="43">
        <v>1</v>
      </c>
      <c r="AC46" s="40"/>
      <c r="AD46" s="44">
        <v>3.053041764183718</v>
      </c>
      <c r="AE46" s="44">
        <v>5.9418851190191839</v>
      </c>
      <c r="AF46" s="44">
        <v>2.8888433548354659</v>
      </c>
      <c r="AG46" s="44">
        <v>0.28398622546922353</v>
      </c>
      <c r="AH46" s="44"/>
      <c r="AI46" s="43"/>
      <c r="AJ46" s="43">
        <v>1.7680588061239326</v>
      </c>
      <c r="AK46" s="43"/>
      <c r="AL46" s="43"/>
      <c r="AM46" s="43"/>
      <c r="AN46" s="43"/>
      <c r="AO46" s="43"/>
      <c r="AP46" s="43">
        <v>0.96858134968026788</v>
      </c>
      <c r="AQ46" s="43"/>
      <c r="AR46" s="43"/>
      <c r="AS46" s="43"/>
      <c r="AT46" s="43"/>
      <c r="AU46" s="43"/>
      <c r="AV46" s="43">
        <v>3.7052215054844684</v>
      </c>
      <c r="AW46" s="43"/>
      <c r="AX46" s="43"/>
      <c r="AY46" s="43"/>
      <c r="AZ46" s="43"/>
      <c r="BA46" s="43"/>
      <c r="BB46" s="43">
        <v>5.3379248435921536</v>
      </c>
      <c r="BC46" s="43"/>
      <c r="BD46" s="43"/>
      <c r="BE46" s="43"/>
      <c r="BF46" s="43"/>
      <c r="BG46" s="47"/>
      <c r="BH46" s="47"/>
      <c r="BI46" s="47"/>
      <c r="BJ46" s="47"/>
      <c r="BK46" s="43"/>
      <c r="BL46" s="45"/>
      <c r="BM46" s="40"/>
      <c r="BN46" s="40"/>
    </row>
    <row r="47" spans="1:66" customFormat="1" ht="15">
      <c r="A47" s="40">
        <v>11</v>
      </c>
      <c r="B47" s="40">
        <v>5</v>
      </c>
      <c r="C47" s="40" t="s">
        <v>88</v>
      </c>
      <c r="D47" s="40" t="s">
        <v>25</v>
      </c>
      <c r="E47" s="40"/>
      <c r="F47" s="40"/>
      <c r="G47" s="40">
        <v>0.6</v>
      </c>
      <c r="H47" s="40">
        <v>0.6</v>
      </c>
      <c r="I47" s="40">
        <v>4521</v>
      </c>
      <c r="J47" s="40">
        <v>9500</v>
      </c>
      <c r="K47" s="40"/>
      <c r="L47" s="40">
        <v>43983</v>
      </c>
      <c r="M47" s="40">
        <v>3.2360000000000002</v>
      </c>
      <c r="N47" s="40">
        <v>6.9390000000000001</v>
      </c>
      <c r="O47" s="40">
        <v>3.7029999999999998</v>
      </c>
      <c r="P47" s="40"/>
      <c r="Q47" s="40">
        <v>3.7370000000000001</v>
      </c>
      <c r="R47" s="40">
        <v>1</v>
      </c>
      <c r="S47" s="40">
        <v>0</v>
      </c>
      <c r="T47" s="40">
        <v>0</v>
      </c>
      <c r="U47" s="40"/>
      <c r="V47" s="40">
        <v>0</v>
      </c>
      <c r="W47" s="40"/>
      <c r="X47" s="40"/>
      <c r="Y47" s="41">
        <v>44398</v>
      </c>
      <c r="Z47" s="46">
        <v>0.53084490740740742</v>
      </c>
      <c r="AA47" s="40"/>
      <c r="AB47" s="43">
        <v>1</v>
      </c>
      <c r="AC47" s="40"/>
      <c r="AD47" s="44">
        <v>3.1075538368104034</v>
      </c>
      <c r="AE47" s="44">
        <v>6.2796407552951576</v>
      </c>
      <c r="AF47" s="44">
        <v>3.1720869184847542</v>
      </c>
      <c r="AG47" s="44">
        <v>0.31801317535024293</v>
      </c>
      <c r="AH47" s="44"/>
      <c r="AI47" s="43"/>
      <c r="AJ47" s="43">
        <v>3.5851278936801143</v>
      </c>
      <c r="AK47" s="43"/>
      <c r="AL47" s="43"/>
      <c r="AM47" s="43"/>
      <c r="AN47" s="43"/>
      <c r="AO47" s="43"/>
      <c r="AP47" s="43">
        <v>4.6606792549192937</v>
      </c>
      <c r="AQ47" s="43"/>
      <c r="AR47" s="43"/>
      <c r="AS47" s="43"/>
      <c r="AT47" s="43"/>
      <c r="AU47" s="43"/>
      <c r="AV47" s="43">
        <v>5.7362306161584735</v>
      </c>
      <c r="AW47" s="43"/>
      <c r="AX47" s="43"/>
      <c r="AY47" s="43"/>
      <c r="AZ47" s="43"/>
      <c r="BA47" s="43"/>
      <c r="BB47" s="43">
        <v>6.004391783414313</v>
      </c>
      <c r="BC47" s="43"/>
      <c r="BD47" s="43"/>
      <c r="BE47" s="43"/>
      <c r="BF47" s="43"/>
      <c r="BG47" s="47"/>
      <c r="BH47" s="47"/>
      <c r="BI47" s="47"/>
      <c r="BJ47" s="47"/>
      <c r="BK47" s="43"/>
      <c r="BL47" s="45"/>
      <c r="BM47" s="40"/>
      <c r="BN47" s="40"/>
    </row>
    <row r="48" spans="1:66" customFormat="1" ht="15">
      <c r="A48" s="40">
        <v>12</v>
      </c>
      <c r="B48" s="40">
        <v>5</v>
      </c>
      <c r="C48" s="40" t="s">
        <v>88</v>
      </c>
      <c r="D48" s="40" t="s">
        <v>25</v>
      </c>
      <c r="E48" s="40"/>
      <c r="F48" s="40"/>
      <c r="G48" s="40">
        <v>0.6</v>
      </c>
      <c r="H48" s="40">
        <v>0.6</v>
      </c>
      <c r="I48" s="40">
        <v>4540</v>
      </c>
      <c r="J48" s="40">
        <v>9612</v>
      </c>
      <c r="K48" s="40"/>
      <c r="L48" s="40">
        <v>44070</v>
      </c>
      <c r="M48" s="40">
        <v>3.2480000000000002</v>
      </c>
      <c r="N48" s="40">
        <v>7.0179999999999998</v>
      </c>
      <c r="O48" s="40">
        <v>3.77</v>
      </c>
      <c r="P48" s="40"/>
      <c r="Q48" s="40">
        <v>3.7440000000000002</v>
      </c>
      <c r="R48" s="40">
        <v>1</v>
      </c>
      <c r="S48" s="40">
        <v>0</v>
      </c>
      <c r="T48" s="40">
        <v>0</v>
      </c>
      <c r="U48" s="40"/>
      <c r="V48" s="40">
        <v>0</v>
      </c>
      <c r="W48" s="40"/>
      <c r="X48" s="40"/>
      <c r="Y48" s="41">
        <v>44398</v>
      </c>
      <c r="Z48" s="46">
        <v>0.53733796296296299</v>
      </c>
      <c r="AA48" s="40"/>
      <c r="AB48" s="43">
        <v>1</v>
      </c>
      <c r="AC48" s="40"/>
      <c r="AD48" s="44">
        <v>3.1208708679253445</v>
      </c>
      <c r="AE48" s="44">
        <v>6.3557265072835616</v>
      </c>
      <c r="AF48" s="44">
        <v>3.2348556393582171</v>
      </c>
      <c r="AG48" s="44">
        <v>0.31864854616803145</v>
      </c>
      <c r="AH48" s="44"/>
      <c r="AI48" s="43"/>
      <c r="AJ48" s="43">
        <v>4.0290289308448175</v>
      </c>
      <c r="AK48" s="43"/>
      <c r="AL48" s="43"/>
      <c r="AM48" s="43"/>
      <c r="AN48" s="43"/>
      <c r="AO48" s="43"/>
      <c r="AP48" s="43">
        <v>5.9287751213926931</v>
      </c>
      <c r="AQ48" s="43"/>
      <c r="AR48" s="43"/>
      <c r="AS48" s="43"/>
      <c r="AT48" s="43"/>
      <c r="AU48" s="43"/>
      <c r="AV48" s="43">
        <v>7.8285213119405697</v>
      </c>
      <c r="AW48" s="43"/>
      <c r="AX48" s="43"/>
      <c r="AY48" s="43"/>
      <c r="AZ48" s="43"/>
      <c r="BA48" s="43"/>
      <c r="BB48" s="43">
        <v>6.2161820560104886</v>
      </c>
      <c r="BC48" s="43"/>
      <c r="BD48" s="43"/>
      <c r="BE48" s="43"/>
      <c r="BF48" s="43"/>
      <c r="BG48" s="47">
        <v>3.1397950700360506</v>
      </c>
      <c r="BH48" s="47">
        <v>6.37576695088765</v>
      </c>
      <c r="BI48" s="47">
        <v>3.2359718808515994</v>
      </c>
      <c r="BJ48" s="47">
        <v>0.3188566848842036</v>
      </c>
      <c r="BK48" s="43"/>
      <c r="BL48" s="45">
        <v>6</v>
      </c>
      <c r="BM48" s="40"/>
      <c r="BN48" s="40"/>
    </row>
    <row r="49" spans="1:66" customFormat="1" ht="15">
      <c r="A49" s="40">
        <v>13</v>
      </c>
      <c r="B49" s="40">
        <v>5</v>
      </c>
      <c r="C49" s="40" t="s">
        <v>88</v>
      </c>
      <c r="D49" s="40" t="s">
        <v>25</v>
      </c>
      <c r="E49" s="40"/>
      <c r="F49" s="40"/>
      <c r="G49" s="40">
        <v>0.6</v>
      </c>
      <c r="H49" s="40">
        <v>0.6</v>
      </c>
      <c r="I49" s="40">
        <v>4594</v>
      </c>
      <c r="J49" s="40">
        <v>9671</v>
      </c>
      <c r="K49" s="40"/>
      <c r="L49" s="40">
        <v>44127</v>
      </c>
      <c r="M49" s="40">
        <v>3.2829999999999999</v>
      </c>
      <c r="N49" s="40">
        <v>7.06</v>
      </c>
      <c r="O49" s="40">
        <v>3.7770000000000001</v>
      </c>
      <c r="P49" s="40"/>
      <c r="Q49" s="40">
        <v>3.7490000000000001</v>
      </c>
      <c r="R49" s="40">
        <v>1</v>
      </c>
      <c r="S49" s="40">
        <v>0</v>
      </c>
      <c r="T49" s="40">
        <v>0</v>
      </c>
      <c r="U49" s="40"/>
      <c r="V49" s="40">
        <v>0</v>
      </c>
      <c r="W49" s="40"/>
      <c r="X49" s="40"/>
      <c r="Y49" s="41">
        <v>44398</v>
      </c>
      <c r="Z49" s="46">
        <v>0.54430555555555549</v>
      </c>
      <c r="AA49" s="40"/>
      <c r="AB49" s="43">
        <v>1</v>
      </c>
      <c r="AC49" s="40"/>
      <c r="AD49" s="44">
        <v>3.1587192721467567</v>
      </c>
      <c r="AE49" s="44">
        <v>6.3958073944917384</v>
      </c>
      <c r="AF49" s="44">
        <v>3.2370881223449817</v>
      </c>
      <c r="AG49" s="44">
        <v>0.31906482360037569</v>
      </c>
      <c r="AH49" s="44"/>
      <c r="AI49" s="43"/>
      <c r="AJ49" s="43">
        <v>5.2906424048918916</v>
      </c>
      <c r="AK49" s="43"/>
      <c r="AL49" s="43"/>
      <c r="AM49" s="43"/>
      <c r="AN49" s="43"/>
      <c r="AO49" s="43"/>
      <c r="AP49" s="43">
        <v>6.5967899081956398</v>
      </c>
      <c r="AQ49" s="43"/>
      <c r="AR49" s="43"/>
      <c r="AS49" s="43"/>
      <c r="AT49" s="43"/>
      <c r="AU49" s="43"/>
      <c r="AV49" s="43">
        <v>7.9029374114993898</v>
      </c>
      <c r="AW49" s="43"/>
      <c r="AX49" s="43"/>
      <c r="AY49" s="43"/>
      <c r="AZ49" s="43"/>
      <c r="BA49" s="43"/>
      <c r="BB49" s="43">
        <v>6.3549412001252339</v>
      </c>
      <c r="BC49" s="43"/>
      <c r="BD49" s="43"/>
      <c r="BE49" s="43"/>
      <c r="BF49" s="43"/>
      <c r="BG49" s="47"/>
      <c r="BH49" s="47"/>
      <c r="BI49" s="47"/>
      <c r="BJ49" s="47"/>
      <c r="BK49" s="43"/>
      <c r="BL49" s="45"/>
      <c r="BM49" s="40"/>
      <c r="BN49" s="40"/>
    </row>
    <row r="50" spans="1:66" customFormat="1" ht="15">
      <c r="A50" s="40">
        <v>11</v>
      </c>
      <c r="B50" s="40">
        <v>5</v>
      </c>
      <c r="C50" s="40" t="s">
        <v>88</v>
      </c>
      <c r="D50" s="40" t="s">
        <v>25</v>
      </c>
      <c r="E50" s="40"/>
      <c r="F50" s="40"/>
      <c r="G50" s="40">
        <v>0.6</v>
      </c>
      <c r="H50" s="40">
        <v>0.6</v>
      </c>
      <c r="I50" s="40">
        <v>0</v>
      </c>
      <c r="J50" s="40">
        <v>4552</v>
      </c>
      <c r="K50" s="40"/>
      <c r="L50" s="40">
        <v>39072</v>
      </c>
      <c r="M50" s="40">
        <v>0</v>
      </c>
      <c r="N50" s="40">
        <v>3.4460000000000002</v>
      </c>
      <c r="O50" s="40">
        <v>3.4460000000000002</v>
      </c>
      <c r="P50" s="40"/>
      <c r="Q50" s="40">
        <v>3.3090000000000002</v>
      </c>
      <c r="R50" s="40">
        <v>1</v>
      </c>
      <c r="S50" s="40">
        <v>0</v>
      </c>
      <c r="T50" s="40">
        <v>0</v>
      </c>
      <c r="U50" s="40"/>
      <c r="V50" s="40">
        <v>0</v>
      </c>
      <c r="W50" s="40"/>
      <c r="X50" s="40" t="s">
        <v>107</v>
      </c>
      <c r="Y50" s="41">
        <v>44399</v>
      </c>
      <c r="Z50" s="46">
        <v>0.54540509259259262</v>
      </c>
      <c r="AA50" s="40"/>
      <c r="AB50" s="43">
        <v>1</v>
      </c>
      <c r="AC50" s="40"/>
      <c r="AD50" s="44">
        <v>-6.1198672171122452E-2</v>
      </c>
      <c r="AE50" s="44">
        <v>2.9182809263789116</v>
      </c>
      <c r="AF50" s="44">
        <v>2.979479598550034</v>
      </c>
      <c r="AG50" s="44">
        <v>0.28214758815300484</v>
      </c>
      <c r="AH50" s="44"/>
      <c r="AI50" s="43"/>
      <c r="AJ50" s="43">
        <v>102.03995573903741</v>
      </c>
      <c r="AK50" s="43"/>
      <c r="AL50" s="43"/>
      <c r="AM50" s="43"/>
      <c r="AN50" s="43"/>
      <c r="AO50" s="43"/>
      <c r="AP50" s="43">
        <v>51.36198456035148</v>
      </c>
      <c r="AQ50" s="43"/>
      <c r="AR50" s="43"/>
      <c r="AS50" s="43"/>
      <c r="AT50" s="43"/>
      <c r="AU50" s="43"/>
      <c r="AV50" s="43">
        <v>0.68401338166553438</v>
      </c>
      <c r="AW50" s="43"/>
      <c r="AX50" s="43"/>
      <c r="AY50" s="43"/>
      <c r="AZ50" s="43"/>
      <c r="BA50" s="43"/>
      <c r="BB50" s="43">
        <v>5.9508039489983844</v>
      </c>
      <c r="BC50" s="43"/>
      <c r="BD50" s="43"/>
      <c r="BE50" s="43"/>
      <c r="BF50" s="43"/>
      <c r="BG50" s="47"/>
      <c r="BH50" s="47"/>
      <c r="BI50" s="47"/>
      <c r="BJ50" s="47"/>
      <c r="BK50" s="43"/>
      <c r="BL50" s="45"/>
      <c r="BM50" s="40"/>
      <c r="BN50" s="40"/>
    </row>
    <row r="51" spans="1:66" customFormat="1" ht="15">
      <c r="A51" s="40">
        <v>12</v>
      </c>
      <c r="B51" s="40">
        <v>5</v>
      </c>
      <c r="C51" s="40" t="s">
        <v>88</v>
      </c>
      <c r="D51" s="40" t="s">
        <v>25</v>
      </c>
      <c r="E51" s="40"/>
      <c r="F51" s="40"/>
      <c r="G51" s="40">
        <v>0.6</v>
      </c>
      <c r="H51" s="40">
        <v>0.6</v>
      </c>
      <c r="I51" s="40">
        <v>0</v>
      </c>
      <c r="J51" s="40">
        <v>4717</v>
      </c>
      <c r="K51" s="40"/>
      <c r="L51" s="40">
        <v>39616</v>
      </c>
      <c r="M51" s="40">
        <v>0</v>
      </c>
      <c r="N51" s="40">
        <v>3.5619999999999998</v>
      </c>
      <c r="O51" s="40">
        <v>3.5619999999999998</v>
      </c>
      <c r="P51" s="40"/>
      <c r="Q51" s="40">
        <v>3.3559999999999999</v>
      </c>
      <c r="R51" s="40">
        <v>1</v>
      </c>
      <c r="S51" s="40">
        <v>0</v>
      </c>
      <c r="T51" s="40">
        <v>0</v>
      </c>
      <c r="U51" s="40"/>
      <c r="V51" s="40">
        <v>0</v>
      </c>
      <c r="W51" s="40"/>
      <c r="X51" s="40" t="s">
        <v>107</v>
      </c>
      <c r="Y51" s="41">
        <v>44399</v>
      </c>
      <c r="Z51" s="46">
        <v>0.55148148148148146</v>
      </c>
      <c r="AA51" s="40"/>
      <c r="AB51" s="43">
        <v>1</v>
      </c>
      <c r="AC51" s="40"/>
      <c r="AD51" s="44">
        <v>-6.1198672171122452E-2</v>
      </c>
      <c r="AE51" s="44">
        <v>3.0303715431475418</v>
      </c>
      <c r="AF51" s="44">
        <v>3.0915702153186642</v>
      </c>
      <c r="AG51" s="44">
        <v>0.2861204815423955</v>
      </c>
      <c r="AH51" s="44"/>
      <c r="AI51" s="43"/>
      <c r="AJ51" s="43">
        <v>102.03995573903741</v>
      </c>
      <c r="AK51" s="43"/>
      <c r="AL51" s="43"/>
      <c r="AM51" s="43"/>
      <c r="AN51" s="43"/>
      <c r="AO51" s="43"/>
      <c r="AP51" s="43">
        <v>49.49380761420764</v>
      </c>
      <c r="AQ51" s="43"/>
      <c r="AR51" s="43"/>
      <c r="AS51" s="43"/>
      <c r="AT51" s="43"/>
      <c r="AU51" s="43"/>
      <c r="AV51" s="43">
        <v>3.0523405106221388</v>
      </c>
      <c r="AW51" s="43"/>
      <c r="AX51" s="43"/>
      <c r="AY51" s="43"/>
      <c r="AZ51" s="43"/>
      <c r="BA51" s="43"/>
      <c r="BB51" s="43">
        <v>4.6265061525348301</v>
      </c>
      <c r="BC51" s="43"/>
      <c r="BD51" s="43"/>
      <c r="BE51" s="43"/>
      <c r="BF51" s="43"/>
      <c r="BG51" s="47"/>
      <c r="BH51" s="47"/>
      <c r="BI51" s="47">
        <v>3.0572636932167501</v>
      </c>
      <c r="BJ51" s="47">
        <v>0.28493007414814797</v>
      </c>
      <c r="BK51" s="43"/>
      <c r="BL51" s="45">
        <v>7</v>
      </c>
      <c r="BM51" s="40"/>
      <c r="BN51" s="40"/>
    </row>
    <row r="52" spans="1:66" customFormat="1" ht="15">
      <c r="A52" s="40">
        <v>13</v>
      </c>
      <c r="B52" s="40">
        <v>5</v>
      </c>
      <c r="C52" s="40" t="s">
        <v>88</v>
      </c>
      <c r="D52" s="40" t="s">
        <v>25</v>
      </c>
      <c r="E52" s="40"/>
      <c r="F52" s="40"/>
      <c r="G52" s="40">
        <v>0.6</v>
      </c>
      <c r="H52" s="40">
        <v>0.6</v>
      </c>
      <c r="I52" s="40">
        <v>0</v>
      </c>
      <c r="J52" s="40">
        <v>4616</v>
      </c>
      <c r="K52" s="40"/>
      <c r="L52" s="40">
        <v>39290</v>
      </c>
      <c r="M52" s="40">
        <v>0</v>
      </c>
      <c r="N52" s="40">
        <v>3.4910000000000001</v>
      </c>
      <c r="O52" s="40">
        <v>3.4910000000000001</v>
      </c>
      <c r="P52" s="40"/>
      <c r="Q52" s="40">
        <v>3.3279999999999998</v>
      </c>
      <c r="R52" s="40">
        <v>1</v>
      </c>
      <c r="S52" s="40">
        <v>0</v>
      </c>
      <c r="T52" s="40">
        <v>0</v>
      </c>
      <c r="U52" s="40"/>
      <c r="V52" s="40">
        <v>0</v>
      </c>
      <c r="W52" s="40"/>
      <c r="X52" s="40" t="s">
        <v>107</v>
      </c>
      <c r="Y52" s="41">
        <v>44399</v>
      </c>
      <c r="Z52" s="46">
        <v>0.55789351851851854</v>
      </c>
      <c r="AA52" s="40"/>
      <c r="AB52" s="43">
        <v>1</v>
      </c>
      <c r="AC52" s="40"/>
      <c r="AD52" s="44">
        <v>-6.1198672171122452E-2</v>
      </c>
      <c r="AE52" s="44">
        <v>2.9617584989437136</v>
      </c>
      <c r="AF52" s="44">
        <v>3.022957171114836</v>
      </c>
      <c r="AG52" s="44">
        <v>0.28373966675390039</v>
      </c>
      <c r="AH52" s="44"/>
      <c r="AI52" s="43"/>
      <c r="AJ52" s="43">
        <v>102.03995573903741</v>
      </c>
      <c r="AK52" s="43"/>
      <c r="AL52" s="43"/>
      <c r="AM52" s="43"/>
      <c r="AN52" s="43"/>
      <c r="AO52" s="43"/>
      <c r="AP52" s="43">
        <v>50.637358350938108</v>
      </c>
      <c r="AQ52" s="43"/>
      <c r="AR52" s="43"/>
      <c r="AS52" s="43"/>
      <c r="AT52" s="43"/>
      <c r="AU52" s="43"/>
      <c r="AV52" s="43">
        <v>0.76523903716119912</v>
      </c>
      <c r="AW52" s="43"/>
      <c r="AX52" s="43"/>
      <c r="AY52" s="43"/>
      <c r="AZ52" s="43"/>
      <c r="BA52" s="43"/>
      <c r="BB52" s="43">
        <v>5.4201110820332001</v>
      </c>
      <c r="BC52" s="43"/>
      <c r="BD52" s="43"/>
      <c r="BE52" s="43"/>
      <c r="BF52" s="43"/>
      <c r="BG52" s="47"/>
      <c r="BH52" s="47"/>
      <c r="BI52" s="47"/>
      <c r="BJ52" s="47"/>
      <c r="BK52" s="43"/>
      <c r="BL52" s="45"/>
      <c r="BM52" s="40"/>
      <c r="BN52" s="40"/>
    </row>
    <row r="53" spans="1:66" customFormat="1" ht="15">
      <c r="A53" s="40">
        <v>11</v>
      </c>
      <c r="B53" s="40">
        <v>5</v>
      </c>
      <c r="C53" s="40" t="s">
        <v>88</v>
      </c>
      <c r="D53" s="40" t="s">
        <v>25</v>
      </c>
      <c r="E53" s="40"/>
      <c r="F53" s="40"/>
      <c r="G53" s="40">
        <v>0.6</v>
      </c>
      <c r="H53" s="40">
        <v>0.6</v>
      </c>
      <c r="I53" s="40">
        <v>3700</v>
      </c>
      <c r="J53" s="40">
        <v>7943</v>
      </c>
      <c r="K53" s="40"/>
      <c r="L53" s="40">
        <v>3878</v>
      </c>
      <c r="M53" s="40">
        <v>2.7109999999999999</v>
      </c>
      <c r="N53" s="40">
        <v>5.84</v>
      </c>
      <c r="O53" s="40">
        <v>3.129</v>
      </c>
      <c r="P53" s="40"/>
      <c r="Q53" s="40">
        <v>0.24099999999999999</v>
      </c>
      <c r="R53" s="40">
        <v>1</v>
      </c>
      <c r="S53" s="40">
        <v>0</v>
      </c>
      <c r="T53" s="40">
        <v>0</v>
      </c>
      <c r="U53" s="40"/>
      <c r="V53" s="40">
        <v>0</v>
      </c>
      <c r="W53" s="40"/>
      <c r="X53" s="40"/>
      <c r="Y53" s="41">
        <v>44403</v>
      </c>
      <c r="Z53" s="46">
        <v>0.57111111111111112</v>
      </c>
      <c r="AA53" s="40"/>
      <c r="AB53" s="43">
        <v>1</v>
      </c>
      <c r="AC53" s="40"/>
      <c r="AD53" s="44">
        <v>3.1019062946969784</v>
      </c>
      <c r="AE53" s="44">
        <v>6.3266000731799572</v>
      </c>
      <c r="AF53" s="44">
        <v>3.2246937784829788</v>
      </c>
      <c r="AG53" s="44">
        <v>0.31560267724245711</v>
      </c>
      <c r="AH53" s="44"/>
      <c r="AI53" s="43"/>
      <c r="AJ53" s="43">
        <v>3.3968764898992809</v>
      </c>
      <c r="AK53" s="43"/>
      <c r="AL53" s="43"/>
      <c r="AM53" s="43"/>
      <c r="AN53" s="43"/>
      <c r="AO53" s="43"/>
      <c r="AP53" s="43">
        <v>5.4433345529992865</v>
      </c>
      <c r="AQ53" s="43"/>
      <c r="AR53" s="43"/>
      <c r="AS53" s="43"/>
      <c r="AT53" s="43"/>
      <c r="AU53" s="43"/>
      <c r="AV53" s="43">
        <v>7.4897926160992929</v>
      </c>
      <c r="AW53" s="43"/>
      <c r="AX53" s="43"/>
      <c r="AY53" s="43"/>
      <c r="AZ53" s="43"/>
      <c r="BA53" s="43"/>
      <c r="BB53" s="43">
        <v>5.2008924141523734</v>
      </c>
      <c r="BC53" s="43"/>
      <c r="BD53" s="43"/>
      <c r="BE53" s="43"/>
      <c r="BF53" s="43"/>
      <c r="BG53" s="47"/>
      <c r="BH53" s="47"/>
      <c r="BI53" s="47"/>
      <c r="BJ53" s="47"/>
      <c r="BK53" s="43"/>
      <c r="BL53" s="45"/>
      <c r="BM53" s="40"/>
      <c r="BN53" s="40"/>
    </row>
    <row r="54" spans="1:66" customFormat="1" ht="15">
      <c r="A54" s="40">
        <v>12</v>
      </c>
      <c r="B54" s="40">
        <v>5</v>
      </c>
      <c r="C54" s="40" t="s">
        <v>88</v>
      </c>
      <c r="D54" s="40" t="s">
        <v>25</v>
      </c>
      <c r="E54" s="40"/>
      <c r="F54" s="40"/>
      <c r="G54" s="40">
        <v>0.6</v>
      </c>
      <c r="H54" s="40">
        <v>0.6</v>
      </c>
      <c r="I54" s="40">
        <v>3712</v>
      </c>
      <c r="J54" s="40">
        <v>7891</v>
      </c>
      <c r="K54" s="40"/>
      <c r="L54" s="40">
        <v>3916</v>
      </c>
      <c r="M54" s="40">
        <v>2.7189999999999999</v>
      </c>
      <c r="N54" s="40">
        <v>5.8029999999999999</v>
      </c>
      <c r="O54" s="40">
        <v>3.0840000000000001</v>
      </c>
      <c r="P54" s="40"/>
      <c r="Q54" s="40">
        <v>0.245</v>
      </c>
      <c r="R54" s="40">
        <v>1</v>
      </c>
      <c r="S54" s="40">
        <v>0</v>
      </c>
      <c r="T54" s="40">
        <v>0</v>
      </c>
      <c r="U54" s="40"/>
      <c r="V54" s="40">
        <v>0</v>
      </c>
      <c r="W54" s="40"/>
      <c r="X54" s="40"/>
      <c r="Y54" s="41">
        <v>44403</v>
      </c>
      <c r="Z54" s="46">
        <v>0.57725694444444442</v>
      </c>
      <c r="AA54" s="40"/>
      <c r="AB54" s="43">
        <v>1</v>
      </c>
      <c r="AC54" s="40"/>
      <c r="AD54" s="44">
        <v>3.1118078441683146</v>
      </c>
      <c r="AE54" s="44">
        <v>6.2840804957831589</v>
      </c>
      <c r="AF54" s="44">
        <v>3.1722726516148443</v>
      </c>
      <c r="AG54" s="44">
        <v>0.31869460472836381</v>
      </c>
      <c r="AH54" s="44"/>
      <c r="AI54" s="43"/>
      <c r="AJ54" s="43">
        <v>3.7269281389438191</v>
      </c>
      <c r="AK54" s="43"/>
      <c r="AL54" s="43"/>
      <c r="AM54" s="43"/>
      <c r="AN54" s="43"/>
      <c r="AO54" s="43"/>
      <c r="AP54" s="43">
        <v>4.734674929719314</v>
      </c>
      <c r="AQ54" s="43"/>
      <c r="AR54" s="43"/>
      <c r="AS54" s="43"/>
      <c r="AT54" s="43"/>
      <c r="AU54" s="43"/>
      <c r="AV54" s="43">
        <v>5.7424217204948098</v>
      </c>
      <c r="AW54" s="43"/>
      <c r="AX54" s="43"/>
      <c r="AY54" s="43"/>
      <c r="AZ54" s="43"/>
      <c r="BA54" s="43"/>
      <c r="BB54" s="43">
        <v>6.2315349094546058</v>
      </c>
      <c r="BC54" s="43"/>
      <c r="BD54" s="43"/>
      <c r="BE54" s="43"/>
      <c r="BF54" s="43"/>
      <c r="BG54" s="47">
        <v>3.0965429554000052</v>
      </c>
      <c r="BH54" s="47">
        <v>6.2992076531262509</v>
      </c>
      <c r="BI54" s="47">
        <v>3.2026646977262452</v>
      </c>
      <c r="BJ54" s="47">
        <v>0.31824708890803521</v>
      </c>
      <c r="BK54" s="43"/>
      <c r="BL54" s="45">
        <v>8</v>
      </c>
      <c r="BM54" s="40"/>
      <c r="BN54" s="40"/>
    </row>
    <row r="55" spans="1:66" customFormat="1" ht="15">
      <c r="A55" s="40">
        <v>13</v>
      </c>
      <c r="B55" s="40">
        <v>5</v>
      </c>
      <c r="C55" s="40" t="s">
        <v>88</v>
      </c>
      <c r="D55" s="40" t="s">
        <v>25</v>
      </c>
      <c r="E55" s="40"/>
      <c r="F55" s="40"/>
      <c r="G55" s="40">
        <v>0.6</v>
      </c>
      <c r="H55" s="40">
        <v>0.6</v>
      </c>
      <c r="I55" s="40">
        <v>3675</v>
      </c>
      <c r="J55" s="40">
        <v>7928</v>
      </c>
      <c r="K55" s="40"/>
      <c r="L55" s="40">
        <v>3905</v>
      </c>
      <c r="M55" s="40">
        <v>2.6949999999999998</v>
      </c>
      <c r="N55" s="40">
        <v>5.8289999999999997</v>
      </c>
      <c r="O55" s="40">
        <v>3.1339999999999999</v>
      </c>
      <c r="P55" s="40"/>
      <c r="Q55" s="40">
        <v>0.24399999999999999</v>
      </c>
      <c r="R55" s="40">
        <v>1</v>
      </c>
      <c r="S55" s="40">
        <v>0</v>
      </c>
      <c r="T55" s="40">
        <v>0</v>
      </c>
      <c r="U55" s="40"/>
      <c r="V55" s="40">
        <v>0</v>
      </c>
      <c r="W55" s="40"/>
      <c r="X55" s="40"/>
      <c r="Y55" s="41">
        <v>44403</v>
      </c>
      <c r="Z55" s="46">
        <v>0.58379629629629626</v>
      </c>
      <c r="AA55" s="40"/>
      <c r="AB55" s="43">
        <v>1</v>
      </c>
      <c r="AC55" s="40"/>
      <c r="AD55" s="44">
        <v>3.0812780666316959</v>
      </c>
      <c r="AE55" s="44">
        <v>6.314334810469342</v>
      </c>
      <c r="AF55" s="44">
        <v>3.2330567438376461</v>
      </c>
      <c r="AG55" s="44">
        <v>0.31779957308770657</v>
      </c>
      <c r="AH55" s="44"/>
      <c r="AI55" s="43"/>
      <c r="AJ55" s="43">
        <v>2.7092688877231965</v>
      </c>
      <c r="AK55" s="43"/>
      <c r="AL55" s="43"/>
      <c r="AM55" s="43"/>
      <c r="AN55" s="43"/>
      <c r="AO55" s="43"/>
      <c r="AP55" s="43">
        <v>5.2389135078223665</v>
      </c>
      <c r="AQ55" s="43"/>
      <c r="AR55" s="43"/>
      <c r="AS55" s="43"/>
      <c r="AT55" s="43"/>
      <c r="AU55" s="43"/>
      <c r="AV55" s="43">
        <v>7.7685581279215361</v>
      </c>
      <c r="AW55" s="43"/>
      <c r="AX55" s="43"/>
      <c r="AY55" s="43"/>
      <c r="AZ55" s="43"/>
      <c r="BA55" s="43"/>
      <c r="BB55" s="43">
        <v>5.9331910292355259</v>
      </c>
      <c r="BC55" s="43"/>
      <c r="BD55" s="43"/>
      <c r="BE55" s="43"/>
      <c r="BF55" s="43"/>
      <c r="BG55" s="47"/>
      <c r="BH55" s="47"/>
      <c r="BI55" s="47"/>
      <c r="BJ55" s="47"/>
      <c r="BK55" s="43"/>
      <c r="BL55" s="45"/>
      <c r="BM55" s="40"/>
      <c r="BN55" s="40"/>
    </row>
    <row r="56" spans="1:66" customFormat="1" ht="15">
      <c r="A56" s="40">
        <v>10</v>
      </c>
      <c r="B56" s="40">
        <v>5</v>
      </c>
      <c r="C56" s="40" t="s">
        <v>88</v>
      </c>
      <c r="D56" s="40" t="s">
        <v>25</v>
      </c>
      <c r="E56" s="40"/>
      <c r="F56" s="40"/>
      <c r="G56" s="40">
        <v>0.6</v>
      </c>
      <c r="H56" s="40">
        <v>0.6</v>
      </c>
      <c r="I56" s="40">
        <v>3870</v>
      </c>
      <c r="J56" s="40">
        <v>7615</v>
      </c>
      <c r="K56" s="40"/>
      <c r="L56" s="40">
        <v>3647</v>
      </c>
      <c r="M56" s="40">
        <v>2.82</v>
      </c>
      <c r="N56" s="40">
        <v>5.6079999999999997</v>
      </c>
      <c r="O56" s="40">
        <v>2.7890000000000001</v>
      </c>
      <c r="P56" s="40"/>
      <c r="Q56" s="40">
        <v>0.221</v>
      </c>
      <c r="R56" s="40">
        <v>1</v>
      </c>
      <c r="S56" s="40">
        <v>0</v>
      </c>
      <c r="T56" s="40">
        <v>0</v>
      </c>
      <c r="U56" s="40"/>
      <c r="V56" s="40">
        <v>0</v>
      </c>
      <c r="W56" s="40"/>
      <c r="X56" s="40"/>
      <c r="Y56" s="41">
        <v>44410</v>
      </c>
      <c r="Z56" s="46">
        <v>0.55101851851851846</v>
      </c>
      <c r="AA56" s="40"/>
      <c r="AB56" s="43">
        <v>1</v>
      </c>
      <c r="AC56" s="40"/>
      <c r="AD56" s="44">
        <v>2.9736106864827847</v>
      </c>
      <c r="AE56" s="44">
        <v>5.8794129692063759</v>
      </c>
      <c r="AF56" s="44">
        <v>2.9058022827235912</v>
      </c>
      <c r="AG56" s="44">
        <v>0.28397562153342826</v>
      </c>
      <c r="AH56" s="44"/>
      <c r="AI56" s="43"/>
      <c r="AJ56" s="43">
        <v>0.87964378390717657</v>
      </c>
      <c r="AK56" s="43"/>
      <c r="AL56" s="43"/>
      <c r="AM56" s="43"/>
      <c r="AN56" s="43"/>
      <c r="AO56" s="43"/>
      <c r="AP56" s="43">
        <v>2.0097838465604014</v>
      </c>
      <c r="AQ56" s="43"/>
      <c r="AR56" s="43"/>
      <c r="AS56" s="43"/>
      <c r="AT56" s="43"/>
      <c r="AU56" s="43"/>
      <c r="AV56" s="43">
        <v>3.1399239092136266</v>
      </c>
      <c r="AW56" s="43"/>
      <c r="AX56" s="43"/>
      <c r="AY56" s="43"/>
      <c r="AZ56" s="43"/>
      <c r="BA56" s="43"/>
      <c r="BB56" s="43">
        <v>5.341459488857244</v>
      </c>
      <c r="BC56" s="43"/>
      <c r="BD56" s="43"/>
      <c r="BE56" s="43"/>
      <c r="BF56" s="43"/>
      <c r="BG56" s="47"/>
      <c r="BH56" s="47"/>
      <c r="BI56" s="47"/>
      <c r="BJ56" s="47"/>
      <c r="BK56" s="43"/>
      <c r="BL56" s="45"/>
      <c r="BM56" s="40"/>
      <c r="BN56" s="40"/>
    </row>
    <row r="57" spans="1:66" customFormat="1" ht="15">
      <c r="A57" s="40">
        <v>11</v>
      </c>
      <c r="B57" s="40">
        <v>5</v>
      </c>
      <c r="C57" s="40" t="s">
        <v>88</v>
      </c>
      <c r="D57" s="40" t="s">
        <v>25</v>
      </c>
      <c r="E57" s="40"/>
      <c r="F57" s="40"/>
      <c r="G57" s="40">
        <v>0.6</v>
      </c>
      <c r="H57" s="40">
        <v>0.6</v>
      </c>
      <c r="I57" s="40">
        <v>3897</v>
      </c>
      <c r="J57" s="40">
        <v>8420</v>
      </c>
      <c r="K57" s="40"/>
      <c r="L57" s="40">
        <v>4284</v>
      </c>
      <c r="M57" s="40">
        <v>2.8370000000000002</v>
      </c>
      <c r="N57" s="40">
        <v>6.1769999999999996</v>
      </c>
      <c r="O57" s="40">
        <v>3.34</v>
      </c>
      <c r="P57" s="40"/>
      <c r="Q57" s="40">
        <v>0.27700000000000002</v>
      </c>
      <c r="R57" s="40">
        <v>1</v>
      </c>
      <c r="S57" s="40">
        <v>0</v>
      </c>
      <c r="T57" s="40">
        <v>0</v>
      </c>
      <c r="U57" s="40"/>
      <c r="V57" s="40">
        <v>0</v>
      </c>
      <c r="W57" s="40"/>
      <c r="X57" s="40"/>
      <c r="Y57" s="41">
        <v>44410</v>
      </c>
      <c r="Z57" s="46">
        <v>0.55729166666666663</v>
      </c>
      <c r="AA57" s="40"/>
      <c r="AB57" s="43">
        <v>1</v>
      </c>
      <c r="AC57" s="40"/>
      <c r="AD57" s="44">
        <v>2.995490470123447</v>
      </c>
      <c r="AE57" s="44">
        <v>6.5343160169869714</v>
      </c>
      <c r="AF57" s="44">
        <v>3.5388255468635244</v>
      </c>
      <c r="AG57" s="44">
        <v>0.33635582959986465</v>
      </c>
      <c r="AH57" s="44"/>
      <c r="AI57" s="43"/>
      <c r="AJ57" s="43">
        <v>0.15031766255176512</v>
      </c>
      <c r="AK57" s="43"/>
      <c r="AL57" s="43"/>
      <c r="AM57" s="43"/>
      <c r="AN57" s="43"/>
      <c r="AO57" s="43"/>
      <c r="AP57" s="43">
        <v>8.905266949782856</v>
      </c>
      <c r="AQ57" s="43"/>
      <c r="AR57" s="43"/>
      <c r="AS57" s="43"/>
      <c r="AT57" s="43"/>
      <c r="AU57" s="43"/>
      <c r="AV57" s="43">
        <v>17.96085156211748</v>
      </c>
      <c r="AW57" s="43"/>
      <c r="AX57" s="43"/>
      <c r="AY57" s="43"/>
      <c r="AZ57" s="43"/>
      <c r="BA57" s="43"/>
      <c r="BB57" s="43">
        <v>12.118609866621556</v>
      </c>
      <c r="BC57" s="43"/>
      <c r="BD57" s="43"/>
      <c r="BE57" s="43"/>
      <c r="BF57" s="43"/>
      <c r="BG57" s="47">
        <v>3.0076459054793703</v>
      </c>
      <c r="BH57" s="47">
        <v>6.5444853189711409</v>
      </c>
      <c r="BI57" s="47">
        <v>3.5368394134917711</v>
      </c>
      <c r="BJ57" s="47">
        <v>0.33758927248996912</v>
      </c>
      <c r="BK57" s="43"/>
      <c r="BL57" s="45">
        <v>9</v>
      </c>
      <c r="BM57" s="40"/>
      <c r="BN57" s="40"/>
    </row>
    <row r="58" spans="1:66" customFormat="1" ht="15">
      <c r="A58" s="40">
        <v>12</v>
      </c>
      <c r="B58" s="40">
        <v>5</v>
      </c>
      <c r="C58" s="40" t="s">
        <v>88</v>
      </c>
      <c r="D58" s="40" t="s">
        <v>25</v>
      </c>
      <c r="E58" s="40"/>
      <c r="F58" s="40"/>
      <c r="G58" s="40">
        <v>0.6</v>
      </c>
      <c r="H58" s="40">
        <v>0.6</v>
      </c>
      <c r="I58" s="40">
        <v>3927</v>
      </c>
      <c r="J58" s="40">
        <v>8445</v>
      </c>
      <c r="K58" s="40"/>
      <c r="L58" s="40">
        <v>4314</v>
      </c>
      <c r="M58" s="40">
        <v>2.8559999999999999</v>
      </c>
      <c r="N58" s="40">
        <v>6.194</v>
      </c>
      <c r="O58" s="40">
        <v>3.3380000000000001</v>
      </c>
      <c r="P58" s="40"/>
      <c r="Q58" s="40">
        <v>0.27900000000000003</v>
      </c>
      <c r="R58" s="40">
        <v>1</v>
      </c>
      <c r="S58" s="40">
        <v>0</v>
      </c>
      <c r="T58" s="40">
        <v>0</v>
      </c>
      <c r="U58" s="40"/>
      <c r="V58" s="40">
        <v>0</v>
      </c>
      <c r="W58" s="40"/>
      <c r="X58" s="40"/>
      <c r="Y58" s="41">
        <v>44410</v>
      </c>
      <c r="Z58" s="46">
        <v>0.56399305555555557</v>
      </c>
      <c r="AA58" s="40"/>
      <c r="AB58" s="43">
        <v>1</v>
      </c>
      <c r="AC58" s="40"/>
      <c r="AD58" s="44">
        <v>3.0198013408352935</v>
      </c>
      <c r="AE58" s="44">
        <v>6.5546546209553114</v>
      </c>
      <c r="AF58" s="44">
        <v>3.5348532801200179</v>
      </c>
      <c r="AG58" s="44">
        <v>0.33882271538007358</v>
      </c>
      <c r="AH58" s="44"/>
      <c r="AI58" s="43"/>
      <c r="AJ58" s="43">
        <v>0.66004469450978343</v>
      </c>
      <c r="AK58" s="43"/>
      <c r="AL58" s="43"/>
      <c r="AM58" s="43"/>
      <c r="AN58" s="43"/>
      <c r="AO58" s="43"/>
      <c r="AP58" s="43">
        <v>9.2442436825885235</v>
      </c>
      <c r="AQ58" s="43"/>
      <c r="AR58" s="43"/>
      <c r="AS58" s="43"/>
      <c r="AT58" s="43"/>
      <c r="AU58" s="43"/>
      <c r="AV58" s="43">
        <v>17.828442670667261</v>
      </c>
      <c r="AW58" s="43"/>
      <c r="AX58" s="43"/>
      <c r="AY58" s="43"/>
      <c r="AZ58" s="43"/>
      <c r="BA58" s="43"/>
      <c r="BB58" s="43">
        <v>12.940905126691197</v>
      </c>
      <c r="BC58" s="43"/>
      <c r="BD58" s="43"/>
      <c r="BE58" s="43"/>
      <c r="BF58" s="43"/>
      <c r="BG58" s="47"/>
      <c r="BH58" s="47"/>
      <c r="BI58" s="47"/>
      <c r="BJ58" s="47"/>
      <c r="BK58" s="43"/>
      <c r="BL58" s="45"/>
      <c r="BM58" s="40"/>
      <c r="BN58" s="40"/>
    </row>
    <row r="59" spans="1:66" customFormat="1" ht="15">
      <c r="A59" s="40">
        <v>10</v>
      </c>
      <c r="B59" s="40">
        <v>5</v>
      </c>
      <c r="C59" s="40" t="s">
        <v>88</v>
      </c>
      <c r="D59" s="40" t="s">
        <v>25</v>
      </c>
      <c r="E59" s="40"/>
      <c r="F59" s="40"/>
      <c r="G59" s="40">
        <v>0.6</v>
      </c>
      <c r="H59" s="40">
        <v>0.6</v>
      </c>
      <c r="I59" s="40">
        <v>3899</v>
      </c>
      <c r="J59" s="40">
        <v>7631</v>
      </c>
      <c r="K59" s="40"/>
      <c r="L59" s="40">
        <v>3717</v>
      </c>
      <c r="M59" s="40">
        <v>2.8380000000000001</v>
      </c>
      <c r="N59" s="40">
        <v>5.6189999999999998</v>
      </c>
      <c r="O59" s="40">
        <v>2.7810000000000001</v>
      </c>
      <c r="P59" s="40"/>
      <c r="Q59" s="40">
        <v>0.22700000000000001</v>
      </c>
      <c r="R59" s="40">
        <v>1</v>
      </c>
      <c r="S59" s="40">
        <v>0</v>
      </c>
      <c r="T59" s="40">
        <v>0</v>
      </c>
      <c r="U59" s="40"/>
      <c r="V59" s="40">
        <v>0</v>
      </c>
      <c r="W59" s="40"/>
      <c r="X59" s="40"/>
      <c r="Y59" s="41">
        <v>44412</v>
      </c>
      <c r="Z59" s="46">
        <v>0.57430555555555551</v>
      </c>
      <c r="AA59" s="40"/>
      <c r="AB59" s="43">
        <v>1</v>
      </c>
      <c r="AC59" s="40"/>
      <c r="AD59" s="44">
        <v>2.9771582803073318</v>
      </c>
      <c r="AE59" s="44">
        <v>6.1692137130706142</v>
      </c>
      <c r="AF59" s="44">
        <v>3.1920554327632824</v>
      </c>
      <c r="AG59" s="44">
        <v>0.30693359498974954</v>
      </c>
      <c r="AH59" s="44"/>
      <c r="AI59" s="43"/>
      <c r="AJ59" s="43">
        <v>0.76139065642227466</v>
      </c>
      <c r="AK59" s="43"/>
      <c r="AL59" s="43"/>
      <c r="AM59" s="43"/>
      <c r="AN59" s="43"/>
      <c r="AO59" s="43"/>
      <c r="AP59" s="43">
        <v>2.820228551176903</v>
      </c>
      <c r="AQ59" s="43"/>
      <c r="AR59" s="43"/>
      <c r="AS59" s="43"/>
      <c r="AT59" s="43"/>
      <c r="AU59" s="43"/>
      <c r="AV59" s="43">
        <v>6.4018477587760811</v>
      </c>
      <c r="AW59" s="43"/>
      <c r="AX59" s="43"/>
      <c r="AY59" s="43"/>
      <c r="AZ59" s="43"/>
      <c r="BA59" s="43"/>
      <c r="BB59" s="43">
        <v>2.311198329916516</v>
      </c>
      <c r="BC59" s="43"/>
      <c r="BD59" s="43"/>
      <c r="BE59" s="43"/>
      <c r="BF59" s="43"/>
      <c r="BG59" s="47"/>
      <c r="BH59" s="47"/>
      <c r="BI59" s="47"/>
      <c r="BJ59" s="47"/>
      <c r="BK59" s="43"/>
      <c r="BL59" s="45"/>
      <c r="BM59" s="40"/>
      <c r="BN59" s="40"/>
    </row>
    <row r="60" spans="1:66" customFormat="1" ht="15">
      <c r="A60" s="40">
        <v>11</v>
      </c>
      <c r="B60" s="40">
        <v>5</v>
      </c>
      <c r="C60" s="40" t="s">
        <v>88</v>
      </c>
      <c r="D60" s="40" t="s">
        <v>25</v>
      </c>
      <c r="E60" s="40"/>
      <c r="F60" s="40"/>
      <c r="G60" s="40">
        <v>0.6</v>
      </c>
      <c r="H60" s="40">
        <v>0.6</v>
      </c>
      <c r="I60" s="40">
        <v>3911</v>
      </c>
      <c r="J60" s="40">
        <v>7738</v>
      </c>
      <c r="K60" s="40"/>
      <c r="L60" s="40">
        <v>3764</v>
      </c>
      <c r="M60" s="40">
        <v>2.8460000000000001</v>
      </c>
      <c r="N60" s="40">
        <v>5.6950000000000003</v>
      </c>
      <c r="O60" s="40">
        <v>2.8490000000000002</v>
      </c>
      <c r="P60" s="40"/>
      <c r="Q60" s="40">
        <v>0.23100000000000001</v>
      </c>
      <c r="R60" s="40">
        <v>1</v>
      </c>
      <c r="S60" s="40">
        <v>0</v>
      </c>
      <c r="T60" s="40">
        <v>0</v>
      </c>
      <c r="U60" s="40"/>
      <c r="V60" s="40">
        <v>0</v>
      </c>
      <c r="W60" s="40"/>
      <c r="X60" s="40"/>
      <c r="Y60" s="41">
        <v>44412</v>
      </c>
      <c r="Z60" s="46">
        <v>0.58043981481481477</v>
      </c>
      <c r="AA60" s="40"/>
      <c r="AB60" s="43">
        <v>1</v>
      </c>
      <c r="AC60" s="40"/>
      <c r="AD60" s="44">
        <v>2.986546562446863</v>
      </c>
      <c r="AE60" s="44">
        <v>6.2588617190203282</v>
      </c>
      <c r="AF60" s="44">
        <v>3.2723151565734652</v>
      </c>
      <c r="AG60" s="44">
        <v>0.3109422388414097</v>
      </c>
      <c r="AH60" s="44"/>
      <c r="AI60" s="43"/>
      <c r="AJ60" s="43">
        <v>0.44844791843789977</v>
      </c>
      <c r="AK60" s="43"/>
      <c r="AL60" s="43"/>
      <c r="AM60" s="43"/>
      <c r="AN60" s="43"/>
      <c r="AO60" s="43"/>
      <c r="AP60" s="43">
        <v>4.3143619836721365</v>
      </c>
      <c r="AQ60" s="43"/>
      <c r="AR60" s="43"/>
      <c r="AS60" s="43"/>
      <c r="AT60" s="43"/>
      <c r="AU60" s="43"/>
      <c r="AV60" s="43">
        <v>9.0771718857821728</v>
      </c>
      <c r="AW60" s="43"/>
      <c r="AX60" s="43"/>
      <c r="AY60" s="43"/>
      <c r="AZ60" s="43"/>
      <c r="BA60" s="43"/>
      <c r="BB60" s="43">
        <v>3.647412947136571</v>
      </c>
      <c r="BC60" s="43"/>
      <c r="BD60" s="43"/>
      <c r="BE60" s="43"/>
      <c r="BF60" s="43"/>
      <c r="BG60" s="47">
        <v>3.0178408362452998</v>
      </c>
      <c r="BH60" s="47">
        <v>6.2282808571776691</v>
      </c>
      <c r="BI60" s="47">
        <v>3.2104400209323689</v>
      </c>
      <c r="BJ60" s="47">
        <v>0.31158191605178104</v>
      </c>
      <c r="BK60" s="43"/>
      <c r="BL60" s="45">
        <v>10</v>
      </c>
      <c r="BM60" s="40"/>
      <c r="BN60" s="40"/>
    </row>
    <row r="61" spans="1:66" customFormat="1" ht="15">
      <c r="A61" s="40">
        <v>12</v>
      </c>
      <c r="B61" s="40">
        <v>5</v>
      </c>
      <c r="C61" s="40" t="s">
        <v>88</v>
      </c>
      <c r="D61" s="40" t="s">
        <v>25</v>
      </c>
      <c r="E61" s="40"/>
      <c r="F61" s="40"/>
      <c r="G61" s="40">
        <v>0.6</v>
      </c>
      <c r="H61" s="40">
        <v>0.6</v>
      </c>
      <c r="I61" s="40">
        <v>3991</v>
      </c>
      <c r="J61" s="40">
        <v>7665</v>
      </c>
      <c r="K61" s="40"/>
      <c r="L61" s="40">
        <v>3779</v>
      </c>
      <c r="M61" s="40">
        <v>2.8969999999999998</v>
      </c>
      <c r="N61" s="40">
        <v>5.6440000000000001</v>
      </c>
      <c r="O61" s="40">
        <v>2.746</v>
      </c>
      <c r="P61" s="40"/>
      <c r="Q61" s="40">
        <v>0.23300000000000001</v>
      </c>
      <c r="R61" s="40">
        <v>1</v>
      </c>
      <c r="S61" s="40">
        <v>0</v>
      </c>
      <c r="T61" s="40">
        <v>0</v>
      </c>
      <c r="U61" s="40"/>
      <c r="V61" s="40">
        <v>0</v>
      </c>
      <c r="W61" s="40"/>
      <c r="X61" s="40"/>
      <c r="Y61" s="41">
        <v>44412</v>
      </c>
      <c r="Z61" s="46">
        <v>0.58702546296296299</v>
      </c>
      <c r="AA61" s="40"/>
      <c r="AB61" s="43">
        <v>1</v>
      </c>
      <c r="AC61" s="40"/>
      <c r="AD61" s="44">
        <v>3.0491351100437365</v>
      </c>
      <c r="AE61" s="44">
        <v>6.1976999953350091</v>
      </c>
      <c r="AF61" s="44">
        <v>3.1485648852912727</v>
      </c>
      <c r="AG61" s="44">
        <v>0.31222159326215237</v>
      </c>
      <c r="AH61" s="44"/>
      <c r="AI61" s="43"/>
      <c r="AJ61" s="43">
        <v>1.6378370014578831</v>
      </c>
      <c r="AK61" s="43"/>
      <c r="AL61" s="43"/>
      <c r="AM61" s="43"/>
      <c r="AN61" s="43"/>
      <c r="AO61" s="43"/>
      <c r="AP61" s="43">
        <v>3.2949999222501525</v>
      </c>
      <c r="AQ61" s="43"/>
      <c r="AR61" s="43"/>
      <c r="AS61" s="43"/>
      <c r="AT61" s="43"/>
      <c r="AU61" s="43"/>
      <c r="AV61" s="43">
        <v>4.952162843042422</v>
      </c>
      <c r="AW61" s="43"/>
      <c r="AX61" s="43"/>
      <c r="AY61" s="43"/>
      <c r="AZ61" s="43"/>
      <c r="BA61" s="43"/>
      <c r="BB61" s="43">
        <v>4.0738644207174621</v>
      </c>
      <c r="BC61" s="43"/>
      <c r="BD61" s="43"/>
      <c r="BE61" s="43"/>
      <c r="BF61" s="43"/>
      <c r="BG61" s="47"/>
      <c r="BH61" s="47"/>
      <c r="BI61" s="47"/>
      <c r="BJ61" s="47"/>
      <c r="BK61" s="43"/>
      <c r="BL61" s="45"/>
      <c r="BM61" s="40"/>
      <c r="BN61" s="40"/>
    </row>
    <row r="62" spans="1:66" customFormat="1" ht="15">
      <c r="A62" s="40">
        <v>10</v>
      </c>
      <c r="B62" s="40">
        <v>5</v>
      </c>
      <c r="C62" s="40" t="s">
        <v>88</v>
      </c>
      <c r="D62" s="40" t="s">
        <v>25</v>
      </c>
      <c r="E62" s="40"/>
      <c r="F62" s="40"/>
      <c r="G62" s="40">
        <v>0.6</v>
      </c>
      <c r="H62" s="40">
        <v>0.6</v>
      </c>
      <c r="I62" s="40">
        <v>3970</v>
      </c>
      <c r="J62" s="40">
        <v>7746</v>
      </c>
      <c r="K62" s="40"/>
      <c r="L62" s="40">
        <v>3934</v>
      </c>
      <c r="M62" s="40">
        <v>2.8839999999999999</v>
      </c>
      <c r="N62" s="40">
        <v>5.7009999999999996</v>
      </c>
      <c r="O62" s="40">
        <v>2.8170000000000002</v>
      </c>
      <c r="P62" s="40"/>
      <c r="Q62" s="40">
        <v>0.246</v>
      </c>
      <c r="R62" s="40">
        <v>1</v>
      </c>
      <c r="S62" s="40">
        <v>0</v>
      </c>
      <c r="T62" s="40">
        <v>0</v>
      </c>
      <c r="U62" s="40"/>
      <c r="V62" s="40">
        <v>0</v>
      </c>
      <c r="W62" s="40"/>
      <c r="X62" s="40"/>
      <c r="Y62" s="41">
        <v>44413</v>
      </c>
      <c r="Z62" s="46">
        <v>0.62853009259259263</v>
      </c>
      <c r="AA62" s="40"/>
      <c r="AB62" s="43">
        <v>1</v>
      </c>
      <c r="AC62" s="40"/>
      <c r="AD62" s="44">
        <v>3.0278144827304105</v>
      </c>
      <c r="AE62" s="44">
        <v>6.1703213442189506</v>
      </c>
      <c r="AF62" s="44">
        <v>3.1425068614885401</v>
      </c>
      <c r="AG62" s="44">
        <v>0.32089262831884052</v>
      </c>
      <c r="AH62" s="44"/>
      <c r="AI62" s="43"/>
      <c r="AJ62" s="43">
        <v>0.92714942434701797</v>
      </c>
      <c r="AK62" s="43"/>
      <c r="AL62" s="43"/>
      <c r="AM62" s="43"/>
      <c r="AN62" s="43"/>
      <c r="AO62" s="43"/>
      <c r="AP62" s="43">
        <v>2.8386890703158438</v>
      </c>
      <c r="AQ62" s="43"/>
      <c r="AR62" s="43"/>
      <c r="AS62" s="43"/>
      <c r="AT62" s="43"/>
      <c r="AU62" s="43"/>
      <c r="AV62" s="43">
        <v>4.7502287162846697</v>
      </c>
      <c r="AW62" s="43"/>
      <c r="AX62" s="43"/>
      <c r="AY62" s="43"/>
      <c r="AZ62" s="43"/>
      <c r="BA62" s="43"/>
      <c r="BB62" s="43">
        <v>6.9642094396135112</v>
      </c>
      <c r="BC62" s="43"/>
      <c r="BD62" s="43"/>
      <c r="BE62" s="43"/>
      <c r="BF62" s="43"/>
      <c r="BG62" s="47"/>
      <c r="BH62" s="47"/>
      <c r="BI62" s="47"/>
      <c r="BJ62" s="47"/>
      <c r="BK62" s="43"/>
      <c r="BL62" s="45"/>
      <c r="BM62" s="40"/>
      <c r="BN62" s="40"/>
    </row>
    <row r="63" spans="1:66" customFormat="1" ht="15">
      <c r="A63" s="40">
        <v>11</v>
      </c>
      <c r="B63" s="40">
        <v>5</v>
      </c>
      <c r="C63" s="40" t="s">
        <v>88</v>
      </c>
      <c r="D63" s="40" t="s">
        <v>25</v>
      </c>
      <c r="E63" s="40"/>
      <c r="F63" s="40"/>
      <c r="G63" s="40">
        <v>0.6</v>
      </c>
      <c r="H63" s="40">
        <v>0.6</v>
      </c>
      <c r="I63" s="40">
        <v>3941</v>
      </c>
      <c r="J63" s="40">
        <v>7809</v>
      </c>
      <c r="K63" s="40"/>
      <c r="L63" s="40">
        <v>3906</v>
      </c>
      <c r="M63" s="40">
        <v>2.8660000000000001</v>
      </c>
      <c r="N63" s="40">
        <v>5.7460000000000004</v>
      </c>
      <c r="O63" s="40">
        <v>2.88</v>
      </c>
      <c r="P63" s="40"/>
      <c r="Q63" s="40">
        <v>0.24399999999999999</v>
      </c>
      <c r="R63" s="40">
        <v>1</v>
      </c>
      <c r="S63" s="40">
        <v>0</v>
      </c>
      <c r="T63" s="40">
        <v>0</v>
      </c>
      <c r="U63" s="40"/>
      <c r="V63" s="40">
        <v>0</v>
      </c>
      <c r="W63" s="40"/>
      <c r="X63" s="40"/>
      <c r="Y63" s="41">
        <v>44413</v>
      </c>
      <c r="Z63" s="46">
        <v>0.63462962962962965</v>
      </c>
      <c r="AA63" s="40"/>
      <c r="AB63" s="43">
        <v>1</v>
      </c>
      <c r="AC63" s="40"/>
      <c r="AD63" s="44">
        <v>3.0051895720716324</v>
      </c>
      <c r="AE63" s="44">
        <v>6.22151529149121</v>
      </c>
      <c r="AF63" s="44">
        <v>3.2163257194195776</v>
      </c>
      <c r="AG63" s="44">
        <v>0.31857167073608761</v>
      </c>
      <c r="AH63" s="44"/>
      <c r="AI63" s="43"/>
      <c r="AJ63" s="43">
        <v>0.17298573572107992</v>
      </c>
      <c r="AK63" s="43"/>
      <c r="AL63" s="43"/>
      <c r="AM63" s="43"/>
      <c r="AN63" s="43"/>
      <c r="AO63" s="43"/>
      <c r="AP63" s="43">
        <v>3.6919215248534996</v>
      </c>
      <c r="AQ63" s="43"/>
      <c r="AR63" s="43"/>
      <c r="AS63" s="43"/>
      <c r="AT63" s="43"/>
      <c r="AU63" s="43"/>
      <c r="AV63" s="43">
        <v>7.2108573139859189</v>
      </c>
      <c r="AW63" s="43"/>
      <c r="AX63" s="43"/>
      <c r="AY63" s="43"/>
      <c r="AZ63" s="43"/>
      <c r="BA63" s="43"/>
      <c r="BB63" s="43">
        <v>6.1905569120292068</v>
      </c>
      <c r="BC63" s="43"/>
      <c r="BD63" s="43"/>
      <c r="BE63" s="43"/>
      <c r="BF63" s="43"/>
      <c r="BG63" s="47">
        <v>3.0184524507336743</v>
      </c>
      <c r="BH63" s="47">
        <v>6.2207026891535548</v>
      </c>
      <c r="BI63" s="47">
        <v>3.2022502384198797</v>
      </c>
      <c r="BJ63" s="47">
        <v>0.32516153244426116</v>
      </c>
      <c r="BK63" s="43"/>
      <c r="BL63" s="45">
        <v>11</v>
      </c>
      <c r="BM63" s="40"/>
      <c r="BN63" s="40"/>
    </row>
    <row r="64" spans="1:66" customFormat="1" ht="15">
      <c r="A64" s="40">
        <v>12</v>
      </c>
      <c r="B64" s="40">
        <v>5</v>
      </c>
      <c r="C64" s="40" t="s">
        <v>88</v>
      </c>
      <c r="D64" s="40" t="s">
        <v>25</v>
      </c>
      <c r="E64" s="40"/>
      <c r="F64" s="40"/>
      <c r="G64" s="40">
        <v>0.6</v>
      </c>
      <c r="H64" s="40">
        <v>0.6</v>
      </c>
      <c r="I64" s="40">
        <v>3975</v>
      </c>
      <c r="J64" s="40">
        <v>7807</v>
      </c>
      <c r="K64" s="40"/>
      <c r="L64" s="40">
        <v>4065</v>
      </c>
      <c r="M64" s="40">
        <v>2.887</v>
      </c>
      <c r="N64" s="40">
        <v>5.7439999999999998</v>
      </c>
      <c r="O64" s="40">
        <v>2.8559999999999999</v>
      </c>
      <c r="P64" s="40"/>
      <c r="Q64" s="40">
        <v>0.25800000000000001</v>
      </c>
      <c r="R64" s="40">
        <v>1</v>
      </c>
      <c r="S64" s="40">
        <v>0</v>
      </c>
      <c r="T64" s="40">
        <v>0</v>
      </c>
      <c r="U64" s="40"/>
      <c r="V64" s="40">
        <v>0</v>
      </c>
      <c r="W64" s="40"/>
      <c r="X64" s="40"/>
      <c r="Y64" s="41">
        <v>44413</v>
      </c>
      <c r="Z64" s="46">
        <v>0.64120370370370372</v>
      </c>
      <c r="AA64" s="40"/>
      <c r="AB64" s="43">
        <v>1</v>
      </c>
      <c r="AC64" s="40"/>
      <c r="AD64" s="44">
        <v>3.0317153293957166</v>
      </c>
      <c r="AE64" s="44">
        <v>6.2198900868158988</v>
      </c>
      <c r="AF64" s="44">
        <v>3.1881747574201822</v>
      </c>
      <c r="AG64" s="44">
        <v>0.33175139415243465</v>
      </c>
      <c r="AH64" s="44"/>
      <c r="AI64" s="43"/>
      <c r="AJ64" s="43">
        <v>1.057177646523888</v>
      </c>
      <c r="AK64" s="43"/>
      <c r="AL64" s="43"/>
      <c r="AM64" s="43"/>
      <c r="AN64" s="43"/>
      <c r="AO64" s="43"/>
      <c r="AP64" s="43">
        <v>3.6648347802649806</v>
      </c>
      <c r="AQ64" s="43"/>
      <c r="AR64" s="43"/>
      <c r="AS64" s="43"/>
      <c r="AT64" s="43"/>
      <c r="AU64" s="43"/>
      <c r="AV64" s="43">
        <v>6.2724919140060722</v>
      </c>
      <c r="AW64" s="43"/>
      <c r="AX64" s="43"/>
      <c r="AY64" s="43"/>
      <c r="AZ64" s="43"/>
      <c r="BA64" s="43"/>
      <c r="BB64" s="43">
        <v>10.583798050811556</v>
      </c>
      <c r="BC64" s="43"/>
      <c r="BD64" s="43"/>
      <c r="BE64" s="43"/>
      <c r="BF64" s="43"/>
      <c r="BG64" s="47"/>
      <c r="BH64" s="47"/>
      <c r="BI64" s="47"/>
      <c r="BJ64" s="47"/>
      <c r="BK64" s="43"/>
      <c r="BL64" s="45"/>
      <c r="BM64" s="40"/>
      <c r="BN64" s="40"/>
    </row>
    <row r="65" spans="1:81" customFormat="1" ht="15">
      <c r="A65" s="40">
        <v>10</v>
      </c>
      <c r="B65" s="40">
        <v>5</v>
      </c>
      <c r="C65" s="40" t="s">
        <v>88</v>
      </c>
      <c r="D65" s="40" t="s">
        <v>25</v>
      </c>
      <c r="E65" s="40"/>
      <c r="F65" s="40"/>
      <c r="G65" s="40">
        <v>0.6</v>
      </c>
      <c r="H65" s="40">
        <v>0.6</v>
      </c>
      <c r="I65" s="40">
        <v>2958</v>
      </c>
      <c r="J65" s="40">
        <v>5971</v>
      </c>
      <c r="K65" s="40"/>
      <c r="L65" s="40">
        <v>2515</v>
      </c>
      <c r="M65" s="40">
        <v>2.2370000000000001</v>
      </c>
      <c r="N65" s="40">
        <v>4.4470000000000001</v>
      </c>
      <c r="O65" s="40">
        <v>2.2109999999999999</v>
      </c>
      <c r="P65" s="40"/>
      <c r="Q65" s="40">
        <v>0.123</v>
      </c>
      <c r="R65" s="40">
        <v>1</v>
      </c>
      <c r="S65" s="40">
        <v>0</v>
      </c>
      <c r="T65" s="40">
        <v>0</v>
      </c>
      <c r="U65" s="40"/>
      <c r="V65" s="40">
        <v>0</v>
      </c>
      <c r="W65" s="40"/>
      <c r="X65" s="40"/>
      <c r="Y65" s="41">
        <v>44473</v>
      </c>
      <c r="Z65" s="46">
        <v>0.64368055555555559</v>
      </c>
      <c r="AA65" s="40"/>
      <c r="AB65" s="43">
        <v>1</v>
      </c>
      <c r="AC65" s="40"/>
      <c r="AD65" s="44">
        <v>3.0109317812006129</v>
      </c>
      <c r="AE65" s="44">
        <v>6.1884001297170323</v>
      </c>
      <c r="AF65" s="44">
        <v>3.1774683485164195</v>
      </c>
      <c r="AG65" s="44">
        <v>0.29830009223215953</v>
      </c>
      <c r="AH65" s="44"/>
      <c r="AI65" s="43"/>
      <c r="AJ65" s="43">
        <v>0.36439270668709628</v>
      </c>
      <c r="AK65" s="43"/>
      <c r="AL65" s="43"/>
      <c r="AM65" s="43"/>
      <c r="AN65" s="43"/>
      <c r="AO65" s="43"/>
      <c r="AP65" s="43">
        <v>3.1400021619505392</v>
      </c>
      <c r="AQ65" s="43"/>
      <c r="AR65" s="43"/>
      <c r="AS65" s="43"/>
      <c r="AT65" s="43"/>
      <c r="AU65" s="43"/>
      <c r="AV65" s="43">
        <v>5.9156116172139823</v>
      </c>
      <c r="AW65" s="43"/>
      <c r="AX65" s="43"/>
      <c r="AY65" s="43"/>
      <c r="AZ65" s="43"/>
      <c r="BA65" s="43"/>
      <c r="BB65" s="43">
        <v>0.56663592261348616</v>
      </c>
      <c r="BC65" s="43"/>
      <c r="BD65" s="43"/>
      <c r="BE65" s="43"/>
      <c r="BF65" s="43"/>
      <c r="BG65" s="47"/>
      <c r="BH65" s="47"/>
      <c r="BI65" s="47"/>
      <c r="BJ65" s="47"/>
      <c r="BK65" s="43"/>
      <c r="BL65" s="45"/>
      <c r="BM65" s="40"/>
      <c r="BN65" s="40"/>
    </row>
    <row r="66" spans="1:81" customFormat="1" ht="15">
      <c r="A66" s="40">
        <v>11</v>
      </c>
      <c r="B66" s="40">
        <v>5</v>
      </c>
      <c r="C66" s="40" t="s">
        <v>88</v>
      </c>
      <c r="D66" s="40" t="s">
        <v>25</v>
      </c>
      <c r="E66" s="40"/>
      <c r="F66" s="40"/>
      <c r="G66" s="40">
        <v>0.6</v>
      </c>
      <c r="H66" s="40">
        <v>0.6</v>
      </c>
      <c r="I66" s="40">
        <v>3026</v>
      </c>
      <c r="J66" s="40">
        <v>5948</v>
      </c>
      <c r="K66" s="40"/>
      <c r="L66" s="40">
        <v>2500</v>
      </c>
      <c r="M66" s="40">
        <v>2.2799999999999998</v>
      </c>
      <c r="N66" s="40">
        <v>4.431</v>
      </c>
      <c r="O66" s="40">
        <v>2.1509999999999998</v>
      </c>
      <c r="P66" s="40"/>
      <c r="Q66" s="40">
        <v>0.121</v>
      </c>
      <c r="R66" s="40">
        <v>1</v>
      </c>
      <c r="S66" s="40">
        <v>0</v>
      </c>
      <c r="T66" s="40">
        <v>0</v>
      </c>
      <c r="U66" s="40"/>
      <c r="V66" s="40">
        <v>0</v>
      </c>
      <c r="W66" s="40"/>
      <c r="X66" s="40"/>
      <c r="Y66" s="41">
        <v>44473</v>
      </c>
      <c r="Z66" s="46">
        <v>0.6501851851851852</v>
      </c>
      <c r="AA66" s="40"/>
      <c r="AB66" s="43">
        <v>1</v>
      </c>
      <c r="AC66" s="40"/>
      <c r="AD66" s="44">
        <v>3.0858328745641503</v>
      </c>
      <c r="AE66" s="44">
        <v>6.162599233478284</v>
      </c>
      <c r="AF66" s="44">
        <v>3.0767663589141336</v>
      </c>
      <c r="AG66" s="44">
        <v>0.29640942017623517</v>
      </c>
      <c r="AH66" s="44"/>
      <c r="AI66" s="43"/>
      <c r="AJ66" s="43">
        <v>2.8610958188050115</v>
      </c>
      <c r="AK66" s="43"/>
      <c r="AL66" s="43"/>
      <c r="AM66" s="43"/>
      <c r="AN66" s="43"/>
      <c r="AO66" s="43"/>
      <c r="AP66" s="43">
        <v>2.7099872246380663</v>
      </c>
      <c r="AQ66" s="43"/>
      <c r="AR66" s="43"/>
      <c r="AS66" s="43"/>
      <c r="AT66" s="43"/>
      <c r="AU66" s="43"/>
      <c r="AV66" s="43">
        <v>2.5588786304711211</v>
      </c>
      <c r="AW66" s="43"/>
      <c r="AX66" s="43"/>
      <c r="AY66" s="43"/>
      <c r="AZ66" s="43"/>
      <c r="BA66" s="43"/>
      <c r="BB66" s="43">
        <v>1.196859941254939</v>
      </c>
      <c r="BC66" s="43"/>
      <c r="BD66" s="43"/>
      <c r="BE66" s="43"/>
      <c r="BF66" s="43"/>
      <c r="BG66" s="47">
        <v>3.0604986812206012</v>
      </c>
      <c r="BH66" s="47">
        <v>6.1642819006242888</v>
      </c>
      <c r="BI66" s="47">
        <v>3.1037832194036881</v>
      </c>
      <c r="BJ66" s="47">
        <v>0.30088401070858939</v>
      </c>
      <c r="BK66" s="43"/>
      <c r="BL66" s="45">
        <v>12</v>
      </c>
      <c r="BM66" s="40"/>
      <c r="BN66" s="40"/>
    </row>
    <row r="67" spans="1:81" customFormat="1" ht="15">
      <c r="A67" s="40">
        <v>12</v>
      </c>
      <c r="B67" s="40">
        <v>5</v>
      </c>
      <c r="C67" s="40" t="s">
        <v>88</v>
      </c>
      <c r="D67" s="40" t="s">
        <v>25</v>
      </c>
      <c r="E67" s="40"/>
      <c r="F67" s="40"/>
      <c r="G67" s="40">
        <v>0.6</v>
      </c>
      <c r="H67" s="40">
        <v>0.6</v>
      </c>
      <c r="I67" s="40">
        <v>2980</v>
      </c>
      <c r="J67" s="40">
        <v>5951</v>
      </c>
      <c r="K67" s="40"/>
      <c r="L67" s="40">
        <v>2571</v>
      </c>
      <c r="M67" s="40">
        <v>2.2509999999999999</v>
      </c>
      <c r="N67" s="40">
        <v>4.4329999999999998</v>
      </c>
      <c r="O67" s="40">
        <v>2.1829999999999998</v>
      </c>
      <c r="P67" s="40"/>
      <c r="Q67" s="40">
        <v>0.127</v>
      </c>
      <c r="R67" s="40">
        <v>1</v>
      </c>
      <c r="S67" s="40">
        <v>0</v>
      </c>
      <c r="T67" s="40">
        <v>0</v>
      </c>
      <c r="U67" s="40"/>
      <c r="V67" s="40">
        <v>0</v>
      </c>
      <c r="W67" s="40"/>
      <c r="X67" s="40"/>
      <c r="Y67" s="41">
        <v>44473</v>
      </c>
      <c r="Z67" s="46">
        <v>0.65712962962962962</v>
      </c>
      <c r="AA67" s="40"/>
      <c r="AB67" s="43">
        <v>1</v>
      </c>
      <c r="AC67" s="40"/>
      <c r="AD67" s="44">
        <v>3.0351644878770521</v>
      </c>
      <c r="AE67" s="44">
        <v>6.1659645677702946</v>
      </c>
      <c r="AF67" s="44">
        <v>3.1308000798932425</v>
      </c>
      <c r="AG67" s="44">
        <v>0.30535860124094366</v>
      </c>
      <c r="AH67" s="44"/>
      <c r="AI67" s="43"/>
      <c r="AJ67" s="43">
        <v>1.1721495959017354</v>
      </c>
      <c r="AK67" s="43"/>
      <c r="AL67" s="43"/>
      <c r="AM67" s="43"/>
      <c r="AN67" s="43"/>
      <c r="AO67" s="43"/>
      <c r="AP67" s="43">
        <v>2.7660761295049094</v>
      </c>
      <c r="AQ67" s="43"/>
      <c r="AR67" s="43"/>
      <c r="AS67" s="43"/>
      <c r="AT67" s="43"/>
      <c r="AU67" s="43"/>
      <c r="AV67" s="43">
        <v>4.3600026631080828</v>
      </c>
      <c r="AW67" s="43"/>
      <c r="AX67" s="43"/>
      <c r="AY67" s="43"/>
      <c r="AZ67" s="43"/>
      <c r="BA67" s="43"/>
      <c r="BB67" s="43">
        <v>1.7862004136478908</v>
      </c>
      <c r="BC67" s="43"/>
      <c r="BD67" s="43"/>
      <c r="BE67" s="43"/>
      <c r="BF67" s="43"/>
      <c r="BG67" s="47"/>
      <c r="BH67" s="47"/>
      <c r="BI67" s="47"/>
      <c r="BJ67" s="47"/>
      <c r="BK67" s="43"/>
      <c r="BL67" s="45"/>
      <c r="BM67" s="40"/>
      <c r="BN67" s="40"/>
    </row>
    <row r="68" spans="1:81" customFormat="1" ht="15">
      <c r="A68" s="40">
        <v>10</v>
      </c>
      <c r="B68" s="40">
        <v>5</v>
      </c>
      <c r="C68" s="40" t="s">
        <v>88</v>
      </c>
      <c r="D68" s="40" t="s">
        <v>25</v>
      </c>
      <c r="E68" s="40"/>
      <c r="F68" s="40"/>
      <c r="G68" s="40">
        <v>0.6</v>
      </c>
      <c r="H68" s="40">
        <v>0.6</v>
      </c>
      <c r="I68" s="40">
        <v>2976</v>
      </c>
      <c r="J68" s="40">
        <v>5891</v>
      </c>
      <c r="K68" s="40"/>
      <c r="L68" s="40">
        <v>2415</v>
      </c>
      <c r="M68" s="40">
        <v>2.2480000000000002</v>
      </c>
      <c r="N68" s="40">
        <v>4.391</v>
      </c>
      <c r="O68" s="40">
        <v>2.1429999999999998</v>
      </c>
      <c r="P68" s="40"/>
      <c r="Q68" s="40">
        <v>0.114</v>
      </c>
      <c r="R68" s="40">
        <v>1</v>
      </c>
      <c r="S68" s="40">
        <v>0</v>
      </c>
      <c r="T68" s="40">
        <v>0</v>
      </c>
      <c r="U68" s="40"/>
      <c r="V68" s="40">
        <v>0</v>
      </c>
      <c r="W68" s="40"/>
      <c r="X68" s="40"/>
      <c r="Y68" s="41">
        <v>44474</v>
      </c>
      <c r="Z68" s="46">
        <v>0.68570601851851853</v>
      </c>
      <c r="AA68" s="40"/>
      <c r="AB68" s="43">
        <v>1</v>
      </c>
      <c r="AC68" s="40"/>
      <c r="AD68" s="44">
        <v>3.0255957519179617</v>
      </c>
      <c r="AE68" s="44">
        <v>6.0985158130083574</v>
      </c>
      <c r="AF68" s="44">
        <v>3.0729200610903957</v>
      </c>
      <c r="AG68" s="44">
        <v>0.29548215378264259</v>
      </c>
      <c r="AH68" s="44"/>
      <c r="AI68" s="43"/>
      <c r="AJ68" s="43">
        <v>0.85319173059872355</v>
      </c>
      <c r="AK68" s="43"/>
      <c r="AL68" s="43"/>
      <c r="AM68" s="43"/>
      <c r="AN68" s="43"/>
      <c r="AO68" s="43"/>
      <c r="AP68" s="43">
        <v>1.6419302168059573</v>
      </c>
      <c r="AQ68" s="43"/>
      <c r="AR68" s="43"/>
      <c r="AS68" s="43"/>
      <c r="AT68" s="43"/>
      <c r="AU68" s="43"/>
      <c r="AV68" s="43">
        <v>2.430668703013191</v>
      </c>
      <c r="AW68" s="43"/>
      <c r="AX68" s="43"/>
      <c r="AY68" s="43"/>
      <c r="AZ68" s="43"/>
      <c r="BA68" s="43"/>
      <c r="BB68" s="43">
        <v>1.505948739119134</v>
      </c>
      <c r="BC68" s="43"/>
      <c r="BD68" s="43"/>
      <c r="BE68" s="43"/>
      <c r="BF68" s="43"/>
      <c r="BG68" s="47"/>
      <c r="BH68" s="47"/>
      <c r="BI68" s="47"/>
      <c r="BJ68" s="47"/>
      <c r="BK68" s="43"/>
      <c r="BL68" s="45"/>
      <c r="BM68" s="40"/>
      <c r="BN68" s="40"/>
    </row>
    <row r="69" spans="1:81" customFormat="1" ht="15">
      <c r="A69" s="40">
        <v>11</v>
      </c>
      <c r="B69" s="40">
        <v>5</v>
      </c>
      <c r="C69" s="40" t="s">
        <v>88</v>
      </c>
      <c r="D69" s="40" t="s">
        <v>25</v>
      </c>
      <c r="E69" s="40"/>
      <c r="F69" s="40"/>
      <c r="G69" s="40">
        <v>0.6</v>
      </c>
      <c r="H69" s="40">
        <v>0.6</v>
      </c>
      <c r="I69" s="40">
        <v>2989</v>
      </c>
      <c r="J69" s="40">
        <v>5904</v>
      </c>
      <c r="K69" s="40"/>
      <c r="L69" s="40">
        <v>2420</v>
      </c>
      <c r="M69" s="40">
        <v>2.2570000000000001</v>
      </c>
      <c r="N69" s="40">
        <v>4.4000000000000004</v>
      </c>
      <c r="O69" s="40">
        <v>2.1429999999999998</v>
      </c>
      <c r="P69" s="40"/>
      <c r="Q69" s="40">
        <v>0.114</v>
      </c>
      <c r="R69" s="40">
        <v>1</v>
      </c>
      <c r="S69" s="40">
        <v>0</v>
      </c>
      <c r="T69" s="40">
        <v>0</v>
      </c>
      <c r="U69" s="40"/>
      <c r="V69" s="40">
        <v>0</v>
      </c>
      <c r="W69" s="40"/>
      <c r="X69" s="40"/>
      <c r="Y69" s="41">
        <v>44474</v>
      </c>
      <c r="Z69" s="46">
        <v>0.69230324074074068</v>
      </c>
      <c r="AA69" s="40"/>
      <c r="AB69" s="43">
        <v>1</v>
      </c>
      <c r="AC69" s="40"/>
      <c r="AD69" s="44">
        <v>3.0398511425402726</v>
      </c>
      <c r="AE69" s="44">
        <v>6.112892371077252</v>
      </c>
      <c r="AF69" s="44">
        <v>3.0730412285369795</v>
      </c>
      <c r="AG69" s="44">
        <v>0.29613339164856661</v>
      </c>
      <c r="AH69" s="44"/>
      <c r="AI69" s="43"/>
      <c r="AJ69" s="43">
        <v>1.3283714180090851</v>
      </c>
      <c r="AK69" s="43"/>
      <c r="AL69" s="43"/>
      <c r="AM69" s="43"/>
      <c r="AN69" s="43"/>
      <c r="AO69" s="43"/>
      <c r="AP69" s="43">
        <v>1.8815395179542005</v>
      </c>
      <c r="AQ69" s="43"/>
      <c r="AR69" s="43"/>
      <c r="AS69" s="43"/>
      <c r="AT69" s="43"/>
      <c r="AU69" s="43"/>
      <c r="AV69" s="43">
        <v>2.4347076178993157</v>
      </c>
      <c r="AW69" s="43"/>
      <c r="AX69" s="43"/>
      <c r="AY69" s="43"/>
      <c r="AZ69" s="43"/>
      <c r="BA69" s="43"/>
      <c r="BB69" s="43">
        <v>1.288869450477792</v>
      </c>
      <c r="BC69" s="43"/>
      <c r="BD69" s="43"/>
      <c r="BE69" s="43"/>
      <c r="BF69" s="43"/>
      <c r="BG69" s="47">
        <v>3.0716516293131204</v>
      </c>
      <c r="BH69" s="47">
        <v>6.0985158130083574</v>
      </c>
      <c r="BI69" s="47">
        <v>3.026864183695237</v>
      </c>
      <c r="BJ69" s="47">
        <v>0.29606826786197415</v>
      </c>
      <c r="BK69" s="43"/>
      <c r="BL69" s="45">
        <v>13</v>
      </c>
      <c r="BM69" s="40"/>
      <c r="BN69" s="40"/>
    </row>
    <row r="70" spans="1:81" customFormat="1" ht="15">
      <c r="A70" s="40">
        <v>12</v>
      </c>
      <c r="B70" s="40">
        <v>5</v>
      </c>
      <c r="C70" s="40" t="s">
        <v>88</v>
      </c>
      <c r="D70" s="40" t="s">
        <v>25</v>
      </c>
      <c r="E70" s="40"/>
      <c r="F70" s="40"/>
      <c r="G70" s="40">
        <v>0.6</v>
      </c>
      <c r="H70" s="40">
        <v>0.6</v>
      </c>
      <c r="I70" s="40">
        <v>3047</v>
      </c>
      <c r="J70" s="40">
        <v>5878</v>
      </c>
      <c r="K70" s="40"/>
      <c r="L70" s="40">
        <v>2419</v>
      </c>
      <c r="M70" s="40">
        <v>2.294</v>
      </c>
      <c r="N70" s="40">
        <v>4.3819999999999997</v>
      </c>
      <c r="O70" s="40">
        <v>2.0880000000000001</v>
      </c>
      <c r="P70" s="40"/>
      <c r="Q70" s="40">
        <v>0.114</v>
      </c>
      <c r="R70" s="40">
        <v>1</v>
      </c>
      <c r="S70" s="40">
        <v>0</v>
      </c>
      <c r="T70" s="40">
        <v>0</v>
      </c>
      <c r="U70" s="40"/>
      <c r="V70" s="40">
        <v>0</v>
      </c>
      <c r="W70" s="40"/>
      <c r="X70" s="40"/>
      <c r="Y70" s="41">
        <v>44474</v>
      </c>
      <c r="Z70" s="46">
        <v>0.69936342592592593</v>
      </c>
      <c r="AA70" s="40"/>
      <c r="AB70" s="43">
        <v>1</v>
      </c>
      <c r="AC70" s="40"/>
      <c r="AD70" s="44">
        <v>3.1034521160859683</v>
      </c>
      <c r="AE70" s="44">
        <v>6.0841392549394628</v>
      </c>
      <c r="AF70" s="44">
        <v>2.9806871388534946</v>
      </c>
      <c r="AG70" s="44">
        <v>0.29600314407538175</v>
      </c>
      <c r="AH70" s="44"/>
      <c r="AI70" s="43"/>
      <c r="AJ70" s="43">
        <v>3.4484038695322758</v>
      </c>
      <c r="AK70" s="43"/>
      <c r="AL70" s="43"/>
      <c r="AM70" s="43"/>
      <c r="AN70" s="43"/>
      <c r="AO70" s="43"/>
      <c r="AP70" s="43">
        <v>1.4023209156577139</v>
      </c>
      <c r="AQ70" s="43"/>
      <c r="AR70" s="43"/>
      <c r="AS70" s="43"/>
      <c r="AT70" s="43"/>
      <c r="AU70" s="43"/>
      <c r="AV70" s="43">
        <v>0.64376203821684774</v>
      </c>
      <c r="AW70" s="43"/>
      <c r="AX70" s="43"/>
      <c r="AY70" s="43"/>
      <c r="AZ70" s="43"/>
      <c r="BA70" s="43"/>
      <c r="BB70" s="43">
        <v>1.332285308206079</v>
      </c>
      <c r="BC70" s="43"/>
      <c r="BD70" s="43"/>
      <c r="BE70" s="43"/>
      <c r="BF70" s="43"/>
      <c r="BG70" s="47"/>
      <c r="BH70" s="47"/>
      <c r="BI70" s="47"/>
      <c r="BJ70" s="47"/>
      <c r="BK70" s="43"/>
      <c r="BL70" s="45"/>
      <c r="BM70" s="40"/>
      <c r="BN70" s="40"/>
    </row>
    <row r="71" spans="1:81" customFormat="1" ht="15">
      <c r="A71" s="40">
        <v>10</v>
      </c>
      <c r="B71" s="40">
        <v>5</v>
      </c>
      <c r="C71" s="40" t="s">
        <v>88</v>
      </c>
      <c r="D71" s="40" t="s">
        <v>25</v>
      </c>
      <c r="E71" s="40"/>
      <c r="F71" s="40"/>
      <c r="G71" s="40">
        <v>0.6</v>
      </c>
      <c r="H71" s="40">
        <v>0.6</v>
      </c>
      <c r="I71" s="40">
        <v>2937</v>
      </c>
      <c r="J71" s="40">
        <v>5839</v>
      </c>
      <c r="K71" s="40"/>
      <c r="L71" s="40">
        <v>2459</v>
      </c>
      <c r="M71" s="40">
        <v>2.2240000000000002</v>
      </c>
      <c r="N71" s="40">
        <v>4.3540000000000001</v>
      </c>
      <c r="O71" s="40">
        <v>2.13</v>
      </c>
      <c r="P71" s="40"/>
      <c r="Q71" s="40">
        <v>0.11799999999999999</v>
      </c>
      <c r="R71" s="40">
        <v>1</v>
      </c>
      <c r="S71" s="40">
        <v>0</v>
      </c>
      <c r="T71" s="40">
        <v>0</v>
      </c>
      <c r="U71" s="40"/>
      <c r="V71" s="40">
        <v>0</v>
      </c>
      <c r="W71" s="40"/>
      <c r="X71" s="40"/>
      <c r="Y71" s="41">
        <v>44475</v>
      </c>
      <c r="Z71" s="46">
        <v>0.61303240740740739</v>
      </c>
      <c r="AA71" s="40"/>
      <c r="AB71" s="43">
        <v>1</v>
      </c>
      <c r="AC71" s="40"/>
      <c r="AD71" s="44">
        <v>3.0466080920886847</v>
      </c>
      <c r="AE71" s="44">
        <v>5.9937941869667979</v>
      </c>
      <c r="AF71" s="44">
        <v>2.9471860948781132</v>
      </c>
      <c r="AG71" s="44">
        <v>0.29093041432023686</v>
      </c>
      <c r="AH71" s="44"/>
      <c r="AI71" s="43"/>
      <c r="AJ71" s="43">
        <v>1.553603069622822</v>
      </c>
      <c r="AK71" s="43"/>
      <c r="AL71" s="43"/>
      <c r="AM71" s="43"/>
      <c r="AN71" s="43"/>
      <c r="AO71" s="43"/>
      <c r="AP71" s="43">
        <v>0.1034302172200352</v>
      </c>
      <c r="AQ71" s="43"/>
      <c r="AR71" s="43"/>
      <c r="AS71" s="43"/>
      <c r="AT71" s="43"/>
      <c r="AU71" s="43"/>
      <c r="AV71" s="43">
        <v>1.7604635040628924</v>
      </c>
      <c r="AW71" s="43"/>
      <c r="AX71" s="43"/>
      <c r="AY71" s="43"/>
      <c r="AZ71" s="43"/>
      <c r="BA71" s="43"/>
      <c r="BB71" s="43">
        <v>3.0231952265877089</v>
      </c>
      <c r="BC71" s="43"/>
      <c r="BD71" s="43"/>
      <c r="BE71" s="43"/>
      <c r="BF71" s="43"/>
      <c r="BG71" s="47"/>
      <c r="BH71" s="47"/>
      <c r="BI71" s="47"/>
      <c r="BJ71" s="47"/>
      <c r="BK71" s="43"/>
      <c r="BL71" s="45"/>
      <c r="BM71" s="40"/>
      <c r="BN71" s="40"/>
    </row>
    <row r="72" spans="1:81" customFormat="1" ht="15">
      <c r="A72" s="40">
        <v>11</v>
      </c>
      <c r="B72" s="40">
        <v>5</v>
      </c>
      <c r="C72" s="40" t="s">
        <v>88</v>
      </c>
      <c r="D72" s="40" t="s">
        <v>25</v>
      </c>
      <c r="E72" s="40"/>
      <c r="F72" s="40"/>
      <c r="G72" s="40">
        <v>0.6</v>
      </c>
      <c r="H72" s="40">
        <v>0.6</v>
      </c>
      <c r="I72" s="40">
        <v>2918</v>
      </c>
      <c r="J72" s="40">
        <v>5926</v>
      </c>
      <c r="K72" s="40"/>
      <c r="L72" s="40">
        <v>2527</v>
      </c>
      <c r="M72" s="40">
        <v>2.2109999999999999</v>
      </c>
      <c r="N72" s="40">
        <v>4.4160000000000004</v>
      </c>
      <c r="O72" s="40">
        <v>2.2050000000000001</v>
      </c>
      <c r="P72" s="40"/>
      <c r="Q72" s="40">
        <v>0.124</v>
      </c>
      <c r="R72" s="40">
        <v>1</v>
      </c>
      <c r="S72" s="40">
        <v>0</v>
      </c>
      <c r="T72" s="40">
        <v>0</v>
      </c>
      <c r="U72" s="40"/>
      <c r="V72" s="40">
        <v>0</v>
      </c>
      <c r="W72" s="40"/>
      <c r="X72" s="40"/>
      <c r="Y72" s="41">
        <v>44475</v>
      </c>
      <c r="Z72" s="46">
        <v>0.61951388888888892</v>
      </c>
      <c r="AA72" s="40"/>
      <c r="AB72" s="43">
        <v>1</v>
      </c>
      <c r="AC72" s="40"/>
      <c r="AD72" s="44">
        <v>3.0258931865887022</v>
      </c>
      <c r="AE72" s="44">
        <v>6.0897017877366828</v>
      </c>
      <c r="AF72" s="44">
        <v>3.0638086011479806</v>
      </c>
      <c r="AG72" s="44">
        <v>0.29934307272583599</v>
      </c>
      <c r="AH72" s="44"/>
      <c r="AI72" s="43"/>
      <c r="AJ72" s="43">
        <v>0.86310621962340706</v>
      </c>
      <c r="AK72" s="43"/>
      <c r="AL72" s="43"/>
      <c r="AM72" s="43"/>
      <c r="AN72" s="43"/>
      <c r="AO72" s="43"/>
      <c r="AP72" s="43">
        <v>1.4950297956113801</v>
      </c>
      <c r="AQ72" s="43"/>
      <c r="AR72" s="43"/>
      <c r="AS72" s="43"/>
      <c r="AT72" s="43"/>
      <c r="AU72" s="43"/>
      <c r="AV72" s="43">
        <v>2.1269533715993529</v>
      </c>
      <c r="AW72" s="43"/>
      <c r="AX72" s="43"/>
      <c r="AY72" s="43"/>
      <c r="AZ72" s="43"/>
      <c r="BA72" s="43"/>
      <c r="BB72" s="43">
        <v>0.21897575805466624</v>
      </c>
      <c r="BC72" s="43"/>
      <c r="BD72" s="43"/>
      <c r="BE72" s="43"/>
      <c r="BF72" s="43"/>
      <c r="BG72" s="47">
        <v>3.0438824466281602</v>
      </c>
      <c r="BH72" s="47">
        <v>6.0654492909902746</v>
      </c>
      <c r="BI72" s="47">
        <v>3.0215668443621144</v>
      </c>
      <c r="BJ72" s="47">
        <v>0.29878635268428899</v>
      </c>
      <c r="BK72" s="43"/>
      <c r="BL72" s="45">
        <v>14</v>
      </c>
      <c r="BM72" s="40"/>
      <c r="BN72" s="40"/>
    </row>
    <row r="73" spans="1:81" customFormat="1" ht="15">
      <c r="A73" s="40">
        <v>12</v>
      </c>
      <c r="B73" s="40">
        <v>5</v>
      </c>
      <c r="C73" s="40" t="s">
        <v>88</v>
      </c>
      <c r="D73" s="40" t="s">
        <v>25</v>
      </c>
      <c r="E73" s="40"/>
      <c r="F73" s="40"/>
      <c r="G73" s="40">
        <v>0.6</v>
      </c>
      <c r="H73" s="40">
        <v>0.6</v>
      </c>
      <c r="I73" s="40">
        <v>2951</v>
      </c>
      <c r="J73" s="40">
        <v>5882</v>
      </c>
      <c r="K73" s="40"/>
      <c r="L73" s="40">
        <v>2518</v>
      </c>
      <c r="M73" s="40">
        <v>2.2330000000000001</v>
      </c>
      <c r="N73" s="40">
        <v>4.3849999999999998</v>
      </c>
      <c r="O73" s="40">
        <v>2.1520000000000001</v>
      </c>
      <c r="P73" s="40"/>
      <c r="Q73" s="40">
        <v>0.123</v>
      </c>
      <c r="R73" s="40">
        <v>1</v>
      </c>
      <c r="S73" s="40">
        <v>0</v>
      </c>
      <c r="T73" s="40">
        <v>0</v>
      </c>
      <c r="U73" s="40"/>
      <c r="V73" s="40">
        <v>0</v>
      </c>
      <c r="W73" s="40"/>
      <c r="X73" s="40"/>
      <c r="Y73" s="41">
        <v>44475</v>
      </c>
      <c r="Z73" s="46">
        <v>0.62642361111111111</v>
      </c>
      <c r="AA73" s="40"/>
      <c r="AB73" s="43">
        <v>1</v>
      </c>
      <c r="AC73" s="40"/>
      <c r="AD73" s="44">
        <v>3.0618717066676187</v>
      </c>
      <c r="AE73" s="44">
        <v>6.0411967942438674</v>
      </c>
      <c r="AF73" s="44">
        <v>2.9793250875762487</v>
      </c>
      <c r="AG73" s="44">
        <v>0.29822963264274194</v>
      </c>
      <c r="AH73" s="44"/>
      <c r="AI73" s="43"/>
      <c r="AJ73" s="43">
        <v>2.062390222253955</v>
      </c>
      <c r="AK73" s="43"/>
      <c r="AL73" s="43"/>
      <c r="AM73" s="43"/>
      <c r="AN73" s="43"/>
      <c r="AO73" s="43"/>
      <c r="AP73" s="43">
        <v>0.68661323739778923</v>
      </c>
      <c r="AQ73" s="43"/>
      <c r="AR73" s="43"/>
      <c r="AS73" s="43"/>
      <c r="AT73" s="43"/>
      <c r="AU73" s="43"/>
      <c r="AV73" s="43">
        <v>0.68916374745837672</v>
      </c>
      <c r="AW73" s="43"/>
      <c r="AX73" s="43"/>
      <c r="AY73" s="43"/>
      <c r="AZ73" s="43"/>
      <c r="BA73" s="43"/>
      <c r="BB73" s="43">
        <v>0.59012245241935046</v>
      </c>
      <c r="BC73" s="43"/>
      <c r="BD73" s="43"/>
      <c r="BE73" s="43"/>
      <c r="BF73" s="43"/>
      <c r="BG73" s="47"/>
      <c r="BH73" s="47"/>
      <c r="BI73" s="47"/>
      <c r="BJ73" s="47"/>
      <c r="BK73" s="43"/>
      <c r="BL73" s="45"/>
      <c r="BM73" s="40"/>
      <c r="BN73" s="40"/>
    </row>
    <row r="74" spans="1:81" customFormat="1" ht="15">
      <c r="A74" s="40">
        <v>10</v>
      </c>
      <c r="B74" s="40">
        <v>5</v>
      </c>
      <c r="C74" s="40" t="s">
        <v>88</v>
      </c>
      <c r="D74" s="40" t="s">
        <v>25</v>
      </c>
      <c r="E74" s="40"/>
      <c r="F74" s="40"/>
      <c r="G74" s="40">
        <v>0.6</v>
      </c>
      <c r="H74" s="40">
        <v>0.6</v>
      </c>
      <c r="I74" s="40">
        <v>2958</v>
      </c>
      <c r="J74" s="40">
        <v>6372</v>
      </c>
      <c r="K74" s="40"/>
      <c r="L74" s="40">
        <v>2790</v>
      </c>
      <c r="M74" s="40">
        <v>2.2370000000000001</v>
      </c>
      <c r="N74" s="40">
        <v>4.7300000000000004</v>
      </c>
      <c r="O74" s="40">
        <v>2.4929999999999999</v>
      </c>
      <c r="P74" s="40"/>
      <c r="Q74" s="40">
        <v>0.14599999999999999</v>
      </c>
      <c r="R74" s="40">
        <v>1</v>
      </c>
      <c r="S74" s="40">
        <v>0</v>
      </c>
      <c r="T74" s="40">
        <v>0</v>
      </c>
      <c r="U74" s="40"/>
      <c r="V74" s="40">
        <v>0</v>
      </c>
      <c r="W74" s="40"/>
      <c r="X74" s="40"/>
      <c r="Y74" s="41">
        <v>44476</v>
      </c>
      <c r="Z74" s="46">
        <v>0.6468518518518519</v>
      </c>
      <c r="AA74" s="40"/>
      <c r="AB74" s="43">
        <v>1</v>
      </c>
      <c r="AC74" s="40"/>
      <c r="AD74" s="44">
        <v>3.0431129531149654</v>
      </c>
      <c r="AE74" s="44">
        <v>6.2686267380260681</v>
      </c>
      <c r="AF74" s="44">
        <v>3.2255137849111026</v>
      </c>
      <c r="AG74" s="44">
        <v>0.30621323242549969</v>
      </c>
      <c r="AH74" s="44"/>
      <c r="AI74" s="43"/>
      <c r="AJ74" s="43">
        <v>1.4370984371655144</v>
      </c>
      <c r="AK74" s="43"/>
      <c r="AL74" s="43"/>
      <c r="AM74" s="43"/>
      <c r="AN74" s="43"/>
      <c r="AO74" s="43"/>
      <c r="AP74" s="43">
        <v>4.4771123004344675</v>
      </c>
      <c r="AQ74" s="43"/>
      <c r="AR74" s="43"/>
      <c r="AS74" s="43"/>
      <c r="AT74" s="43"/>
      <c r="AU74" s="43"/>
      <c r="AV74" s="43">
        <v>7.5171261637034208</v>
      </c>
      <c r="AW74" s="43"/>
      <c r="AX74" s="43"/>
      <c r="AY74" s="43"/>
      <c r="AZ74" s="43"/>
      <c r="BA74" s="43"/>
      <c r="BB74" s="43">
        <v>2.0710774751665681</v>
      </c>
      <c r="BC74" s="43"/>
      <c r="BD74" s="43"/>
      <c r="BE74" s="43"/>
      <c r="BF74" s="43"/>
      <c r="BG74" s="47"/>
      <c r="BH74" s="47"/>
      <c r="BI74" s="47"/>
      <c r="BJ74" s="47"/>
      <c r="BK74" s="43"/>
      <c r="BL74" s="45"/>
      <c r="BM74" s="40"/>
      <c r="BN74" s="40"/>
    </row>
    <row r="75" spans="1:81" customFormat="1" ht="15">
      <c r="A75" s="40">
        <v>11</v>
      </c>
      <c r="B75" s="40">
        <v>5</v>
      </c>
      <c r="C75" s="40" t="s">
        <v>88</v>
      </c>
      <c r="D75" s="40" t="s">
        <v>25</v>
      </c>
      <c r="E75" s="40"/>
      <c r="F75" s="40"/>
      <c r="G75" s="40">
        <v>0.6</v>
      </c>
      <c r="H75" s="40">
        <v>0.6</v>
      </c>
      <c r="I75" s="40">
        <v>2998</v>
      </c>
      <c r="J75" s="40">
        <v>6375</v>
      </c>
      <c r="K75" s="40"/>
      <c r="L75" s="40">
        <v>2806</v>
      </c>
      <c r="M75" s="40">
        <v>2.262</v>
      </c>
      <c r="N75" s="40">
        <v>4.7320000000000002</v>
      </c>
      <c r="O75" s="40">
        <v>2.4700000000000002</v>
      </c>
      <c r="P75" s="40"/>
      <c r="Q75" s="40">
        <v>0.14799999999999999</v>
      </c>
      <c r="R75" s="40">
        <v>1</v>
      </c>
      <c r="S75" s="40">
        <v>0</v>
      </c>
      <c r="T75" s="40">
        <v>0</v>
      </c>
      <c r="U75" s="40"/>
      <c r="V75" s="40">
        <v>0</v>
      </c>
      <c r="W75" s="40"/>
      <c r="X75" s="40"/>
      <c r="Y75" s="41">
        <v>44476</v>
      </c>
      <c r="Z75" s="46">
        <v>0.65324074074074068</v>
      </c>
      <c r="AA75" s="40"/>
      <c r="AB75" s="43">
        <v>1</v>
      </c>
      <c r="AC75" s="40"/>
      <c r="AD75" s="44">
        <v>3.0878055678911993</v>
      </c>
      <c r="AE75" s="44">
        <v>6.2717934659329808</v>
      </c>
      <c r="AF75" s="44">
        <v>3.1839878980417815</v>
      </c>
      <c r="AG75" s="44">
        <v>0.30791237987957426</v>
      </c>
      <c r="AH75" s="44"/>
      <c r="AI75" s="43"/>
      <c r="AJ75" s="43">
        <v>2.9268522630399771</v>
      </c>
      <c r="AK75" s="43"/>
      <c r="AL75" s="43"/>
      <c r="AM75" s="43"/>
      <c r="AN75" s="43"/>
      <c r="AO75" s="43"/>
      <c r="AP75" s="43">
        <v>4.5298910988830139</v>
      </c>
      <c r="AQ75" s="43"/>
      <c r="AR75" s="43"/>
      <c r="AS75" s="43"/>
      <c r="AT75" s="43"/>
      <c r="AU75" s="43"/>
      <c r="AV75" s="43">
        <v>6.1329299347260502</v>
      </c>
      <c r="AW75" s="43"/>
      <c r="AX75" s="43"/>
      <c r="AY75" s="43"/>
      <c r="AZ75" s="43"/>
      <c r="BA75" s="43"/>
      <c r="BB75" s="43">
        <v>2.6374599598580906</v>
      </c>
      <c r="BC75" s="43"/>
      <c r="BD75" s="43"/>
      <c r="BE75" s="43"/>
      <c r="BF75" s="43"/>
      <c r="BG75" s="47">
        <v>3.0755150988277347</v>
      </c>
      <c r="BH75" s="47">
        <v>6.2490985826001042</v>
      </c>
      <c r="BI75" s="47">
        <v>3.1735834837723695</v>
      </c>
      <c r="BJ75" s="47">
        <v>0.3074875930160556</v>
      </c>
      <c r="BK75" s="43"/>
      <c r="BL75" s="45">
        <v>15</v>
      </c>
      <c r="BM75" s="40"/>
      <c r="BN75" s="40"/>
    </row>
    <row r="76" spans="1:81" customFormat="1" ht="15">
      <c r="A76" s="40">
        <v>12</v>
      </c>
      <c r="B76" s="40">
        <v>5</v>
      </c>
      <c r="C76" s="40" t="s">
        <v>88</v>
      </c>
      <c r="D76" s="40" t="s">
        <v>25</v>
      </c>
      <c r="E76" s="40"/>
      <c r="F76" s="40"/>
      <c r="G76" s="40">
        <v>0.6</v>
      </c>
      <c r="H76" s="40">
        <v>0.6</v>
      </c>
      <c r="I76" s="40">
        <v>2976</v>
      </c>
      <c r="J76" s="40">
        <v>6332</v>
      </c>
      <c r="K76" s="40"/>
      <c r="L76" s="40">
        <v>2798</v>
      </c>
      <c r="M76" s="40">
        <v>2.2480000000000002</v>
      </c>
      <c r="N76" s="40">
        <v>4.702</v>
      </c>
      <c r="O76" s="40">
        <v>2.4540000000000002</v>
      </c>
      <c r="P76" s="40"/>
      <c r="Q76" s="40">
        <v>0.14699999999999999</v>
      </c>
      <c r="R76" s="40">
        <v>1</v>
      </c>
      <c r="S76" s="40">
        <v>0</v>
      </c>
      <c r="T76" s="40">
        <v>0</v>
      </c>
      <c r="U76" s="40"/>
      <c r="V76" s="40">
        <v>0</v>
      </c>
      <c r="W76" s="40"/>
      <c r="X76" s="40"/>
      <c r="Y76" s="41">
        <v>44476</v>
      </c>
      <c r="Z76" s="46">
        <v>0.66</v>
      </c>
      <c r="AA76" s="40"/>
      <c r="AB76" s="43">
        <v>1</v>
      </c>
      <c r="AC76" s="40"/>
      <c r="AD76" s="44">
        <v>3.0632246297642705</v>
      </c>
      <c r="AE76" s="44">
        <v>6.2264036992672276</v>
      </c>
      <c r="AF76" s="44">
        <v>3.1631790695029571</v>
      </c>
      <c r="AG76" s="44">
        <v>0.30706280615253695</v>
      </c>
      <c r="AH76" s="44"/>
      <c r="AI76" s="43"/>
      <c r="AJ76" s="43">
        <v>2.1074876588090152</v>
      </c>
      <c r="AK76" s="43"/>
      <c r="AL76" s="43"/>
      <c r="AM76" s="43"/>
      <c r="AN76" s="43"/>
      <c r="AO76" s="43"/>
      <c r="AP76" s="43">
        <v>3.7733949877871265</v>
      </c>
      <c r="AQ76" s="43"/>
      <c r="AR76" s="43"/>
      <c r="AS76" s="43"/>
      <c r="AT76" s="43"/>
      <c r="AU76" s="43"/>
      <c r="AV76" s="43">
        <v>5.4393023167652386</v>
      </c>
      <c r="AW76" s="43"/>
      <c r="AX76" s="43"/>
      <c r="AY76" s="43"/>
      <c r="AZ76" s="43"/>
      <c r="BA76" s="43"/>
      <c r="BB76" s="43">
        <v>2.35426871751232</v>
      </c>
      <c r="BC76" s="43"/>
      <c r="BD76" s="43"/>
      <c r="BE76" s="43"/>
      <c r="BF76" s="43"/>
      <c r="BG76" s="47"/>
      <c r="BH76" s="47"/>
      <c r="BI76" s="47"/>
      <c r="BJ76" s="47"/>
      <c r="BK76" s="43"/>
      <c r="BL76" s="45"/>
      <c r="BM76" s="40"/>
      <c r="BN76" s="40"/>
    </row>
    <row r="77" spans="1:81" customFormat="1" ht="15">
      <c r="A77" s="40">
        <v>10</v>
      </c>
      <c r="B77" s="40">
        <v>5</v>
      </c>
      <c r="C77" s="40" t="s">
        <v>88</v>
      </c>
      <c r="D77" s="40" t="s">
        <v>25</v>
      </c>
      <c r="E77" s="40"/>
      <c r="F77" s="40"/>
      <c r="G77" s="40">
        <v>0.6</v>
      </c>
      <c r="H77" s="40">
        <v>0.6</v>
      </c>
      <c r="I77" s="40">
        <v>3094</v>
      </c>
      <c r="J77" s="40">
        <v>6519</v>
      </c>
      <c r="K77" s="40"/>
      <c r="L77" s="40">
        <v>3182</v>
      </c>
      <c r="M77" s="40">
        <v>2.3239999999999998</v>
      </c>
      <c r="N77" s="40">
        <v>4.8339999999999996</v>
      </c>
      <c r="O77" s="40">
        <v>2.5110000000000001</v>
      </c>
      <c r="P77" s="40"/>
      <c r="Q77" s="40">
        <v>0.18099999999999999</v>
      </c>
      <c r="R77" s="40">
        <v>1</v>
      </c>
      <c r="S77" s="40">
        <v>0</v>
      </c>
      <c r="T77" s="40">
        <v>0</v>
      </c>
      <c r="U77" s="40"/>
      <c r="V77" s="40">
        <v>0</v>
      </c>
      <c r="W77" s="40"/>
      <c r="X77" s="40"/>
      <c r="Y77" s="41">
        <v>44477</v>
      </c>
      <c r="Z77" s="46">
        <v>0.55708333333333326</v>
      </c>
      <c r="AA77" s="40"/>
      <c r="AB77" s="43">
        <v>1</v>
      </c>
      <c r="AC77" s="40"/>
      <c r="AD77" s="44">
        <v>3.0661666398941474</v>
      </c>
      <c r="AE77" s="44">
        <v>6.2297939254242447</v>
      </c>
      <c r="AF77" s="44">
        <v>3.1636272855300973</v>
      </c>
      <c r="AG77" s="44">
        <v>0.31002658588232462</v>
      </c>
      <c r="AH77" s="44"/>
      <c r="AI77" s="43"/>
      <c r="AJ77" s="43">
        <v>2.2055546631382463</v>
      </c>
      <c r="AK77" s="43"/>
      <c r="AL77" s="43"/>
      <c r="AM77" s="43"/>
      <c r="AN77" s="43"/>
      <c r="AO77" s="43"/>
      <c r="AP77" s="43">
        <v>3.8298987570707452</v>
      </c>
      <c r="AQ77" s="43"/>
      <c r="AR77" s="43"/>
      <c r="AS77" s="43"/>
      <c r="AT77" s="43"/>
      <c r="AU77" s="43"/>
      <c r="AV77" s="43">
        <v>5.4542428510032437</v>
      </c>
      <c r="AW77" s="43"/>
      <c r="AX77" s="43"/>
      <c r="AY77" s="43"/>
      <c r="AZ77" s="43"/>
      <c r="BA77" s="43"/>
      <c r="BB77" s="43">
        <v>3.3421952941082118</v>
      </c>
      <c r="BC77" s="43"/>
      <c r="BD77" s="43"/>
      <c r="BE77" s="43"/>
      <c r="BF77" s="43"/>
      <c r="BG77" s="47"/>
      <c r="BH77" s="47"/>
      <c r="BI77" s="47"/>
      <c r="BJ77" s="47"/>
      <c r="BK77" s="43"/>
      <c r="BL77" s="45"/>
      <c r="BM77" s="40"/>
      <c r="BN77" s="40"/>
    </row>
    <row r="78" spans="1:81" customFormat="1" ht="15">
      <c r="A78" s="40">
        <v>11</v>
      </c>
      <c r="B78" s="40">
        <v>5</v>
      </c>
      <c r="C78" s="40" t="s">
        <v>88</v>
      </c>
      <c r="D78" s="40" t="s">
        <v>25</v>
      </c>
      <c r="E78" s="40"/>
      <c r="F78" s="40"/>
      <c r="G78" s="40">
        <v>0.6</v>
      </c>
      <c r="H78" s="40">
        <v>0.6</v>
      </c>
      <c r="I78" s="40">
        <v>3105</v>
      </c>
      <c r="J78" s="40">
        <v>6509</v>
      </c>
      <c r="K78" s="40"/>
      <c r="L78" s="40">
        <v>3275</v>
      </c>
      <c r="M78" s="40">
        <v>2.331</v>
      </c>
      <c r="N78" s="40">
        <v>4.8280000000000003</v>
      </c>
      <c r="O78" s="40">
        <v>2.4969999999999999</v>
      </c>
      <c r="P78" s="40"/>
      <c r="Q78" s="40">
        <v>0.189</v>
      </c>
      <c r="R78" s="40">
        <v>1</v>
      </c>
      <c r="S78" s="40">
        <v>0</v>
      </c>
      <c r="T78" s="40">
        <v>0</v>
      </c>
      <c r="U78" s="40"/>
      <c r="V78" s="40">
        <v>0</v>
      </c>
      <c r="W78" s="40"/>
      <c r="X78" s="40"/>
      <c r="Y78" s="41">
        <v>44477</v>
      </c>
      <c r="Z78" s="46">
        <v>0.56336805555555558</v>
      </c>
      <c r="AA78" s="40"/>
      <c r="AB78" s="43">
        <v>1</v>
      </c>
      <c r="AC78" s="40"/>
      <c r="AD78" s="44">
        <v>3.0778740869874723</v>
      </c>
      <c r="AE78" s="44">
        <v>6.2195506624713133</v>
      </c>
      <c r="AF78" s="44">
        <v>3.1416765754838409</v>
      </c>
      <c r="AG78" s="44">
        <v>0.31938642309469789</v>
      </c>
      <c r="AH78" s="44"/>
      <c r="AI78" s="43"/>
      <c r="AJ78" s="43">
        <v>2.5958028995824112</v>
      </c>
      <c r="AK78" s="43"/>
      <c r="AL78" s="43"/>
      <c r="AM78" s="43"/>
      <c r="AN78" s="43"/>
      <c r="AO78" s="43"/>
      <c r="AP78" s="43">
        <v>3.6591777078552212</v>
      </c>
      <c r="AQ78" s="43"/>
      <c r="AR78" s="43"/>
      <c r="AS78" s="43"/>
      <c r="AT78" s="43"/>
      <c r="AU78" s="43"/>
      <c r="AV78" s="43">
        <v>4.7225525161280313</v>
      </c>
      <c r="AW78" s="43"/>
      <c r="AX78" s="43"/>
      <c r="AY78" s="43"/>
      <c r="AZ78" s="43"/>
      <c r="BA78" s="43"/>
      <c r="BB78" s="43">
        <v>6.4621410315659675</v>
      </c>
      <c r="BC78" s="43"/>
      <c r="BD78" s="43"/>
      <c r="BE78" s="43"/>
      <c r="BF78" s="43"/>
      <c r="BG78" s="47">
        <v>3.0725525201268704</v>
      </c>
      <c r="BH78" s="47">
        <v>6.2072587469277956</v>
      </c>
      <c r="BI78" s="47">
        <v>3.1347062268009251</v>
      </c>
      <c r="BJ78" s="47">
        <v>0.31908449286204066</v>
      </c>
      <c r="BK78" s="43"/>
      <c r="BL78" s="45">
        <v>16</v>
      </c>
      <c r="BM78" s="40"/>
      <c r="BN78" s="40"/>
    </row>
    <row r="79" spans="1:81" customFormat="1" ht="15">
      <c r="A79" s="40">
        <v>12</v>
      </c>
      <c r="B79" s="40">
        <v>5</v>
      </c>
      <c r="C79" s="40" t="s">
        <v>88</v>
      </c>
      <c r="D79" s="40" t="s">
        <v>25</v>
      </c>
      <c r="E79" s="40"/>
      <c r="F79" s="40"/>
      <c r="G79" s="40">
        <v>0.6</v>
      </c>
      <c r="H79" s="40">
        <v>0.6</v>
      </c>
      <c r="I79" s="40">
        <v>3095</v>
      </c>
      <c r="J79" s="40">
        <v>6485</v>
      </c>
      <c r="K79" s="40"/>
      <c r="L79" s="40">
        <v>3269</v>
      </c>
      <c r="M79" s="40">
        <v>2.3250000000000002</v>
      </c>
      <c r="N79" s="40">
        <v>4.8099999999999996</v>
      </c>
      <c r="O79" s="40">
        <v>2.4860000000000002</v>
      </c>
      <c r="P79" s="40"/>
      <c r="Q79" s="40">
        <v>0.188</v>
      </c>
      <c r="R79" s="40">
        <v>1</v>
      </c>
      <c r="S79" s="40">
        <v>0</v>
      </c>
      <c r="T79" s="40">
        <v>0</v>
      </c>
      <c r="U79" s="40"/>
      <c r="V79" s="40">
        <v>0</v>
      </c>
      <c r="W79" s="40"/>
      <c r="X79" s="40"/>
      <c r="Y79" s="41">
        <v>44477</v>
      </c>
      <c r="Z79" s="46">
        <v>0.5701504629629629</v>
      </c>
      <c r="AA79" s="40"/>
      <c r="AB79" s="43">
        <v>1</v>
      </c>
      <c r="AC79" s="40"/>
      <c r="AD79" s="44">
        <v>3.067230953266268</v>
      </c>
      <c r="AE79" s="44">
        <v>6.1949668313842778</v>
      </c>
      <c r="AF79" s="44">
        <v>3.1277358781180098</v>
      </c>
      <c r="AG79" s="44">
        <v>0.31878256262938348</v>
      </c>
      <c r="AH79" s="44"/>
      <c r="AI79" s="43"/>
      <c r="AJ79" s="43">
        <v>2.2410317755422682</v>
      </c>
      <c r="AK79" s="43"/>
      <c r="AL79" s="43"/>
      <c r="AM79" s="43"/>
      <c r="AN79" s="43"/>
      <c r="AO79" s="43"/>
      <c r="AP79" s="43">
        <v>3.249447189737964</v>
      </c>
      <c r="AQ79" s="43"/>
      <c r="AR79" s="43"/>
      <c r="AS79" s="43"/>
      <c r="AT79" s="43"/>
      <c r="AU79" s="43"/>
      <c r="AV79" s="43">
        <v>4.2578626039336598</v>
      </c>
      <c r="AW79" s="43"/>
      <c r="AX79" s="43"/>
      <c r="AY79" s="43"/>
      <c r="AZ79" s="43"/>
      <c r="BA79" s="43"/>
      <c r="BB79" s="43">
        <v>6.2608542097944975</v>
      </c>
      <c r="BC79" s="43"/>
      <c r="BD79" s="43"/>
      <c r="BE79" s="43"/>
      <c r="BF79" s="43"/>
      <c r="BG79" s="47"/>
      <c r="BH79" s="47"/>
      <c r="BI79" s="47"/>
      <c r="BJ79" s="47"/>
      <c r="BK79" s="43"/>
      <c r="BL79" s="45"/>
      <c r="BM79" s="40"/>
      <c r="BN79" s="40"/>
    </row>
    <row r="80" spans="1:81" ht="15.75" customHeight="1">
      <c r="A80" s="40">
        <v>10</v>
      </c>
      <c r="B80" s="40">
        <v>5</v>
      </c>
      <c r="C80" s="40" t="s">
        <v>88</v>
      </c>
      <c r="D80" s="40" t="s">
        <v>25</v>
      </c>
      <c r="E80" s="40"/>
      <c r="F80" s="40"/>
      <c r="G80" s="40">
        <v>0.6</v>
      </c>
      <c r="H80" s="40">
        <v>0.6</v>
      </c>
      <c r="I80" s="40">
        <v>4101</v>
      </c>
      <c r="J80" s="40">
        <v>8628</v>
      </c>
      <c r="K80" s="40"/>
      <c r="L80" s="40">
        <v>4322</v>
      </c>
      <c r="M80" s="40">
        <v>2.968</v>
      </c>
      <c r="N80" s="40">
        <v>6.3239999999999998</v>
      </c>
      <c r="O80" s="40">
        <v>3.3559999999999999</v>
      </c>
      <c r="P80" s="40"/>
      <c r="Q80" s="40">
        <v>0.28000000000000003</v>
      </c>
      <c r="R80" s="40">
        <v>1</v>
      </c>
      <c r="S80" s="40">
        <v>0</v>
      </c>
      <c r="T80" s="40">
        <v>0</v>
      </c>
      <c r="U80" s="40"/>
      <c r="V80" s="40">
        <v>0</v>
      </c>
      <c r="W80" s="40"/>
      <c r="X80" s="40"/>
      <c r="Y80" s="41">
        <v>44539</v>
      </c>
      <c r="Z80" s="42">
        <v>0.63101851851851853</v>
      </c>
      <c r="AA80" s="40"/>
      <c r="AB80" s="43">
        <v>1</v>
      </c>
      <c r="AC80" s="43"/>
      <c r="AD80" s="44">
        <v>2.9953085163786457</v>
      </c>
      <c r="AE80" s="44">
        <v>6.2898547531964057</v>
      </c>
      <c r="AF80" s="44">
        <v>3.29454623681776</v>
      </c>
      <c r="AG80" s="44">
        <v>0.30080265874429624</v>
      </c>
      <c r="AH80" s="44"/>
      <c r="AI80" s="43"/>
      <c r="AJ80" s="43">
        <v>0.15638278737847658</v>
      </c>
      <c r="AK80" s="43"/>
      <c r="AL80" s="43"/>
      <c r="AM80" s="43"/>
      <c r="AN80" s="43"/>
      <c r="AO80" s="43"/>
      <c r="AP80" s="43">
        <v>4.8309125532734294</v>
      </c>
      <c r="AQ80" s="43"/>
      <c r="AR80" s="43"/>
      <c r="AS80" s="43"/>
      <c r="AT80" s="43"/>
      <c r="AU80" s="43"/>
      <c r="AV80" s="43">
        <v>9.8182078939253348</v>
      </c>
      <c r="AW80" s="43"/>
      <c r="AX80" s="43"/>
      <c r="AY80" s="43"/>
      <c r="AZ80" s="43"/>
      <c r="BA80" s="43"/>
      <c r="BB80" s="43">
        <v>0.26755291476541582</v>
      </c>
      <c r="BC80" s="43"/>
      <c r="BD80" s="43"/>
      <c r="BE80" s="43"/>
      <c r="BF80" s="43"/>
      <c r="BG80" s="47"/>
      <c r="BH80" s="47"/>
      <c r="BI80" s="47"/>
      <c r="BJ80" s="47"/>
      <c r="BK80" s="43"/>
      <c r="BL80" s="45"/>
      <c r="BM80" s="43"/>
      <c r="BN80" s="43"/>
      <c r="CC80" s="7"/>
    </row>
    <row r="81" spans="1:81" ht="15.75" customHeight="1">
      <c r="A81" s="40">
        <v>11</v>
      </c>
      <c r="B81" s="40">
        <v>5</v>
      </c>
      <c r="C81" s="40" t="s">
        <v>88</v>
      </c>
      <c r="D81" s="40" t="s">
        <v>25</v>
      </c>
      <c r="E81" s="40"/>
      <c r="F81" s="40"/>
      <c r="G81" s="40">
        <v>0.6</v>
      </c>
      <c r="H81" s="40">
        <v>0.6</v>
      </c>
      <c r="I81" s="40">
        <v>4161</v>
      </c>
      <c r="J81" s="40">
        <v>8685</v>
      </c>
      <c r="K81" s="40"/>
      <c r="L81" s="40">
        <v>4435</v>
      </c>
      <c r="M81" s="40">
        <v>3.0059999999999998</v>
      </c>
      <c r="N81" s="40">
        <v>6.3639999999999999</v>
      </c>
      <c r="O81" s="40">
        <v>3.3570000000000002</v>
      </c>
      <c r="P81" s="40"/>
      <c r="Q81" s="40">
        <v>0.28999999999999998</v>
      </c>
      <c r="R81" s="40">
        <v>1</v>
      </c>
      <c r="S81" s="40">
        <v>0</v>
      </c>
      <c r="T81" s="40">
        <v>0</v>
      </c>
      <c r="U81" s="40"/>
      <c r="V81" s="40">
        <v>0</v>
      </c>
      <c r="W81" s="40"/>
      <c r="X81" s="40"/>
      <c r="Y81" s="41">
        <v>44539</v>
      </c>
      <c r="Z81" s="42">
        <v>0.6381134259259259</v>
      </c>
      <c r="AA81" s="40"/>
      <c r="AB81" s="43">
        <v>1</v>
      </c>
      <c r="AC81" s="43"/>
      <c r="AD81" s="44">
        <v>3.0448141437681371</v>
      </c>
      <c r="AE81" s="44">
        <v>6.3352742420120833</v>
      </c>
      <c r="AF81" s="44">
        <v>3.2904600982439463</v>
      </c>
      <c r="AG81" s="44">
        <v>0.30921784860732432</v>
      </c>
      <c r="AH81" s="44"/>
      <c r="AI81" s="43"/>
      <c r="AJ81" s="43">
        <v>1.4938047922712361</v>
      </c>
      <c r="AK81" s="43"/>
      <c r="AL81" s="43"/>
      <c r="AM81" s="43"/>
      <c r="AN81" s="43"/>
      <c r="AO81" s="43"/>
      <c r="AP81" s="43">
        <v>5.5879040335347225</v>
      </c>
      <c r="AQ81" s="43"/>
      <c r="AR81" s="43"/>
      <c r="AS81" s="43"/>
      <c r="AT81" s="43"/>
      <c r="AU81" s="43"/>
      <c r="AV81" s="43">
        <v>9.6820032747982072</v>
      </c>
      <c r="AW81" s="43"/>
      <c r="AX81" s="43"/>
      <c r="AY81" s="43"/>
      <c r="AZ81" s="43"/>
      <c r="BA81" s="43"/>
      <c r="BB81" s="43">
        <v>3.0726162024414436</v>
      </c>
      <c r="BC81" s="43"/>
      <c r="BD81" s="43"/>
      <c r="BE81" s="43"/>
      <c r="BF81" s="43"/>
      <c r="BG81" s="47">
        <v>3.0328502838156766</v>
      </c>
      <c r="BH81" s="47">
        <v>6.3619681521055078</v>
      </c>
      <c r="BI81" s="47">
        <v>3.3291178682898313</v>
      </c>
      <c r="BJ81" s="47">
        <v>0.3156968000947884</v>
      </c>
      <c r="BK81" s="43"/>
      <c r="BL81" s="45">
        <v>17</v>
      </c>
      <c r="BM81" s="43"/>
      <c r="BN81" s="43"/>
      <c r="CC81" s="7"/>
    </row>
    <row r="82" spans="1:81" ht="15.75" customHeight="1">
      <c r="A82" s="40">
        <v>12</v>
      </c>
      <c r="B82" s="40">
        <v>5</v>
      </c>
      <c r="C82" s="40" t="s">
        <v>88</v>
      </c>
      <c r="D82" s="40" t="s">
        <v>25</v>
      </c>
      <c r="E82" s="40"/>
      <c r="F82" s="40"/>
      <c r="G82" s="40">
        <v>0.6</v>
      </c>
      <c r="H82" s="40">
        <v>0.6</v>
      </c>
      <c r="I82" s="40">
        <v>4132</v>
      </c>
      <c r="J82" s="40">
        <v>8752</v>
      </c>
      <c r="K82" s="40"/>
      <c r="L82" s="40">
        <v>4609</v>
      </c>
      <c r="M82" s="40">
        <v>2.988</v>
      </c>
      <c r="N82" s="40">
        <v>6.4109999999999996</v>
      </c>
      <c r="O82" s="40">
        <v>3.423</v>
      </c>
      <c r="P82" s="40"/>
      <c r="Q82" s="40">
        <v>0.30499999999999999</v>
      </c>
      <c r="R82" s="40">
        <v>1</v>
      </c>
      <c r="S82" s="40">
        <v>0</v>
      </c>
      <c r="T82" s="40">
        <v>0</v>
      </c>
      <c r="U82" s="40"/>
      <c r="V82" s="40">
        <v>0</v>
      </c>
      <c r="W82" s="40"/>
      <c r="X82" s="40"/>
      <c r="Y82" s="41">
        <v>44539</v>
      </c>
      <c r="Z82" s="42">
        <v>0.64567129629629627</v>
      </c>
      <c r="AA82" s="40"/>
      <c r="AB82" s="43">
        <v>1</v>
      </c>
      <c r="AC82" s="43"/>
      <c r="AD82" s="44">
        <v>3.0208864238632165</v>
      </c>
      <c r="AE82" s="44">
        <v>6.3886620621989323</v>
      </c>
      <c r="AF82" s="44">
        <v>3.3677756383357158</v>
      </c>
      <c r="AG82" s="44">
        <v>0.32217575158225248</v>
      </c>
      <c r="AH82" s="44"/>
      <c r="AI82" s="43"/>
      <c r="AJ82" s="43">
        <v>0.69621412877388289</v>
      </c>
      <c r="AK82" s="43"/>
      <c r="AL82" s="43"/>
      <c r="AM82" s="43"/>
      <c r="AN82" s="43"/>
      <c r="AO82" s="43"/>
      <c r="AP82" s="43">
        <v>6.4777010366488712</v>
      </c>
      <c r="AQ82" s="43"/>
      <c r="AR82" s="43"/>
      <c r="AS82" s="43"/>
      <c r="AT82" s="43"/>
      <c r="AU82" s="43"/>
      <c r="AV82" s="43">
        <v>12.259187944523859</v>
      </c>
      <c r="AW82" s="43"/>
      <c r="AX82" s="43"/>
      <c r="AY82" s="43"/>
      <c r="AZ82" s="43"/>
      <c r="BA82" s="43"/>
      <c r="BB82" s="43">
        <v>7.3919171940841633</v>
      </c>
      <c r="BC82" s="43"/>
      <c r="BD82" s="43"/>
      <c r="BE82" s="43"/>
      <c r="BF82" s="43"/>
      <c r="BG82" s="47"/>
      <c r="BH82" s="47"/>
      <c r="BI82" s="47"/>
      <c r="BJ82" s="47"/>
      <c r="BK82" s="43"/>
      <c r="BL82" s="45"/>
      <c r="BM82" s="43"/>
      <c r="BN82" s="43"/>
      <c r="CC82" s="7"/>
    </row>
    <row r="83" spans="1:81" ht="15.75" customHeight="1">
      <c r="A83" s="40">
        <v>13</v>
      </c>
      <c r="B83" s="40">
        <v>5</v>
      </c>
      <c r="C83" s="40" t="s">
        <v>88</v>
      </c>
      <c r="D83" s="40" t="s">
        <v>25</v>
      </c>
      <c r="E83" s="40"/>
      <c r="F83" s="40"/>
      <c r="G83" s="40">
        <v>0.6</v>
      </c>
      <c r="H83" s="40">
        <v>0.6</v>
      </c>
      <c r="I83" s="40">
        <v>4265</v>
      </c>
      <c r="J83" s="40">
        <v>8953</v>
      </c>
      <c r="K83" s="40"/>
      <c r="L83" s="40">
        <v>4728</v>
      </c>
      <c r="M83" s="40">
        <v>3.073</v>
      </c>
      <c r="N83" s="40">
        <v>6.5529999999999999</v>
      </c>
      <c r="O83" s="40">
        <v>3.48</v>
      </c>
      <c r="P83" s="40"/>
      <c r="Q83" s="40">
        <v>0.315</v>
      </c>
      <c r="R83" s="40">
        <v>1</v>
      </c>
      <c r="S83" s="40">
        <v>0</v>
      </c>
      <c r="T83" s="40">
        <v>0</v>
      </c>
      <c r="U83" s="40"/>
      <c r="V83" s="40">
        <v>0</v>
      </c>
      <c r="W83" s="40"/>
      <c r="X83" s="40"/>
      <c r="Y83" s="41">
        <v>44540</v>
      </c>
      <c r="Z83" s="42">
        <v>0.68570601851851853</v>
      </c>
      <c r="AA83" s="40"/>
      <c r="AB83" s="43">
        <v>1</v>
      </c>
      <c r="AC83" s="43"/>
      <c r="AD83" s="44">
        <v>3.0230320345881219</v>
      </c>
      <c r="AE83" s="44">
        <v>6.4116326087228428</v>
      </c>
      <c r="AF83" s="44">
        <v>3.3886005741347209</v>
      </c>
      <c r="AG83" s="44">
        <v>0.33491675924837638</v>
      </c>
      <c r="AH83" s="44"/>
      <c r="AI83" s="43"/>
      <c r="AJ83" s="43">
        <v>0.76773448627072882</v>
      </c>
      <c r="AK83" s="43"/>
      <c r="AL83" s="43"/>
      <c r="AM83" s="43"/>
      <c r="AN83" s="43"/>
      <c r="AO83" s="43"/>
      <c r="AP83" s="43">
        <v>6.8605434787140469</v>
      </c>
      <c r="AQ83" s="43"/>
      <c r="AR83" s="43"/>
      <c r="AS83" s="43"/>
      <c r="AT83" s="43"/>
      <c r="AU83" s="43"/>
      <c r="AV83" s="43">
        <v>12.953352471157364</v>
      </c>
      <c r="AW83" s="43"/>
      <c r="AX83" s="43"/>
      <c r="AY83" s="43"/>
      <c r="AZ83" s="43"/>
      <c r="BA83" s="43"/>
      <c r="BB83" s="43">
        <v>11.638919749458799</v>
      </c>
      <c r="BC83" s="43"/>
      <c r="BD83" s="43"/>
      <c r="BE83" s="43"/>
      <c r="BF83" s="43"/>
      <c r="BG83" s="47"/>
      <c r="BH83" s="47"/>
      <c r="BI83" s="47"/>
      <c r="BJ83" s="47"/>
      <c r="BK83" s="43"/>
      <c r="BL83" s="45"/>
      <c r="BM83" s="43"/>
      <c r="BN83" s="43"/>
      <c r="CC83" s="7"/>
    </row>
    <row r="84" spans="1:81" ht="15.75" customHeight="1">
      <c r="A84" s="40">
        <v>14</v>
      </c>
      <c r="B84" s="40">
        <v>5</v>
      </c>
      <c r="C84" s="40" t="s">
        <v>88</v>
      </c>
      <c r="D84" s="40" t="s">
        <v>25</v>
      </c>
      <c r="E84" s="40"/>
      <c r="F84" s="40"/>
      <c r="G84" s="40">
        <v>0.6</v>
      </c>
      <c r="H84" s="40">
        <v>0.6</v>
      </c>
      <c r="I84" s="40">
        <v>4292</v>
      </c>
      <c r="J84" s="40">
        <v>8920</v>
      </c>
      <c r="K84" s="40"/>
      <c r="L84" s="40">
        <v>4649</v>
      </c>
      <c r="M84" s="40">
        <v>3.09</v>
      </c>
      <c r="N84" s="40">
        <v>6.53</v>
      </c>
      <c r="O84" s="40">
        <v>3.44</v>
      </c>
      <c r="P84" s="40"/>
      <c r="Q84" s="40">
        <v>0.309</v>
      </c>
      <c r="R84" s="40">
        <v>1</v>
      </c>
      <c r="S84" s="40">
        <v>0</v>
      </c>
      <c r="T84" s="40">
        <v>0</v>
      </c>
      <c r="U84" s="40"/>
      <c r="V84" s="40">
        <v>0</v>
      </c>
      <c r="W84" s="40"/>
      <c r="X84" s="40"/>
      <c r="Y84" s="41">
        <v>44540</v>
      </c>
      <c r="Z84" s="42">
        <v>0.69400462962962972</v>
      </c>
      <c r="AA84" s="40"/>
      <c r="AB84" s="43">
        <v>1</v>
      </c>
      <c r="AC84" s="43"/>
      <c r="AD84" s="44">
        <v>3.0434698515099887</v>
      </c>
      <c r="AE84" s="44">
        <v>6.386472472276842</v>
      </c>
      <c r="AF84" s="44">
        <v>3.3430026207668533</v>
      </c>
      <c r="AG84" s="44">
        <v>0.32899040670325597</v>
      </c>
      <c r="AH84" s="44"/>
      <c r="AI84" s="43"/>
      <c r="AJ84" s="43">
        <v>1.4489950503329574</v>
      </c>
      <c r="AK84" s="43"/>
      <c r="AL84" s="43"/>
      <c r="AM84" s="43"/>
      <c r="AN84" s="43"/>
      <c r="AO84" s="43"/>
      <c r="AP84" s="43">
        <v>6.4412078712807004</v>
      </c>
      <c r="AQ84" s="43"/>
      <c r="AR84" s="43"/>
      <c r="AS84" s="43"/>
      <c r="AT84" s="43"/>
      <c r="AU84" s="43"/>
      <c r="AV84" s="43">
        <v>11.433420692228443</v>
      </c>
      <c r="AW84" s="43"/>
      <c r="AX84" s="43"/>
      <c r="AY84" s="43"/>
      <c r="AZ84" s="43"/>
      <c r="BA84" s="43"/>
      <c r="BB84" s="43">
        <v>9.6634689010853272</v>
      </c>
      <c r="BC84" s="43"/>
      <c r="BD84" s="43"/>
      <c r="BE84" s="43"/>
      <c r="BF84" s="43"/>
      <c r="BG84" s="47">
        <v>3.0453622419657167</v>
      </c>
      <c r="BH84" s="47">
        <v>6.3937155418597822</v>
      </c>
      <c r="BI84" s="47">
        <v>3.3483532998940655</v>
      </c>
      <c r="BJ84" s="47">
        <v>0.33142846313004604</v>
      </c>
      <c r="BK84" s="43"/>
      <c r="BL84" s="45">
        <v>18</v>
      </c>
      <c r="BM84" s="43"/>
      <c r="BN84" s="43"/>
      <c r="CC84" s="7"/>
    </row>
    <row r="85" spans="1:81" ht="15.75" customHeight="1">
      <c r="A85" s="40">
        <v>15</v>
      </c>
      <c r="B85" s="40">
        <v>5</v>
      </c>
      <c r="C85" s="40" t="s">
        <v>88</v>
      </c>
      <c r="D85" s="40" t="s">
        <v>25</v>
      </c>
      <c r="E85" s="40"/>
      <c r="F85" s="40"/>
      <c r="G85" s="40">
        <v>0.6</v>
      </c>
      <c r="H85" s="40">
        <v>0.6</v>
      </c>
      <c r="I85" s="40">
        <v>4297</v>
      </c>
      <c r="J85" s="40">
        <v>8939</v>
      </c>
      <c r="K85" s="40"/>
      <c r="L85" s="40">
        <v>4714</v>
      </c>
      <c r="M85" s="40">
        <v>3.093</v>
      </c>
      <c r="N85" s="40">
        <v>6.5430000000000001</v>
      </c>
      <c r="O85" s="40">
        <v>3.45</v>
      </c>
      <c r="P85" s="40"/>
      <c r="Q85" s="40">
        <v>0.314</v>
      </c>
      <c r="R85" s="40">
        <v>1</v>
      </c>
      <c r="S85" s="40">
        <v>0</v>
      </c>
      <c r="T85" s="40">
        <v>0</v>
      </c>
      <c r="U85" s="40"/>
      <c r="V85" s="40">
        <v>0</v>
      </c>
      <c r="W85" s="40"/>
      <c r="X85" s="40"/>
      <c r="Y85" s="41">
        <v>44540</v>
      </c>
      <c r="Z85" s="42">
        <v>0.70267361111111104</v>
      </c>
      <c r="AA85" s="40"/>
      <c r="AB85" s="43">
        <v>1</v>
      </c>
      <c r="AC85" s="43"/>
      <c r="AD85" s="44">
        <v>3.0472546324214451</v>
      </c>
      <c r="AE85" s="44">
        <v>6.4009586114427224</v>
      </c>
      <c r="AF85" s="44">
        <v>3.3537039790212773</v>
      </c>
      <c r="AG85" s="44">
        <v>0.33386651955683605</v>
      </c>
      <c r="AH85" s="44"/>
      <c r="AI85" s="43"/>
      <c r="AJ85" s="43">
        <v>1.5751544140481706</v>
      </c>
      <c r="AK85" s="43"/>
      <c r="AL85" s="43"/>
      <c r="AM85" s="43"/>
      <c r="AN85" s="43"/>
      <c r="AO85" s="43"/>
      <c r="AP85" s="43">
        <v>6.6826435240453721</v>
      </c>
      <c r="AQ85" s="43"/>
      <c r="AR85" s="43"/>
      <c r="AS85" s="43"/>
      <c r="AT85" s="43"/>
      <c r="AU85" s="43"/>
      <c r="AV85" s="43">
        <v>11.790132634042576</v>
      </c>
      <c r="AW85" s="43"/>
      <c r="AX85" s="43"/>
      <c r="AY85" s="43"/>
      <c r="AZ85" s="43"/>
      <c r="BA85" s="43"/>
      <c r="BB85" s="43">
        <v>11.288839852278688</v>
      </c>
      <c r="BC85" s="43"/>
      <c r="BD85" s="43"/>
      <c r="BE85" s="43"/>
      <c r="BF85" s="43"/>
      <c r="BG85" s="47"/>
      <c r="BH85" s="47"/>
      <c r="BI85" s="47"/>
      <c r="BJ85" s="47"/>
      <c r="BK85" s="43"/>
      <c r="BL85" s="45"/>
      <c r="BM85" s="43"/>
      <c r="BN85" s="43"/>
      <c r="CC85" s="7"/>
    </row>
    <row r="86" spans="1:81" ht="15.75" customHeight="1">
      <c r="A86" s="40">
        <v>10</v>
      </c>
      <c r="B86" s="40">
        <v>5</v>
      </c>
      <c r="C86" s="40" t="s">
        <v>88</v>
      </c>
      <c r="D86" s="40" t="s">
        <v>25</v>
      </c>
      <c r="E86" s="40"/>
      <c r="F86" s="40"/>
      <c r="G86" s="40">
        <v>0.6</v>
      </c>
      <c r="H86" s="40">
        <v>0.6</v>
      </c>
      <c r="I86" s="40">
        <v>4278</v>
      </c>
      <c r="J86" s="40">
        <v>8581</v>
      </c>
      <c r="K86" s="40"/>
      <c r="L86" s="40">
        <v>4102</v>
      </c>
      <c r="M86" s="40">
        <v>3.081</v>
      </c>
      <c r="N86" s="40">
        <v>6.29</v>
      </c>
      <c r="O86" s="40">
        <v>3.2090000000000001</v>
      </c>
      <c r="P86" s="40"/>
      <c r="Q86" s="40">
        <v>0.26100000000000001</v>
      </c>
      <c r="R86" s="40">
        <v>1</v>
      </c>
      <c r="S86" s="40">
        <v>0</v>
      </c>
      <c r="T86" s="40">
        <v>0</v>
      </c>
      <c r="U86" s="40"/>
      <c r="V86" s="40">
        <v>0</v>
      </c>
      <c r="W86" s="40"/>
      <c r="X86" s="40"/>
      <c r="Y86" s="41">
        <v>44543</v>
      </c>
      <c r="Z86" s="42">
        <v>0.60157407407407404</v>
      </c>
      <c r="AA86" s="40"/>
      <c r="AB86" s="43">
        <v>1</v>
      </c>
      <c r="AC86" s="43"/>
      <c r="AD86" s="44">
        <v>3.0310160201891914</v>
      </c>
      <c r="AE86" s="44">
        <v>6.1889433795071538</v>
      </c>
      <c r="AF86" s="44">
        <v>3.1579273593179624</v>
      </c>
      <c r="AG86" s="44">
        <v>0.29979117825905693</v>
      </c>
      <c r="AH86" s="44"/>
      <c r="AI86" s="43"/>
      <c r="AJ86" s="43">
        <v>1.033867339639712</v>
      </c>
      <c r="AK86" s="43"/>
      <c r="AL86" s="43"/>
      <c r="AM86" s="43"/>
      <c r="AN86" s="43"/>
      <c r="AO86" s="43"/>
      <c r="AP86" s="43">
        <v>3.1490563251192296</v>
      </c>
      <c r="AQ86" s="43"/>
      <c r="AR86" s="43"/>
      <c r="AS86" s="43"/>
      <c r="AT86" s="43"/>
      <c r="AU86" s="43"/>
      <c r="AV86" s="43">
        <v>5.2642453105987475</v>
      </c>
      <c r="AW86" s="43"/>
      <c r="AX86" s="43"/>
      <c r="AY86" s="43"/>
      <c r="AZ86" s="43"/>
      <c r="BA86" s="43"/>
      <c r="BB86" s="43">
        <v>6.9607246981018278E-2</v>
      </c>
      <c r="BC86" s="43"/>
      <c r="BD86" s="43"/>
      <c r="BE86" s="43"/>
      <c r="BF86" s="43"/>
      <c r="BG86" s="47"/>
      <c r="BH86" s="47"/>
      <c r="BI86" s="47"/>
      <c r="BJ86" s="47"/>
      <c r="BK86" s="43"/>
      <c r="BL86" s="45"/>
      <c r="BM86" s="43"/>
      <c r="BN86" s="43"/>
      <c r="CC86" s="7"/>
    </row>
    <row r="87" spans="1:81" ht="15.75" customHeight="1">
      <c r="A87" s="40">
        <v>11</v>
      </c>
      <c r="B87" s="40">
        <v>5</v>
      </c>
      <c r="C87" s="40" t="s">
        <v>88</v>
      </c>
      <c r="D87" s="40" t="s">
        <v>25</v>
      </c>
      <c r="E87" s="40"/>
      <c r="F87" s="40"/>
      <c r="G87" s="40">
        <v>0.6</v>
      </c>
      <c r="H87" s="40">
        <v>0.6</v>
      </c>
      <c r="I87" s="40">
        <v>4296</v>
      </c>
      <c r="J87" s="40">
        <v>8574</v>
      </c>
      <c r="K87" s="40"/>
      <c r="L87" s="40">
        <v>4159</v>
      </c>
      <c r="M87" s="40">
        <v>3.0920000000000001</v>
      </c>
      <c r="N87" s="40">
        <v>6.2850000000000001</v>
      </c>
      <c r="O87" s="40">
        <v>3.1930000000000001</v>
      </c>
      <c r="P87" s="40"/>
      <c r="Q87" s="40">
        <v>0.26600000000000001</v>
      </c>
      <c r="R87" s="40">
        <v>1</v>
      </c>
      <c r="S87" s="40">
        <v>0</v>
      </c>
      <c r="T87" s="40">
        <v>0</v>
      </c>
      <c r="U87" s="40"/>
      <c r="V87" s="40">
        <v>0</v>
      </c>
      <c r="W87" s="40"/>
      <c r="X87" s="40"/>
      <c r="Y87" s="41">
        <v>44543</v>
      </c>
      <c r="Z87" s="42">
        <v>0.60890046296296296</v>
      </c>
      <c r="AA87" s="40"/>
      <c r="AB87" s="43">
        <v>1</v>
      </c>
      <c r="AC87" s="43"/>
      <c r="AD87" s="44">
        <v>3.0445812770403298</v>
      </c>
      <c r="AE87" s="44">
        <v>6.1836597717363739</v>
      </c>
      <c r="AF87" s="44">
        <v>3.1390784946960442</v>
      </c>
      <c r="AG87" s="44">
        <v>0.30416489715996542</v>
      </c>
      <c r="AH87" s="44"/>
      <c r="AI87" s="43"/>
      <c r="AJ87" s="43">
        <v>1.4860425680109923</v>
      </c>
      <c r="AK87" s="43"/>
      <c r="AL87" s="43"/>
      <c r="AM87" s="43"/>
      <c r="AN87" s="43"/>
      <c r="AO87" s="43"/>
      <c r="AP87" s="43">
        <v>3.0609961956062324</v>
      </c>
      <c r="AQ87" s="43"/>
      <c r="AR87" s="43"/>
      <c r="AS87" s="43"/>
      <c r="AT87" s="43"/>
      <c r="AU87" s="43"/>
      <c r="AV87" s="43">
        <v>4.6359498232014724</v>
      </c>
      <c r="AW87" s="43"/>
      <c r="AX87" s="43"/>
      <c r="AY87" s="43"/>
      <c r="AZ87" s="43"/>
      <c r="BA87" s="43"/>
      <c r="BB87" s="43">
        <v>1.3882990533218103</v>
      </c>
      <c r="BC87" s="43"/>
      <c r="BD87" s="43"/>
      <c r="BE87" s="43"/>
      <c r="BF87" s="43"/>
      <c r="BG87" s="47">
        <v>3.0310160201891918</v>
      </c>
      <c r="BH87" s="47">
        <v>6.1817727689610962</v>
      </c>
      <c r="BI87" s="47">
        <v>3.1507567487719044</v>
      </c>
      <c r="BJ87" s="47">
        <v>0.30424162907050767</v>
      </c>
      <c r="BK87" s="43"/>
      <c r="BL87" s="45">
        <v>19</v>
      </c>
      <c r="BM87" s="43"/>
      <c r="BN87" s="43"/>
      <c r="CC87" s="7"/>
    </row>
    <row r="88" spans="1:81" ht="15.75" customHeight="1">
      <c r="A88" s="40">
        <v>12</v>
      </c>
      <c r="B88" s="40">
        <v>5</v>
      </c>
      <c r="C88" s="40" t="s">
        <v>88</v>
      </c>
      <c r="D88" s="40" t="s">
        <v>25</v>
      </c>
      <c r="E88" s="40"/>
      <c r="F88" s="40"/>
      <c r="G88" s="40">
        <v>0.6</v>
      </c>
      <c r="H88" s="40">
        <v>0.6</v>
      </c>
      <c r="I88" s="40">
        <v>4260</v>
      </c>
      <c r="J88" s="40">
        <v>8569</v>
      </c>
      <c r="K88" s="40"/>
      <c r="L88" s="40">
        <v>4161</v>
      </c>
      <c r="M88" s="40">
        <v>3.069</v>
      </c>
      <c r="N88" s="40">
        <v>6.282</v>
      </c>
      <c r="O88" s="40">
        <v>3.2120000000000002</v>
      </c>
      <c r="P88" s="40"/>
      <c r="Q88" s="40">
        <v>0.26600000000000001</v>
      </c>
      <c r="R88" s="40">
        <v>1</v>
      </c>
      <c r="S88" s="40">
        <v>0</v>
      </c>
      <c r="T88" s="40">
        <v>0</v>
      </c>
      <c r="U88" s="40"/>
      <c r="V88" s="40">
        <v>0</v>
      </c>
      <c r="W88" s="40"/>
      <c r="X88" s="40"/>
      <c r="Y88" s="41">
        <v>44543</v>
      </c>
      <c r="Z88" s="42">
        <v>0.61667824074074074</v>
      </c>
      <c r="AA88" s="40"/>
      <c r="AB88" s="43">
        <v>1</v>
      </c>
      <c r="AC88" s="43"/>
      <c r="AD88" s="44">
        <v>3.0174507633380534</v>
      </c>
      <c r="AE88" s="44">
        <v>6.1798857661858175</v>
      </c>
      <c r="AF88" s="44">
        <v>3.1624350028477641</v>
      </c>
      <c r="AG88" s="44">
        <v>0.30431836098104986</v>
      </c>
      <c r="AH88" s="44"/>
      <c r="AI88" s="43"/>
      <c r="AJ88" s="43">
        <v>0.58169211126844667</v>
      </c>
      <c r="AK88" s="43"/>
      <c r="AL88" s="43"/>
      <c r="AM88" s="43"/>
      <c r="AN88" s="43"/>
      <c r="AO88" s="43"/>
      <c r="AP88" s="43">
        <v>2.9980961030969588</v>
      </c>
      <c r="AQ88" s="43"/>
      <c r="AR88" s="43"/>
      <c r="AS88" s="43"/>
      <c r="AT88" s="43"/>
      <c r="AU88" s="43"/>
      <c r="AV88" s="43">
        <v>5.4145000949254714</v>
      </c>
      <c r="AW88" s="43"/>
      <c r="AX88" s="43"/>
      <c r="AY88" s="43"/>
      <c r="AZ88" s="43"/>
      <c r="BA88" s="43"/>
      <c r="BB88" s="43">
        <v>1.4394536603499579</v>
      </c>
      <c r="BC88" s="43"/>
      <c r="BD88" s="43"/>
      <c r="BE88" s="43"/>
      <c r="BF88" s="43"/>
      <c r="BG88" s="47"/>
      <c r="BH88" s="47"/>
      <c r="BI88" s="47"/>
      <c r="BJ88" s="47"/>
      <c r="BK88" s="43"/>
      <c r="BL88" s="45"/>
      <c r="BM88" s="43"/>
      <c r="BN88" s="43"/>
      <c r="CC88" s="7"/>
    </row>
    <row r="89" spans="1:81" ht="15.75" customHeight="1">
      <c r="A89" s="40">
        <v>10</v>
      </c>
      <c r="B89" s="40">
        <v>5</v>
      </c>
      <c r="C89" s="40" t="s">
        <v>88</v>
      </c>
      <c r="D89" s="40" t="s">
        <v>25</v>
      </c>
      <c r="E89" s="40"/>
      <c r="F89" s="40"/>
      <c r="G89" s="40">
        <v>0.6</v>
      </c>
      <c r="H89" s="40">
        <v>0.6</v>
      </c>
      <c r="I89" s="40">
        <v>4425</v>
      </c>
      <c r="J89" s="40">
        <v>8847</v>
      </c>
      <c r="K89" s="40"/>
      <c r="L89" s="40">
        <v>3647</v>
      </c>
      <c r="M89" s="40">
        <v>3.1749999999999998</v>
      </c>
      <c r="N89" s="40">
        <v>6.4779999999999998</v>
      </c>
      <c r="O89" s="40">
        <v>3.3029999999999999</v>
      </c>
      <c r="P89" s="40"/>
      <c r="Q89" s="40">
        <v>0.221</v>
      </c>
      <c r="R89" s="40">
        <v>1</v>
      </c>
      <c r="S89" s="40">
        <v>0</v>
      </c>
      <c r="T89" s="40">
        <v>0</v>
      </c>
      <c r="U89" s="40"/>
      <c r="V89" s="40">
        <v>0</v>
      </c>
      <c r="W89" s="40"/>
      <c r="X89" s="40"/>
      <c r="Y89" s="41">
        <v>44544</v>
      </c>
      <c r="Z89" s="42">
        <v>0.66531249999999997</v>
      </c>
      <c r="AA89" s="40"/>
      <c r="AB89" s="43">
        <v>1</v>
      </c>
      <c r="AC89" s="43"/>
      <c r="AD89" s="44">
        <v>3.0765045019836053</v>
      </c>
      <c r="AE89" s="44">
        <v>6.2417550077694708</v>
      </c>
      <c r="AF89" s="44">
        <v>3.1652505057858655</v>
      </c>
      <c r="AG89" s="44">
        <v>0.2747524931171027</v>
      </c>
      <c r="AH89" s="44"/>
      <c r="AI89" s="43"/>
      <c r="AJ89" s="43">
        <v>2.550150066120175</v>
      </c>
      <c r="AK89" s="43"/>
      <c r="AL89" s="43"/>
      <c r="AM89" s="43"/>
      <c r="AN89" s="43"/>
      <c r="AO89" s="43"/>
      <c r="AP89" s="43">
        <v>4.0292501294911798</v>
      </c>
      <c r="AQ89" s="43"/>
      <c r="AR89" s="43"/>
      <c r="AS89" s="43"/>
      <c r="AT89" s="43"/>
      <c r="AU89" s="43"/>
      <c r="AV89" s="43">
        <v>5.5083501928621841</v>
      </c>
      <c r="AW89" s="43"/>
      <c r="AX89" s="43"/>
      <c r="AY89" s="43"/>
      <c r="AZ89" s="43"/>
      <c r="BA89" s="43"/>
      <c r="BB89" s="43">
        <v>8.4158356276324291</v>
      </c>
      <c r="BC89" s="43"/>
      <c r="BD89" s="43"/>
      <c r="BE89" s="43"/>
      <c r="BF89" s="43"/>
      <c r="BG89" s="47"/>
      <c r="BH89" s="47"/>
      <c r="BI89" s="47"/>
      <c r="BJ89" s="47"/>
      <c r="BK89" s="43"/>
      <c r="BL89" s="45"/>
      <c r="BM89" s="43"/>
      <c r="BN89" s="43"/>
      <c r="CC89" s="7"/>
    </row>
    <row r="90" spans="1:81" ht="15.75" customHeight="1">
      <c r="A90" s="40">
        <v>11</v>
      </c>
      <c r="B90" s="40">
        <v>5</v>
      </c>
      <c r="C90" s="40" t="s">
        <v>88</v>
      </c>
      <c r="D90" s="40" t="s">
        <v>25</v>
      </c>
      <c r="E90" s="40"/>
      <c r="F90" s="40"/>
      <c r="G90" s="40">
        <v>0.6</v>
      </c>
      <c r="H90" s="40">
        <v>0.6</v>
      </c>
      <c r="I90" s="40">
        <v>4503</v>
      </c>
      <c r="J90" s="40">
        <v>8882</v>
      </c>
      <c r="K90" s="40"/>
      <c r="L90" s="40">
        <v>3728</v>
      </c>
      <c r="M90" s="40">
        <v>3.2250000000000001</v>
      </c>
      <c r="N90" s="40">
        <v>6.5030000000000001</v>
      </c>
      <c r="O90" s="40">
        <v>3.278</v>
      </c>
      <c r="P90" s="40"/>
      <c r="Q90" s="40">
        <v>0.22800000000000001</v>
      </c>
      <c r="R90" s="40">
        <v>1</v>
      </c>
      <c r="S90" s="40">
        <v>0</v>
      </c>
      <c r="T90" s="40">
        <v>0</v>
      </c>
      <c r="U90" s="40"/>
      <c r="V90" s="40">
        <v>0</v>
      </c>
      <c r="W90" s="40"/>
      <c r="X90" s="40"/>
      <c r="Y90" s="41">
        <v>44544</v>
      </c>
      <c r="Z90" s="42">
        <v>0.67254629629629636</v>
      </c>
      <c r="AA90" s="40"/>
      <c r="AB90" s="43">
        <v>1</v>
      </c>
      <c r="AC90" s="43"/>
      <c r="AD90" s="44">
        <v>3.1344385158451478</v>
      </c>
      <c r="AE90" s="44">
        <v>6.2678663205756067</v>
      </c>
      <c r="AF90" s="44">
        <v>3.1334278047304589</v>
      </c>
      <c r="AG90" s="44">
        <v>0.28075225722871933</v>
      </c>
      <c r="AH90" s="44"/>
      <c r="AI90" s="43"/>
      <c r="AJ90" s="43">
        <v>4.4812838615049255</v>
      </c>
      <c r="AK90" s="43"/>
      <c r="AL90" s="43"/>
      <c r="AM90" s="43"/>
      <c r="AN90" s="43"/>
      <c r="AO90" s="43"/>
      <c r="AP90" s="43">
        <v>4.4644386762601114</v>
      </c>
      <c r="AQ90" s="43"/>
      <c r="AR90" s="43"/>
      <c r="AS90" s="43"/>
      <c r="AT90" s="43"/>
      <c r="AU90" s="43"/>
      <c r="AV90" s="43">
        <v>4.4475934910152963</v>
      </c>
      <c r="AW90" s="43"/>
      <c r="AX90" s="43"/>
      <c r="AY90" s="43"/>
      <c r="AZ90" s="43"/>
      <c r="BA90" s="43"/>
      <c r="BB90" s="43">
        <v>6.4159142570935543</v>
      </c>
      <c r="BC90" s="43"/>
      <c r="BD90" s="43"/>
      <c r="BE90" s="43"/>
      <c r="BF90" s="43"/>
      <c r="BG90" s="47">
        <v>3.1374094909149703</v>
      </c>
      <c r="BH90" s="47">
        <v>6.2827870707505413</v>
      </c>
      <c r="BI90" s="47">
        <v>3.145377579835571</v>
      </c>
      <c r="BJ90" s="47">
        <v>0.27901158492473177</v>
      </c>
      <c r="BK90" s="43"/>
      <c r="BL90" s="45">
        <v>20</v>
      </c>
      <c r="BM90" s="43"/>
      <c r="BN90" s="43"/>
      <c r="CC90" s="7"/>
    </row>
    <row r="91" spans="1:81" ht="15.75" customHeight="1">
      <c r="A91" s="40">
        <v>12</v>
      </c>
      <c r="B91" s="40">
        <v>5</v>
      </c>
      <c r="C91" s="40" t="s">
        <v>88</v>
      </c>
      <c r="D91" s="40" t="s">
        <v>25</v>
      </c>
      <c r="E91" s="40"/>
      <c r="F91" s="40"/>
      <c r="G91" s="40">
        <v>0.6</v>
      </c>
      <c r="H91" s="40">
        <v>0.6</v>
      </c>
      <c r="I91" s="40">
        <v>4511</v>
      </c>
      <c r="J91" s="40">
        <v>8922</v>
      </c>
      <c r="K91" s="40"/>
      <c r="L91" s="40">
        <v>3681</v>
      </c>
      <c r="M91" s="40">
        <v>3.23</v>
      </c>
      <c r="N91" s="40">
        <v>6.5309999999999997</v>
      </c>
      <c r="O91" s="40">
        <v>3.3010000000000002</v>
      </c>
      <c r="P91" s="40"/>
      <c r="Q91" s="40">
        <v>0.224</v>
      </c>
      <c r="R91" s="40">
        <v>1</v>
      </c>
      <c r="S91" s="40">
        <v>0</v>
      </c>
      <c r="T91" s="40">
        <v>0</v>
      </c>
      <c r="U91" s="40"/>
      <c r="V91" s="40">
        <v>0</v>
      </c>
      <c r="W91" s="40"/>
      <c r="X91" s="40"/>
      <c r="Y91" s="41">
        <v>44544</v>
      </c>
      <c r="Z91" s="42">
        <v>0.6802893518518518</v>
      </c>
      <c r="AA91" s="40"/>
      <c r="AB91" s="43">
        <v>1</v>
      </c>
      <c r="AC91" s="43"/>
      <c r="AD91" s="44">
        <v>3.1403804659847929</v>
      </c>
      <c r="AE91" s="44">
        <v>6.297707820925476</v>
      </c>
      <c r="AF91" s="44">
        <v>3.1573273549406831</v>
      </c>
      <c r="AG91" s="44">
        <v>0.27727091262074427</v>
      </c>
      <c r="AH91" s="44"/>
      <c r="AI91" s="43"/>
      <c r="AJ91" s="43">
        <v>4.6793488661597644</v>
      </c>
      <c r="AK91" s="43"/>
      <c r="AL91" s="43"/>
      <c r="AM91" s="43"/>
      <c r="AN91" s="43"/>
      <c r="AO91" s="43"/>
      <c r="AP91" s="43">
        <v>4.9617970154246001</v>
      </c>
      <c r="AQ91" s="43"/>
      <c r="AR91" s="43"/>
      <c r="AS91" s="43"/>
      <c r="AT91" s="43"/>
      <c r="AU91" s="43"/>
      <c r="AV91" s="43">
        <v>5.2442451646894357</v>
      </c>
      <c r="AW91" s="43"/>
      <c r="AX91" s="43"/>
      <c r="AY91" s="43"/>
      <c r="AZ91" s="43"/>
      <c r="BA91" s="43"/>
      <c r="BB91" s="43">
        <v>7.5763624597519064</v>
      </c>
      <c r="BC91" s="43"/>
      <c r="BD91" s="43"/>
      <c r="BE91" s="43"/>
      <c r="BF91" s="43"/>
      <c r="BG91" s="47"/>
      <c r="BH91" s="47"/>
      <c r="BI91" s="47"/>
      <c r="BJ91" s="47"/>
      <c r="BK91" s="43"/>
      <c r="BL91" s="45"/>
      <c r="BM91" s="43"/>
      <c r="BN91" s="43"/>
      <c r="CC91" s="7"/>
    </row>
    <row r="92" spans="1:81" ht="15.75" customHeight="1">
      <c r="A92" s="40">
        <v>10</v>
      </c>
      <c r="B92" s="40">
        <v>5</v>
      </c>
      <c r="C92" s="40" t="s">
        <v>88</v>
      </c>
      <c r="D92" s="40" t="s">
        <v>25</v>
      </c>
      <c r="E92" s="40"/>
      <c r="F92" s="40"/>
      <c r="G92" s="40">
        <v>0.6</v>
      </c>
      <c r="H92" s="40">
        <v>0.6</v>
      </c>
      <c r="I92" s="40">
        <v>4411</v>
      </c>
      <c r="J92" s="40">
        <v>8979</v>
      </c>
      <c r="K92" s="40"/>
      <c r="L92" s="40">
        <v>4259</v>
      </c>
      <c r="M92" s="40">
        <v>3.1659999999999999</v>
      </c>
      <c r="N92" s="40">
        <v>6.5720000000000001</v>
      </c>
      <c r="O92" s="40">
        <v>3.4060000000000001</v>
      </c>
      <c r="P92" s="40"/>
      <c r="Q92" s="40">
        <v>0.27400000000000002</v>
      </c>
      <c r="R92" s="40">
        <v>1</v>
      </c>
      <c r="S92" s="40">
        <v>0</v>
      </c>
      <c r="T92" s="40">
        <v>0</v>
      </c>
      <c r="U92" s="40"/>
      <c r="V92" s="40">
        <v>0</v>
      </c>
      <c r="W92" s="40"/>
      <c r="X92" s="40"/>
      <c r="Y92" s="41">
        <v>44545</v>
      </c>
      <c r="Z92" s="42">
        <v>0.67341435185185183</v>
      </c>
      <c r="AA92" s="40"/>
      <c r="AB92" s="43">
        <v>1</v>
      </c>
      <c r="AC92" s="43"/>
      <c r="AD92" s="44">
        <v>3.0380891038336797</v>
      </c>
      <c r="AE92" s="44">
        <v>6.2668249523119384</v>
      </c>
      <c r="AF92" s="44">
        <v>3.2287358484782587</v>
      </c>
      <c r="AG92" s="44">
        <v>0.30776175138968309</v>
      </c>
      <c r="AH92" s="44"/>
      <c r="AI92" s="43"/>
      <c r="AJ92" s="43">
        <v>1.2696367944559899</v>
      </c>
      <c r="AK92" s="43"/>
      <c r="AL92" s="43"/>
      <c r="AM92" s="43"/>
      <c r="AN92" s="43"/>
      <c r="AO92" s="43"/>
      <c r="AP92" s="43">
        <v>4.4470825385323058</v>
      </c>
      <c r="AQ92" s="43"/>
      <c r="AR92" s="43"/>
      <c r="AS92" s="43"/>
      <c r="AT92" s="43"/>
      <c r="AU92" s="43"/>
      <c r="AV92" s="43">
        <v>7.6245282826086225</v>
      </c>
      <c r="AW92" s="43"/>
      <c r="AX92" s="43"/>
      <c r="AY92" s="43"/>
      <c r="AZ92" s="43"/>
      <c r="BA92" s="43"/>
      <c r="BB92" s="43">
        <v>2.5872504632277011</v>
      </c>
      <c r="BC92" s="43"/>
      <c r="BD92" s="43"/>
      <c r="BE92" s="43"/>
      <c r="BF92" s="43"/>
      <c r="BG92" s="47"/>
      <c r="BH92" s="47"/>
      <c r="BI92" s="47"/>
      <c r="BJ92" s="47"/>
      <c r="BK92" s="43"/>
      <c r="BL92" s="45"/>
      <c r="BM92" s="43"/>
      <c r="BN92" s="43"/>
      <c r="CC92" s="7"/>
    </row>
    <row r="93" spans="1:81" ht="15.75" customHeight="1">
      <c r="A93" s="40">
        <v>11</v>
      </c>
      <c r="B93" s="40">
        <v>5</v>
      </c>
      <c r="C93" s="40" t="s">
        <v>88</v>
      </c>
      <c r="D93" s="40" t="s">
        <v>25</v>
      </c>
      <c r="E93" s="40"/>
      <c r="F93" s="40"/>
      <c r="G93" s="40">
        <v>0.6</v>
      </c>
      <c r="H93" s="40">
        <v>0.6</v>
      </c>
      <c r="I93" s="40">
        <v>4474</v>
      </c>
      <c r="J93" s="40">
        <v>8931</v>
      </c>
      <c r="K93" s="40"/>
      <c r="L93" s="40">
        <v>4230</v>
      </c>
      <c r="M93" s="40">
        <v>3.206</v>
      </c>
      <c r="N93" s="40">
        <v>6.5380000000000003</v>
      </c>
      <c r="O93" s="40">
        <v>3.3319999999999999</v>
      </c>
      <c r="P93" s="40"/>
      <c r="Q93" s="40">
        <v>0.27200000000000002</v>
      </c>
      <c r="R93" s="40">
        <v>1</v>
      </c>
      <c r="S93" s="40">
        <v>0</v>
      </c>
      <c r="T93" s="40">
        <v>0</v>
      </c>
      <c r="U93" s="40"/>
      <c r="V93" s="40">
        <v>0</v>
      </c>
      <c r="W93" s="40"/>
      <c r="X93" s="40"/>
      <c r="Y93" s="41">
        <v>44545</v>
      </c>
      <c r="Z93" s="42">
        <v>0.68092592592592593</v>
      </c>
      <c r="AA93" s="40"/>
      <c r="AB93" s="43">
        <v>1</v>
      </c>
      <c r="AC93" s="43"/>
      <c r="AD93" s="44">
        <v>3.0844412871064426</v>
      </c>
      <c r="AE93" s="44">
        <v>6.2314496305255522</v>
      </c>
      <c r="AF93" s="44">
        <v>3.1470083434191096</v>
      </c>
      <c r="AG93" s="44">
        <v>0.30554854708482498</v>
      </c>
      <c r="AH93" s="44"/>
      <c r="AI93" s="43"/>
      <c r="AJ93" s="43">
        <v>2.8147095702147538</v>
      </c>
      <c r="AK93" s="43"/>
      <c r="AL93" s="43"/>
      <c r="AM93" s="43"/>
      <c r="AN93" s="43"/>
      <c r="AO93" s="43"/>
      <c r="AP93" s="43">
        <v>3.8574938420925373</v>
      </c>
      <c r="AQ93" s="43"/>
      <c r="AR93" s="43"/>
      <c r="AS93" s="43"/>
      <c r="AT93" s="43"/>
      <c r="AU93" s="43"/>
      <c r="AV93" s="43">
        <v>4.9002781139703204</v>
      </c>
      <c r="AW93" s="43"/>
      <c r="AX93" s="43"/>
      <c r="AY93" s="43"/>
      <c r="AZ93" s="43"/>
      <c r="BA93" s="43"/>
      <c r="BB93" s="43">
        <v>1.8495156949416651</v>
      </c>
      <c r="BC93" s="43"/>
      <c r="BD93" s="43"/>
      <c r="BE93" s="43"/>
      <c r="BF93" s="43"/>
      <c r="BG93" s="47">
        <v>3.0623688188813176</v>
      </c>
      <c r="BH93" s="47">
        <v>6.2388194892310498</v>
      </c>
      <c r="BI93" s="47">
        <v>3.1764506703497317</v>
      </c>
      <c r="BJ93" s="47">
        <v>0.30371692972908038</v>
      </c>
      <c r="BK93" s="43"/>
      <c r="BL93" s="45">
        <v>21</v>
      </c>
      <c r="BM93" s="43"/>
      <c r="BN93" s="43"/>
      <c r="CC93" s="7"/>
    </row>
    <row r="94" spans="1:81" ht="15.75" customHeight="1">
      <c r="A94" s="40">
        <v>12</v>
      </c>
      <c r="B94" s="40">
        <v>5</v>
      </c>
      <c r="C94" s="40" t="s">
        <v>88</v>
      </c>
      <c r="D94" s="40" t="s">
        <v>25</v>
      </c>
      <c r="E94" s="40"/>
      <c r="F94" s="40"/>
      <c r="G94" s="40">
        <v>0.6</v>
      </c>
      <c r="H94" s="40">
        <v>0.6</v>
      </c>
      <c r="I94" s="40">
        <v>4414</v>
      </c>
      <c r="J94" s="40">
        <v>8951</v>
      </c>
      <c r="K94" s="40"/>
      <c r="L94" s="40">
        <v>4182</v>
      </c>
      <c r="M94" s="40">
        <v>3.1669999999999998</v>
      </c>
      <c r="N94" s="40">
        <v>6.5510000000000002</v>
      </c>
      <c r="O94" s="40">
        <v>3.3839999999999999</v>
      </c>
      <c r="P94" s="40"/>
      <c r="Q94" s="40">
        <v>0.26800000000000002</v>
      </c>
      <c r="R94" s="40">
        <v>1</v>
      </c>
      <c r="S94" s="40">
        <v>0</v>
      </c>
      <c r="T94" s="40">
        <v>0</v>
      </c>
      <c r="U94" s="40"/>
      <c r="V94" s="40">
        <v>0</v>
      </c>
      <c r="W94" s="40"/>
      <c r="X94" s="40"/>
      <c r="Y94" s="41">
        <v>44545</v>
      </c>
      <c r="Z94" s="42">
        <v>0.68879629629629635</v>
      </c>
      <c r="AA94" s="40"/>
      <c r="AB94" s="43">
        <v>1</v>
      </c>
      <c r="AC94" s="43"/>
      <c r="AD94" s="44">
        <v>3.0402963506561926</v>
      </c>
      <c r="AE94" s="44">
        <v>6.2461893479365465</v>
      </c>
      <c r="AF94" s="44">
        <v>3.2058929972803538</v>
      </c>
      <c r="AG94" s="44">
        <v>0.30188531237333571</v>
      </c>
      <c r="AH94" s="44"/>
      <c r="AI94" s="43"/>
      <c r="AJ94" s="43">
        <v>1.3432116885397545</v>
      </c>
      <c r="AK94" s="43"/>
      <c r="AL94" s="43"/>
      <c r="AM94" s="43"/>
      <c r="AN94" s="43"/>
      <c r="AO94" s="43"/>
      <c r="AP94" s="43">
        <v>4.1031557989424412</v>
      </c>
      <c r="AQ94" s="43"/>
      <c r="AR94" s="43"/>
      <c r="AS94" s="43"/>
      <c r="AT94" s="43"/>
      <c r="AU94" s="43"/>
      <c r="AV94" s="43">
        <v>6.8630999093451273</v>
      </c>
      <c r="AW94" s="43"/>
      <c r="AX94" s="43"/>
      <c r="AY94" s="43"/>
      <c r="AZ94" s="43"/>
      <c r="BA94" s="43"/>
      <c r="BB94" s="43">
        <v>0.62843745777857452</v>
      </c>
      <c r="BC94" s="43"/>
      <c r="BD94" s="43"/>
      <c r="BE94" s="43"/>
      <c r="BF94" s="43"/>
      <c r="BG94" s="47"/>
      <c r="BH94" s="47"/>
      <c r="BI94" s="47"/>
      <c r="BJ94" s="47"/>
      <c r="BK94" s="43"/>
      <c r="BL94" s="45"/>
      <c r="BM94" s="43"/>
      <c r="BN94" s="43"/>
      <c r="CC94" s="7"/>
    </row>
    <row r="95" spans="1:81" ht="15.75" customHeight="1">
      <c r="A95" s="40">
        <v>13</v>
      </c>
      <c r="B95" s="40">
        <v>5</v>
      </c>
      <c r="C95" s="40" t="s">
        <v>88</v>
      </c>
      <c r="D95" s="40" t="s">
        <v>25</v>
      </c>
      <c r="E95" s="40"/>
      <c r="F95" s="40"/>
      <c r="G95" s="40">
        <v>0.6</v>
      </c>
      <c r="H95" s="40">
        <v>0.6</v>
      </c>
      <c r="I95" s="40">
        <v>4222</v>
      </c>
      <c r="J95" s="40">
        <v>8663</v>
      </c>
      <c r="K95" s="40"/>
      <c r="L95" s="40">
        <v>4077</v>
      </c>
      <c r="M95" s="40">
        <v>3.0449999999999999</v>
      </c>
      <c r="N95" s="40">
        <v>6.3479999999999999</v>
      </c>
      <c r="O95" s="40">
        <v>3.3029999999999999</v>
      </c>
      <c r="P95" s="40"/>
      <c r="Q95" s="40">
        <v>0.25900000000000001</v>
      </c>
      <c r="R95" s="40">
        <v>1</v>
      </c>
      <c r="S95" s="40">
        <v>0</v>
      </c>
      <c r="T95" s="40">
        <v>0</v>
      </c>
      <c r="U95" s="40"/>
      <c r="V95" s="40">
        <v>0</v>
      </c>
      <c r="W95" s="40"/>
      <c r="X95" s="40"/>
      <c r="Y95" s="41">
        <v>44585</v>
      </c>
      <c r="Z95" s="42">
        <v>0.76091435185185186</v>
      </c>
      <c r="AA95" s="40"/>
      <c r="AB95" s="43">
        <v>1</v>
      </c>
      <c r="AC95" s="43"/>
      <c r="AD95" s="44">
        <v>2.9498110814071365</v>
      </c>
      <c r="AE95" s="44">
        <v>6.1543926742620885</v>
      </c>
      <c r="AF95" s="44">
        <v>3.2045815928549519</v>
      </c>
      <c r="AG95" s="44">
        <v>0.306900602580848</v>
      </c>
      <c r="AH95" s="44"/>
      <c r="AI95" s="43"/>
      <c r="AJ95" s="43">
        <v>1.6729639530954483</v>
      </c>
      <c r="AK95" s="43"/>
      <c r="AL95" s="43"/>
      <c r="AM95" s="43"/>
      <c r="AN95" s="43"/>
      <c r="AO95" s="43"/>
      <c r="AP95" s="43">
        <v>2.5732112377014746</v>
      </c>
      <c r="AQ95" s="43"/>
      <c r="AR95" s="43"/>
      <c r="AS95" s="43"/>
      <c r="AT95" s="43"/>
      <c r="AU95" s="43"/>
      <c r="AV95" s="43">
        <v>6.8193864284983974</v>
      </c>
      <c r="AW95" s="43"/>
      <c r="AX95" s="43"/>
      <c r="AY95" s="43"/>
      <c r="AZ95" s="43"/>
      <c r="BA95" s="43"/>
      <c r="BB95" s="43">
        <v>2.3002008602826716</v>
      </c>
      <c r="BC95" s="43"/>
      <c r="BD95" s="43"/>
      <c r="BE95" s="43"/>
      <c r="BF95" s="43"/>
      <c r="BG95" s="47"/>
      <c r="BH95" s="47"/>
      <c r="BI95" s="47"/>
      <c r="BJ95" s="47"/>
      <c r="BK95" s="43"/>
      <c r="BL95" s="45"/>
      <c r="BM95" s="43"/>
      <c r="BN95" s="43"/>
      <c r="CC95" s="7"/>
    </row>
    <row r="96" spans="1:81" ht="15.75" customHeight="1">
      <c r="A96" s="40">
        <v>14</v>
      </c>
      <c r="B96" s="40">
        <v>5</v>
      </c>
      <c r="C96" s="40" t="s">
        <v>88</v>
      </c>
      <c r="D96" s="40" t="s">
        <v>25</v>
      </c>
      <c r="E96" s="40"/>
      <c r="F96" s="40"/>
      <c r="G96" s="40">
        <v>0.6</v>
      </c>
      <c r="H96" s="40">
        <v>0.6</v>
      </c>
      <c r="I96" s="40">
        <v>4288</v>
      </c>
      <c r="J96" s="40">
        <v>8753</v>
      </c>
      <c r="K96" s="40"/>
      <c r="L96" s="40">
        <v>4058</v>
      </c>
      <c r="M96" s="40">
        <v>3.0870000000000002</v>
      </c>
      <c r="N96" s="40">
        <v>6.4119999999999999</v>
      </c>
      <c r="O96" s="40">
        <v>3.3250000000000002</v>
      </c>
      <c r="P96" s="40"/>
      <c r="Q96" s="40">
        <v>0.25700000000000001</v>
      </c>
      <c r="R96" s="40">
        <v>1</v>
      </c>
      <c r="S96" s="40">
        <v>0</v>
      </c>
      <c r="T96" s="40">
        <v>0</v>
      </c>
      <c r="U96" s="40"/>
      <c r="V96" s="40">
        <v>0</v>
      </c>
      <c r="W96" s="40"/>
      <c r="X96" s="40"/>
      <c r="Y96" s="41">
        <v>44585</v>
      </c>
      <c r="Z96" s="42">
        <v>0.7683564814814815</v>
      </c>
      <c r="AA96" s="40"/>
      <c r="AB96" s="43">
        <v>1</v>
      </c>
      <c r="AC96" s="43"/>
      <c r="AD96" s="44">
        <v>3.0005160650197817</v>
      </c>
      <c r="AE96" s="44">
        <v>6.2220655307582327</v>
      </c>
      <c r="AF96" s="44">
        <v>3.2215494657384509</v>
      </c>
      <c r="AG96" s="44">
        <v>0.30540905584912587</v>
      </c>
      <c r="AH96" s="44"/>
      <c r="AI96" s="43"/>
      <c r="AJ96" s="43">
        <v>1.720216732605806E-2</v>
      </c>
      <c r="AK96" s="43"/>
      <c r="AL96" s="43"/>
      <c r="AM96" s="43"/>
      <c r="AN96" s="43"/>
      <c r="AO96" s="43"/>
      <c r="AP96" s="43">
        <v>3.7010921793038776</v>
      </c>
      <c r="AQ96" s="43"/>
      <c r="AR96" s="43"/>
      <c r="AS96" s="43"/>
      <c r="AT96" s="43"/>
      <c r="AU96" s="43"/>
      <c r="AV96" s="43">
        <v>7.3849821912816971</v>
      </c>
      <c r="AW96" s="43"/>
      <c r="AX96" s="43"/>
      <c r="AY96" s="43"/>
      <c r="AZ96" s="43"/>
      <c r="BA96" s="43"/>
      <c r="BB96" s="43">
        <v>1.8030186163752924</v>
      </c>
      <c r="BC96" s="43"/>
      <c r="BD96" s="43"/>
      <c r="BE96" s="43"/>
      <c r="BF96" s="43"/>
      <c r="BG96" s="47">
        <v>3.0009001936835142</v>
      </c>
      <c r="BH96" s="47">
        <v>6.2656769271668598</v>
      </c>
      <c r="BI96" s="47">
        <v>3.2647767334833455</v>
      </c>
      <c r="BJ96" s="47">
        <v>0.30442777510457175</v>
      </c>
      <c r="BK96" s="43"/>
      <c r="BL96" s="45">
        <v>22</v>
      </c>
      <c r="BM96" s="43"/>
      <c r="BN96" s="43"/>
      <c r="CC96" s="7"/>
    </row>
    <row r="97" spans="1:81" ht="15.75" customHeight="1">
      <c r="A97" s="40">
        <v>15</v>
      </c>
      <c r="B97" s="40">
        <v>5</v>
      </c>
      <c r="C97" s="40" t="s">
        <v>88</v>
      </c>
      <c r="D97" s="40" t="s">
        <v>25</v>
      </c>
      <c r="E97" s="40"/>
      <c r="F97" s="40"/>
      <c r="G97" s="40">
        <v>0.6</v>
      </c>
      <c r="H97" s="40">
        <v>0.6</v>
      </c>
      <c r="I97" s="40">
        <v>4289</v>
      </c>
      <c r="J97" s="40">
        <v>8869</v>
      </c>
      <c r="K97" s="40"/>
      <c r="L97" s="40">
        <v>4033</v>
      </c>
      <c r="M97" s="40">
        <v>3.0880000000000001</v>
      </c>
      <c r="N97" s="40">
        <v>6.4939999999999998</v>
      </c>
      <c r="O97" s="40">
        <v>3.4060000000000001</v>
      </c>
      <c r="P97" s="40"/>
      <c r="Q97" s="40">
        <v>0.255</v>
      </c>
      <c r="R97" s="40">
        <v>1</v>
      </c>
      <c r="S97" s="40">
        <v>0</v>
      </c>
      <c r="T97" s="40">
        <v>0</v>
      </c>
      <c r="U97" s="40"/>
      <c r="V97" s="40">
        <v>0</v>
      </c>
      <c r="W97" s="40"/>
      <c r="X97" s="40"/>
      <c r="Y97" s="41">
        <v>44585</v>
      </c>
      <c r="Z97" s="42">
        <v>0.77659722222222216</v>
      </c>
      <c r="AA97" s="40"/>
      <c r="AB97" s="43">
        <v>1</v>
      </c>
      <c r="AC97" s="43"/>
      <c r="AD97" s="44">
        <v>3.0012843223472463</v>
      </c>
      <c r="AE97" s="44">
        <v>6.3092883235754869</v>
      </c>
      <c r="AF97" s="44">
        <v>3.3080040012282406</v>
      </c>
      <c r="AG97" s="44">
        <v>0.30344649436001769</v>
      </c>
      <c r="AH97" s="44"/>
      <c r="AI97" s="43"/>
      <c r="AJ97" s="43">
        <v>4.2810744908209721E-2</v>
      </c>
      <c r="AK97" s="43"/>
      <c r="AL97" s="43"/>
      <c r="AM97" s="43"/>
      <c r="AN97" s="43"/>
      <c r="AO97" s="43"/>
      <c r="AP97" s="43">
        <v>5.1548053929247812</v>
      </c>
      <c r="AQ97" s="43"/>
      <c r="AR97" s="43"/>
      <c r="AS97" s="43"/>
      <c r="AT97" s="43"/>
      <c r="AU97" s="43"/>
      <c r="AV97" s="43">
        <v>10.266800040941353</v>
      </c>
      <c r="AW97" s="43"/>
      <c r="AX97" s="43"/>
      <c r="AY97" s="43"/>
      <c r="AZ97" s="43"/>
      <c r="BA97" s="43"/>
      <c r="BB97" s="43">
        <v>1.148831453339235</v>
      </c>
      <c r="BC97" s="43"/>
      <c r="BD97" s="43"/>
      <c r="BE97" s="43"/>
      <c r="BF97" s="43"/>
      <c r="BG97" s="47"/>
      <c r="BH97" s="47"/>
      <c r="BI97" s="47"/>
      <c r="BJ97" s="47"/>
      <c r="BK97" s="43"/>
      <c r="BL97" s="45"/>
      <c r="BM97" s="43"/>
      <c r="BN97" s="43"/>
      <c r="CC97" s="7"/>
    </row>
    <row r="98" spans="1:81" ht="15.75" customHeight="1">
      <c r="A98" s="40">
        <v>10</v>
      </c>
      <c r="B98" s="40">
        <v>5</v>
      </c>
      <c r="C98" s="40" t="s">
        <v>88</v>
      </c>
      <c r="D98" s="40" t="s">
        <v>25</v>
      </c>
      <c r="E98" s="40"/>
      <c r="F98" s="40"/>
      <c r="G98" s="40">
        <v>0.6</v>
      </c>
      <c r="H98" s="40">
        <v>0.6</v>
      </c>
      <c r="I98" s="40">
        <v>4311</v>
      </c>
      <c r="J98" s="40">
        <v>8311</v>
      </c>
      <c r="K98" s="40"/>
      <c r="L98" s="40">
        <v>3512</v>
      </c>
      <c r="M98" s="40">
        <v>3.1019999999999999</v>
      </c>
      <c r="N98" s="40">
        <v>6.1</v>
      </c>
      <c r="O98" s="40">
        <v>2.9980000000000002</v>
      </c>
      <c r="P98" s="40"/>
      <c r="Q98" s="40">
        <v>0.20899999999999999</v>
      </c>
      <c r="R98" s="40">
        <v>1</v>
      </c>
      <c r="S98" s="40">
        <v>0</v>
      </c>
      <c r="T98" s="40">
        <v>0</v>
      </c>
      <c r="U98" s="40"/>
      <c r="V98" s="40">
        <v>0</v>
      </c>
      <c r="W98" s="40"/>
      <c r="X98" s="40"/>
      <c r="Y98" s="41">
        <v>44586</v>
      </c>
      <c r="Z98" s="42">
        <v>0.73432870370370373</v>
      </c>
      <c r="AA98" s="40"/>
      <c r="AB98" s="43">
        <v>1</v>
      </c>
      <c r="AC98" s="43"/>
      <c r="AD98" s="44">
        <v>3.0709830554751796</v>
      </c>
      <c r="AE98" s="44">
        <v>5.9151554727279221</v>
      </c>
      <c r="AF98" s="44">
        <v>2.8441724172527425</v>
      </c>
      <c r="AG98" s="44">
        <v>0.27754636623144124</v>
      </c>
      <c r="AH98" s="44"/>
      <c r="AI98" s="43"/>
      <c r="AJ98" s="43">
        <v>2.3661018491726526</v>
      </c>
      <c r="AK98" s="43"/>
      <c r="AL98" s="43"/>
      <c r="AM98" s="43"/>
      <c r="AN98" s="43"/>
      <c r="AO98" s="43"/>
      <c r="AP98" s="43">
        <v>1.4140754545346319</v>
      </c>
      <c r="AQ98" s="43"/>
      <c r="AR98" s="43"/>
      <c r="AS98" s="43"/>
      <c r="AT98" s="43"/>
      <c r="AU98" s="43"/>
      <c r="AV98" s="43">
        <v>5.1942527582419169</v>
      </c>
      <c r="AW98" s="43"/>
      <c r="AX98" s="43"/>
      <c r="AY98" s="43"/>
      <c r="AZ98" s="43"/>
      <c r="BA98" s="43"/>
      <c r="BB98" s="43">
        <v>7.484544589519583</v>
      </c>
      <c r="BC98" s="43"/>
      <c r="BD98" s="43"/>
      <c r="BE98" s="43"/>
      <c r="BF98" s="43"/>
      <c r="BG98" s="47"/>
      <c r="BH98" s="47"/>
      <c r="BI98" s="47"/>
      <c r="BJ98" s="47"/>
      <c r="BK98" s="43"/>
      <c r="BL98" s="45"/>
      <c r="BM98" s="43"/>
      <c r="BN98" s="43"/>
      <c r="CC98" s="7"/>
    </row>
    <row r="99" spans="1:81" ht="15.75" customHeight="1">
      <c r="A99" s="40">
        <v>11</v>
      </c>
      <c r="B99" s="40">
        <v>5</v>
      </c>
      <c r="C99" s="40" t="s">
        <v>88</v>
      </c>
      <c r="D99" s="40" t="s">
        <v>25</v>
      </c>
      <c r="E99" s="40"/>
      <c r="F99" s="40"/>
      <c r="G99" s="40">
        <v>0.6</v>
      </c>
      <c r="H99" s="40">
        <v>0.6</v>
      </c>
      <c r="I99" s="40">
        <v>4333</v>
      </c>
      <c r="J99" s="40">
        <v>8524</v>
      </c>
      <c r="K99" s="40"/>
      <c r="L99" s="40">
        <v>3497</v>
      </c>
      <c r="M99" s="40">
        <v>3.1160000000000001</v>
      </c>
      <c r="N99" s="40">
        <v>6.25</v>
      </c>
      <c r="O99" s="40">
        <v>3.1339999999999999</v>
      </c>
      <c r="P99" s="40"/>
      <c r="Q99" s="40">
        <v>0.20799999999999999</v>
      </c>
      <c r="R99" s="40">
        <v>1</v>
      </c>
      <c r="S99" s="40">
        <v>0</v>
      </c>
      <c r="T99" s="40">
        <v>0</v>
      </c>
      <c r="U99" s="40"/>
      <c r="V99" s="40">
        <v>0</v>
      </c>
      <c r="W99" s="40"/>
      <c r="X99" s="40"/>
      <c r="Y99" s="41">
        <v>44586</v>
      </c>
      <c r="Z99" s="42">
        <v>0.74185185185185187</v>
      </c>
      <c r="AA99" s="40"/>
      <c r="AB99" s="43">
        <v>1</v>
      </c>
      <c r="AC99" s="43"/>
      <c r="AD99" s="44">
        <v>3.0878387441503463</v>
      </c>
      <c r="AE99" s="44">
        <v>6.0790258426231283</v>
      </c>
      <c r="AF99" s="44">
        <v>2.991187098472782</v>
      </c>
      <c r="AG99" s="44">
        <v>0.27622462791842844</v>
      </c>
      <c r="AH99" s="44"/>
      <c r="AI99" s="43"/>
      <c r="AJ99" s="43">
        <v>2.9279581383448772</v>
      </c>
      <c r="AK99" s="43"/>
      <c r="AL99" s="43"/>
      <c r="AM99" s="43"/>
      <c r="AN99" s="43"/>
      <c r="AO99" s="43"/>
      <c r="AP99" s="43">
        <v>1.3170973770521381</v>
      </c>
      <c r="AQ99" s="43"/>
      <c r="AR99" s="43"/>
      <c r="AS99" s="43"/>
      <c r="AT99" s="43"/>
      <c r="AU99" s="43"/>
      <c r="AV99" s="43">
        <v>0.29376338424060106</v>
      </c>
      <c r="AW99" s="43"/>
      <c r="AX99" s="43"/>
      <c r="AY99" s="43"/>
      <c r="AZ99" s="43"/>
      <c r="BA99" s="43"/>
      <c r="BB99" s="43">
        <v>7.925124027190515</v>
      </c>
      <c r="BC99" s="43"/>
      <c r="BD99" s="43"/>
      <c r="BE99" s="43"/>
      <c r="BF99" s="43"/>
      <c r="BG99" s="47">
        <v>3.0901372471515058</v>
      </c>
      <c r="BH99" s="47">
        <v>6.0890273205979533</v>
      </c>
      <c r="BI99" s="47">
        <v>2.9988900734464479</v>
      </c>
      <c r="BJ99" s="47">
        <v>0.27371332512370411</v>
      </c>
      <c r="BK99" s="43"/>
      <c r="BL99" s="45">
        <v>23</v>
      </c>
      <c r="BM99" s="43"/>
      <c r="BN99" s="43"/>
      <c r="CC99" s="7"/>
    </row>
    <row r="100" spans="1:81" ht="15.75" customHeight="1">
      <c r="A100" s="40">
        <v>12</v>
      </c>
      <c r="B100" s="40">
        <v>5</v>
      </c>
      <c r="C100" s="40" t="s">
        <v>88</v>
      </c>
      <c r="D100" s="40" t="s">
        <v>25</v>
      </c>
      <c r="E100" s="40"/>
      <c r="F100" s="40"/>
      <c r="G100" s="40">
        <v>0.6</v>
      </c>
      <c r="H100" s="40">
        <v>0.6</v>
      </c>
      <c r="I100" s="40">
        <v>4339</v>
      </c>
      <c r="J100" s="40">
        <v>8550</v>
      </c>
      <c r="K100" s="40"/>
      <c r="L100" s="40">
        <v>3440</v>
      </c>
      <c r="M100" s="40">
        <v>3.12</v>
      </c>
      <c r="N100" s="40">
        <v>6.2679999999999998</v>
      </c>
      <c r="O100" s="40">
        <v>3.1480000000000001</v>
      </c>
      <c r="P100" s="40"/>
      <c r="Q100" s="40">
        <v>0.20300000000000001</v>
      </c>
      <c r="R100" s="40">
        <v>1</v>
      </c>
      <c r="S100" s="40">
        <v>0</v>
      </c>
      <c r="T100" s="40">
        <v>0</v>
      </c>
      <c r="U100" s="40"/>
      <c r="V100" s="40">
        <v>0</v>
      </c>
      <c r="W100" s="40"/>
      <c r="X100" s="40"/>
      <c r="Y100" s="41">
        <v>44586</v>
      </c>
      <c r="Z100" s="42">
        <v>0.74984953703703694</v>
      </c>
      <c r="AA100" s="40"/>
      <c r="AB100" s="43">
        <v>1</v>
      </c>
      <c r="AC100" s="43"/>
      <c r="AD100" s="44">
        <v>3.0924357501526654</v>
      </c>
      <c r="AE100" s="44">
        <v>6.0990287985727791</v>
      </c>
      <c r="AF100" s="44">
        <v>3.0065930484201138</v>
      </c>
      <c r="AG100" s="44">
        <v>0.27120202232897977</v>
      </c>
      <c r="AH100" s="44"/>
      <c r="AI100" s="43"/>
      <c r="AJ100" s="43">
        <v>3.0811916717555121</v>
      </c>
      <c r="AK100" s="43"/>
      <c r="AL100" s="43"/>
      <c r="AM100" s="43"/>
      <c r="AN100" s="43"/>
      <c r="AO100" s="43"/>
      <c r="AP100" s="43">
        <v>1.6504799762129856</v>
      </c>
      <c r="AQ100" s="43"/>
      <c r="AR100" s="43"/>
      <c r="AS100" s="43"/>
      <c r="AT100" s="43"/>
      <c r="AU100" s="43"/>
      <c r="AV100" s="43">
        <v>0.21976828067045892</v>
      </c>
      <c r="AW100" s="43"/>
      <c r="AX100" s="43"/>
      <c r="AY100" s="43"/>
      <c r="AZ100" s="43"/>
      <c r="BA100" s="43"/>
      <c r="BB100" s="43">
        <v>9.5993258903400722</v>
      </c>
      <c r="BC100" s="43"/>
      <c r="BD100" s="43"/>
      <c r="BE100" s="43"/>
      <c r="BF100" s="43"/>
      <c r="BG100" s="47"/>
      <c r="BH100" s="47"/>
      <c r="BI100" s="47"/>
      <c r="BJ100" s="47"/>
      <c r="BK100" s="43"/>
      <c r="BL100" s="45"/>
      <c r="BM100" s="43"/>
      <c r="BN100" s="43"/>
      <c r="CC100" s="7"/>
    </row>
    <row r="101" spans="1:81" ht="15.75" customHeight="1">
      <c r="A101" s="40">
        <v>10</v>
      </c>
      <c r="B101" s="40">
        <v>5</v>
      </c>
      <c r="C101" s="40" t="s">
        <v>88</v>
      </c>
      <c r="D101" s="40" t="s">
        <v>25</v>
      </c>
      <c r="E101" s="40"/>
      <c r="F101" s="40"/>
      <c r="G101" s="40">
        <v>0.6</v>
      </c>
      <c r="H101" s="40">
        <v>0.6</v>
      </c>
      <c r="I101" s="40">
        <v>4098</v>
      </c>
      <c r="J101" s="40">
        <v>8602</v>
      </c>
      <c r="K101" s="40"/>
      <c r="L101" s="40">
        <v>3738</v>
      </c>
      <c r="M101" s="40">
        <v>2.9660000000000002</v>
      </c>
      <c r="N101" s="40">
        <v>6.3049999999999997</v>
      </c>
      <c r="O101" s="40">
        <v>3.34</v>
      </c>
      <c r="P101" s="40"/>
      <c r="Q101" s="40">
        <v>0.22900000000000001</v>
      </c>
      <c r="R101" s="40">
        <v>1</v>
      </c>
      <c r="S101" s="40">
        <v>0</v>
      </c>
      <c r="T101" s="40">
        <v>0</v>
      </c>
      <c r="U101" s="40"/>
      <c r="V101" s="40">
        <v>0</v>
      </c>
      <c r="W101" s="40"/>
      <c r="X101" s="40"/>
      <c r="Y101" s="41">
        <v>44788</v>
      </c>
      <c r="Z101" s="42">
        <v>0.55178240740740747</v>
      </c>
      <c r="AA101" s="40"/>
      <c r="AB101" s="43">
        <v>1</v>
      </c>
      <c r="AC101" s="43"/>
      <c r="AD101" s="44">
        <v>3.2857495326402288</v>
      </c>
      <c r="AE101" s="44">
        <v>6.9131790132341386</v>
      </c>
      <c r="AF101" s="44">
        <v>3.6274294805939098</v>
      </c>
      <c r="AG101" s="44">
        <v>0.33899216216599809</v>
      </c>
      <c r="AH101" s="44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7"/>
      <c r="BH101" s="47"/>
      <c r="BI101" s="47"/>
      <c r="BJ101" s="47"/>
      <c r="BK101" s="43"/>
      <c r="BL101" s="45"/>
      <c r="BM101" s="43"/>
      <c r="BN101" s="43"/>
      <c r="CC101" s="7"/>
    </row>
    <row r="102" spans="1:81" ht="15.75" customHeight="1">
      <c r="A102" s="40">
        <v>11</v>
      </c>
      <c r="B102" s="40">
        <v>5</v>
      </c>
      <c r="C102" s="40" t="s">
        <v>88</v>
      </c>
      <c r="D102" s="40" t="s">
        <v>25</v>
      </c>
      <c r="E102" s="40"/>
      <c r="F102" s="40"/>
      <c r="G102" s="40">
        <v>0.6</v>
      </c>
      <c r="H102" s="40">
        <v>0.6</v>
      </c>
      <c r="I102" s="40">
        <v>4207</v>
      </c>
      <c r="J102" s="40">
        <v>8679</v>
      </c>
      <c r="K102" s="40"/>
      <c r="L102" s="40">
        <v>3707</v>
      </c>
      <c r="M102" s="40">
        <v>3.036</v>
      </c>
      <c r="N102" s="40">
        <v>6.359</v>
      </c>
      <c r="O102" s="40">
        <v>3.3239999999999998</v>
      </c>
      <c r="P102" s="40"/>
      <c r="Q102" s="40">
        <v>0.22600000000000001</v>
      </c>
      <c r="R102" s="40">
        <v>1</v>
      </c>
      <c r="S102" s="40">
        <v>0</v>
      </c>
      <c r="T102" s="40">
        <v>0</v>
      </c>
      <c r="U102" s="40"/>
      <c r="V102" s="40">
        <v>0</v>
      </c>
      <c r="W102" s="40"/>
      <c r="X102" s="40"/>
      <c r="Y102" s="41">
        <v>44788</v>
      </c>
      <c r="Z102" s="42">
        <v>0.55887731481481484</v>
      </c>
      <c r="AA102" s="40"/>
      <c r="AB102" s="43">
        <v>1</v>
      </c>
      <c r="AC102" s="43"/>
      <c r="AD102" s="44">
        <v>3.3688141835317329</v>
      </c>
      <c r="AE102" s="44">
        <v>6.9729749846067364</v>
      </c>
      <c r="AF102" s="44">
        <v>3.6041608010750035</v>
      </c>
      <c r="AG102" s="44">
        <v>0.33632000811091978</v>
      </c>
      <c r="AH102" s="44"/>
      <c r="AI102" s="43"/>
      <c r="AJ102" s="43">
        <v>11.18881764256224</v>
      </c>
      <c r="AK102" s="43">
        <v>1.9875892173157106</v>
      </c>
      <c r="AL102" s="43"/>
      <c r="AM102" s="43"/>
      <c r="AN102" s="43"/>
      <c r="AO102" s="43"/>
      <c r="AP102" s="43">
        <v>16.067406957561435</v>
      </c>
      <c r="AQ102" s="43">
        <v>0.25647645585567735</v>
      </c>
      <c r="AR102" s="43"/>
      <c r="AS102" s="43"/>
      <c r="AT102" s="43"/>
      <c r="AU102" s="43"/>
      <c r="AV102" s="43">
        <v>20.945996272560635</v>
      </c>
      <c r="AW102" s="43">
        <v>1.3349807819591519</v>
      </c>
      <c r="AX102" s="43"/>
      <c r="AY102" s="43"/>
      <c r="AZ102" s="43"/>
      <c r="BA102" s="43"/>
      <c r="BB102" s="43">
        <v>10.684393824861694</v>
      </c>
      <c r="BC102" s="43">
        <v>2.5699658213702818</v>
      </c>
      <c r="BD102" s="43"/>
      <c r="BE102" s="43"/>
      <c r="BF102" s="43"/>
      <c r="BG102" s="47">
        <v>3.3356645292768672</v>
      </c>
      <c r="BH102" s="47">
        <v>6.9640444174536862</v>
      </c>
      <c r="BI102" s="47">
        <v>3.628379888176819</v>
      </c>
      <c r="BJ102" s="47">
        <v>0.33205318147458507</v>
      </c>
      <c r="BK102" s="43"/>
      <c r="BL102" s="45">
        <v>24</v>
      </c>
      <c r="BM102" s="43"/>
      <c r="BN102" s="43"/>
      <c r="CC102" s="7"/>
    </row>
    <row r="103" spans="1:81" ht="15.75" customHeight="1">
      <c r="A103" s="40">
        <v>12</v>
      </c>
      <c r="B103" s="40">
        <v>5</v>
      </c>
      <c r="C103" s="40" t="s">
        <v>88</v>
      </c>
      <c r="D103" s="40" t="s">
        <v>25</v>
      </c>
      <c r="E103" s="40"/>
      <c r="F103" s="40"/>
      <c r="G103" s="40">
        <v>0.6</v>
      </c>
      <c r="H103" s="40">
        <v>0.6</v>
      </c>
      <c r="I103" s="40">
        <v>4120</v>
      </c>
      <c r="J103" s="40">
        <v>8656</v>
      </c>
      <c r="K103" s="40"/>
      <c r="L103" s="40">
        <v>3608</v>
      </c>
      <c r="M103" s="40">
        <v>2.9790000000000001</v>
      </c>
      <c r="N103" s="40">
        <v>6.343</v>
      </c>
      <c r="O103" s="40">
        <v>3.3639999999999999</v>
      </c>
      <c r="P103" s="40"/>
      <c r="Q103" s="40">
        <v>0.218</v>
      </c>
      <c r="R103" s="40">
        <v>1</v>
      </c>
      <c r="S103" s="40">
        <v>0</v>
      </c>
      <c r="T103" s="40">
        <v>0</v>
      </c>
      <c r="U103" s="40"/>
      <c r="V103" s="40">
        <v>0</v>
      </c>
      <c r="W103" s="40"/>
      <c r="X103" s="40"/>
      <c r="Y103" s="41">
        <v>44788</v>
      </c>
      <c r="Z103" s="42">
        <v>0.56633101851851853</v>
      </c>
      <c r="AA103" s="40"/>
      <c r="AB103" s="43">
        <v>1</v>
      </c>
      <c r="AC103" s="43"/>
      <c r="AD103" s="44">
        <v>3.302514875022001</v>
      </c>
      <c r="AE103" s="44">
        <v>6.955113850300636</v>
      </c>
      <c r="AF103" s="44">
        <v>3.652598975278635</v>
      </c>
      <c r="AG103" s="44">
        <v>0.3277863548382503</v>
      </c>
      <c r="AH103" s="44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7"/>
      <c r="BH103" s="47"/>
      <c r="BI103" s="47"/>
      <c r="BJ103" s="47"/>
      <c r="BK103" s="43"/>
      <c r="BL103" s="45"/>
      <c r="BM103" s="43"/>
      <c r="BN103" s="43"/>
      <c r="CC103" s="7"/>
    </row>
    <row r="104" spans="1:81" ht="15.75" customHeight="1">
      <c r="A104" s="40">
        <v>10</v>
      </c>
      <c r="B104" s="40">
        <v>5</v>
      </c>
      <c r="C104" s="40" t="s">
        <v>88</v>
      </c>
      <c r="D104" s="40" t="s">
        <v>25</v>
      </c>
      <c r="E104" s="40"/>
      <c r="F104" s="40"/>
      <c r="G104" s="40">
        <v>0.6</v>
      </c>
      <c r="H104" s="40">
        <v>0.6</v>
      </c>
      <c r="I104" s="40">
        <v>4220</v>
      </c>
      <c r="J104" s="40">
        <v>8691</v>
      </c>
      <c r="K104" s="40"/>
      <c r="L104" s="40">
        <v>4212</v>
      </c>
      <c r="M104" s="40">
        <v>3.044</v>
      </c>
      <c r="N104" s="40">
        <v>6.3680000000000003</v>
      </c>
      <c r="O104" s="40">
        <v>3.3239999999999998</v>
      </c>
      <c r="P104" s="40"/>
      <c r="Q104" s="40">
        <v>0.27</v>
      </c>
      <c r="R104" s="40">
        <v>1</v>
      </c>
      <c r="S104" s="40">
        <v>0</v>
      </c>
      <c r="T104" s="40">
        <v>0</v>
      </c>
      <c r="U104" s="40"/>
      <c r="V104" s="40">
        <v>0</v>
      </c>
      <c r="W104" s="40"/>
      <c r="X104" s="40"/>
      <c r="Y104" s="41">
        <v>44789</v>
      </c>
      <c r="Z104" s="42">
        <v>0.67704861111111114</v>
      </c>
      <c r="AA104" s="40"/>
      <c r="AB104" s="43">
        <v>1</v>
      </c>
      <c r="AC104" s="43"/>
      <c r="AD104" s="44">
        <v>3.311432451028677</v>
      </c>
      <c r="AE104" s="44">
        <v>6.880797171519867</v>
      </c>
      <c r="AF104" s="44">
        <v>3.56936472049119</v>
      </c>
      <c r="AG104" s="44">
        <v>0.3314175801543417</v>
      </c>
      <c r="AH104" s="44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7"/>
      <c r="BH104" s="47"/>
      <c r="BI104" s="47"/>
      <c r="BJ104" s="47"/>
      <c r="BK104" s="43"/>
      <c r="BL104" s="45"/>
      <c r="BM104" s="43"/>
      <c r="BN104" s="43"/>
      <c r="CC104" s="7"/>
    </row>
    <row r="105" spans="1:81" ht="15.75" customHeight="1">
      <c r="A105" s="40">
        <v>11</v>
      </c>
      <c r="B105" s="40">
        <v>5</v>
      </c>
      <c r="C105" s="40" t="s">
        <v>88</v>
      </c>
      <c r="D105" s="40" t="s">
        <v>25</v>
      </c>
      <c r="E105" s="40"/>
      <c r="F105" s="40"/>
      <c r="G105" s="40">
        <v>0.6</v>
      </c>
      <c r="H105" s="40">
        <v>0.6</v>
      </c>
      <c r="I105" s="40">
        <v>4341</v>
      </c>
      <c r="J105" s="40">
        <v>8814</v>
      </c>
      <c r="K105" s="40"/>
      <c r="L105" s="40">
        <v>4222</v>
      </c>
      <c r="M105" s="40">
        <v>3.121</v>
      </c>
      <c r="N105" s="40">
        <v>6.4539999999999997</v>
      </c>
      <c r="O105" s="40">
        <v>3.3340000000000001</v>
      </c>
      <c r="P105" s="40"/>
      <c r="Q105" s="40">
        <v>0.27100000000000002</v>
      </c>
      <c r="R105" s="40">
        <v>1</v>
      </c>
      <c r="S105" s="40">
        <v>0</v>
      </c>
      <c r="T105" s="40">
        <v>0</v>
      </c>
      <c r="U105" s="40"/>
      <c r="V105" s="40">
        <v>0</v>
      </c>
      <c r="W105" s="40"/>
      <c r="X105" s="40"/>
      <c r="Y105" s="41">
        <v>44789</v>
      </c>
      <c r="Z105" s="42">
        <v>0.68429398148148157</v>
      </c>
      <c r="AA105" s="40"/>
      <c r="AB105" s="43">
        <v>1</v>
      </c>
      <c r="AC105" s="43"/>
      <c r="AD105" s="44">
        <v>3.4029134801059375</v>
      </c>
      <c r="AE105" s="44">
        <v>6.9745239304659679</v>
      </c>
      <c r="AF105" s="44">
        <v>3.5716104503600303</v>
      </c>
      <c r="AG105" s="44">
        <v>0.33217463459205876</v>
      </c>
      <c r="AH105" s="43"/>
      <c r="AI105" s="43"/>
      <c r="AJ105" s="43">
        <v>12.2207828366694</v>
      </c>
      <c r="AK105" s="43">
        <v>2.1558689390997747</v>
      </c>
      <c r="AL105" s="43"/>
      <c r="AM105" s="43"/>
      <c r="AN105" s="43"/>
      <c r="AO105" s="43"/>
      <c r="AP105" s="43">
        <v>15.486409388891742</v>
      </c>
      <c r="AQ105" s="43">
        <v>1.3086494296134434</v>
      </c>
      <c r="AR105" s="43"/>
      <c r="AS105" s="43"/>
      <c r="AT105" s="43"/>
      <c r="AU105" s="43"/>
      <c r="AV105" s="43">
        <v>18.752035941114084</v>
      </c>
      <c r="AW105" s="43">
        <v>0.50802621641480317</v>
      </c>
      <c r="AX105" s="43"/>
      <c r="AY105" s="43"/>
      <c r="AZ105" s="43"/>
      <c r="BA105" s="43"/>
      <c r="BB105" s="43">
        <v>9.7407074283207464</v>
      </c>
      <c r="BC105" s="43">
        <v>1.7936293506673588</v>
      </c>
      <c r="BD105" s="43"/>
      <c r="BE105" s="43"/>
      <c r="BF105" s="43"/>
      <c r="BG105" s="47">
        <v>3.366623485100082</v>
      </c>
      <c r="BH105" s="47">
        <v>6.9291845633335045</v>
      </c>
      <c r="BI105" s="47">
        <v>3.5625610782334225</v>
      </c>
      <c r="BJ105" s="47">
        <v>0.32922212228496223</v>
      </c>
      <c r="BK105" s="43"/>
      <c r="BL105" s="45">
        <v>25</v>
      </c>
      <c r="BM105" s="43"/>
      <c r="BN105" s="43"/>
      <c r="CC105" s="7"/>
    </row>
    <row r="106" spans="1:81" ht="15.75" customHeight="1">
      <c r="A106" s="40">
        <v>12</v>
      </c>
      <c r="B106" s="40">
        <v>5</v>
      </c>
      <c r="C106" s="40" t="s">
        <v>88</v>
      </c>
      <c r="D106" s="40" t="s">
        <v>25</v>
      </c>
      <c r="E106" s="40"/>
      <c r="F106" s="40"/>
      <c r="G106" s="40">
        <v>0.6</v>
      </c>
      <c r="H106" s="40">
        <v>0.6</v>
      </c>
      <c r="I106" s="40">
        <v>4245</v>
      </c>
      <c r="J106" s="40">
        <v>8695</v>
      </c>
      <c r="K106" s="40"/>
      <c r="L106" s="40">
        <v>4144</v>
      </c>
      <c r="M106" s="40">
        <v>3.06</v>
      </c>
      <c r="N106" s="40">
        <v>6.37</v>
      </c>
      <c r="O106" s="40">
        <v>3.3109999999999999</v>
      </c>
      <c r="P106" s="40"/>
      <c r="Q106" s="40">
        <v>0.26400000000000001</v>
      </c>
      <c r="R106" s="40">
        <v>1</v>
      </c>
      <c r="S106" s="40">
        <v>0</v>
      </c>
      <c r="T106" s="40">
        <v>0</v>
      </c>
      <c r="U106" s="40"/>
      <c r="V106" s="40">
        <v>0</v>
      </c>
      <c r="W106" s="40"/>
      <c r="X106" s="40"/>
      <c r="Y106" s="41">
        <v>44789</v>
      </c>
      <c r="Z106" s="42">
        <v>0.6921180555555555</v>
      </c>
      <c r="AA106" s="40"/>
      <c r="AB106" s="43">
        <v>1</v>
      </c>
      <c r="AC106" s="43"/>
      <c r="AD106" s="44">
        <v>3.3303334900942265</v>
      </c>
      <c r="AE106" s="44">
        <v>6.8838451962010412</v>
      </c>
      <c r="AF106" s="44">
        <v>3.5535117061068147</v>
      </c>
      <c r="AG106" s="44">
        <v>0.32626960997786569</v>
      </c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7"/>
      <c r="BH106" s="47"/>
      <c r="BI106" s="47"/>
      <c r="BJ106" s="47"/>
      <c r="BK106" s="43"/>
      <c r="BL106" s="45"/>
      <c r="BM106" s="43"/>
      <c r="BN106" s="43"/>
      <c r="CC106" s="7"/>
    </row>
    <row r="107" spans="1:81" ht="15.75" customHeight="1">
      <c r="A107" s="40">
        <v>10</v>
      </c>
      <c r="B107" s="40">
        <v>5</v>
      </c>
      <c r="C107" s="40" t="s">
        <v>88</v>
      </c>
      <c r="D107" s="40" t="s">
        <v>25</v>
      </c>
      <c r="E107" s="40"/>
      <c r="F107" s="40"/>
      <c r="G107" s="40">
        <v>0.6</v>
      </c>
      <c r="H107" s="40">
        <v>0.6</v>
      </c>
      <c r="I107" s="40">
        <v>4325</v>
      </c>
      <c r="J107" s="40">
        <v>8620</v>
      </c>
      <c r="K107" s="40"/>
      <c r="L107" s="40">
        <v>3980</v>
      </c>
      <c r="M107" s="40">
        <v>3.1110000000000002</v>
      </c>
      <c r="N107" s="40">
        <v>6.3179999999999996</v>
      </c>
      <c r="O107" s="40">
        <v>3.2069999999999999</v>
      </c>
      <c r="P107" s="40"/>
      <c r="Q107" s="40">
        <v>0.25</v>
      </c>
      <c r="R107" s="40">
        <v>1</v>
      </c>
      <c r="S107" s="40">
        <v>0</v>
      </c>
      <c r="T107" s="40">
        <v>0</v>
      </c>
      <c r="U107" s="40"/>
      <c r="V107" s="40">
        <v>0</v>
      </c>
      <c r="W107" s="40"/>
      <c r="X107" s="40"/>
      <c r="Y107" s="41">
        <v>44791</v>
      </c>
      <c r="Z107" s="42">
        <v>0.58583333333333332</v>
      </c>
      <c r="AA107" s="40"/>
      <c r="AB107" s="43">
        <v>1</v>
      </c>
      <c r="AC107" s="43"/>
      <c r="AD107" s="44">
        <v>3.5237885586500162</v>
      </c>
      <c r="AE107" s="44">
        <v>6.8687218312569556</v>
      </c>
      <c r="AF107" s="44">
        <v>3.3449332726069394</v>
      </c>
      <c r="AG107" s="44">
        <v>0.32357629578243502</v>
      </c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7"/>
      <c r="BH107" s="47"/>
      <c r="BI107" s="47"/>
      <c r="BJ107" s="47"/>
      <c r="BK107" s="43"/>
      <c r="BL107" s="45"/>
      <c r="BM107" s="43"/>
      <c r="BN107" s="43"/>
      <c r="CC107" s="7"/>
    </row>
    <row r="108" spans="1:81" ht="15.75" customHeight="1">
      <c r="A108" s="40">
        <v>11</v>
      </c>
      <c r="B108" s="40">
        <v>5</v>
      </c>
      <c r="C108" s="40" t="s">
        <v>88</v>
      </c>
      <c r="D108" s="40" t="s">
        <v>25</v>
      </c>
      <c r="E108" s="40"/>
      <c r="F108" s="40"/>
      <c r="G108" s="40">
        <v>0.6</v>
      </c>
      <c r="H108" s="40">
        <v>0.6</v>
      </c>
      <c r="I108" s="40">
        <v>4309</v>
      </c>
      <c r="J108" s="40">
        <v>8600</v>
      </c>
      <c r="K108" s="40"/>
      <c r="L108" s="40">
        <v>4028</v>
      </c>
      <c r="M108" s="40">
        <v>3.101</v>
      </c>
      <c r="N108" s="40">
        <v>6.3029999999999999</v>
      </c>
      <c r="O108" s="40">
        <v>3.2029999999999998</v>
      </c>
      <c r="P108" s="40"/>
      <c r="Q108" s="40">
        <v>0.254</v>
      </c>
      <c r="R108" s="40">
        <v>1</v>
      </c>
      <c r="S108" s="40">
        <v>0</v>
      </c>
      <c r="T108" s="40">
        <v>0</v>
      </c>
      <c r="U108" s="40"/>
      <c r="V108" s="40">
        <v>0</v>
      </c>
      <c r="W108" s="40"/>
      <c r="X108" s="40"/>
      <c r="Y108" s="41">
        <v>44791</v>
      </c>
      <c r="Z108" s="42">
        <v>0.59310185185185182</v>
      </c>
      <c r="AA108" s="40"/>
      <c r="AB108" s="43">
        <v>1</v>
      </c>
      <c r="AC108" s="43"/>
      <c r="AD108" s="44">
        <v>3.5112180237042776</v>
      </c>
      <c r="AE108" s="44">
        <v>6.8533877260492044</v>
      </c>
      <c r="AF108" s="44">
        <v>3.3421697023449268</v>
      </c>
      <c r="AG108" s="44">
        <v>0.32703592013737365</v>
      </c>
      <c r="AH108" s="43"/>
      <c r="AI108" s="43"/>
      <c r="AJ108" s="43">
        <v>16.791808952674831</v>
      </c>
      <c r="AK108" s="43">
        <v>0.42604329823946357</v>
      </c>
      <c r="AL108" s="43"/>
      <c r="AM108" s="43"/>
      <c r="AN108" s="43"/>
      <c r="AO108" s="43"/>
      <c r="AP108" s="43">
        <v>14.798157712777416</v>
      </c>
      <c r="AQ108" s="43">
        <v>1.0018086644376043</v>
      </c>
      <c r="AR108" s="43"/>
      <c r="AS108" s="43"/>
      <c r="AT108" s="43"/>
      <c r="AU108" s="43"/>
      <c r="AV108" s="43">
        <v>12.804506472879998</v>
      </c>
      <c r="AW108" s="43">
        <v>2.4801309305588961</v>
      </c>
      <c r="AX108" s="43"/>
      <c r="AY108" s="43"/>
      <c r="AZ108" s="43"/>
      <c r="BA108" s="43"/>
      <c r="BB108" s="43">
        <v>8.6996461804148186</v>
      </c>
      <c r="BC108" s="43">
        <v>0.57466092979060535</v>
      </c>
      <c r="BD108" s="43"/>
      <c r="BE108" s="43"/>
      <c r="BF108" s="43"/>
      <c r="BG108" s="47">
        <v>3.503754268580245</v>
      </c>
      <c r="BH108" s="47">
        <v>6.8878894627666449</v>
      </c>
      <c r="BI108" s="47">
        <v>3.3841351941864</v>
      </c>
      <c r="BJ108" s="47">
        <v>0.32609893854124444</v>
      </c>
      <c r="BK108" s="43"/>
      <c r="BL108" s="45">
        <v>26</v>
      </c>
      <c r="BM108" s="43"/>
      <c r="BN108" s="43"/>
      <c r="CC108" s="7"/>
    </row>
    <row r="109" spans="1:81" ht="15.75" customHeight="1">
      <c r="A109" s="40">
        <v>12</v>
      </c>
      <c r="B109" s="40">
        <v>5</v>
      </c>
      <c r="C109" s="40" t="s">
        <v>88</v>
      </c>
      <c r="D109" s="40" t="s">
        <v>25</v>
      </c>
      <c r="E109" s="40"/>
      <c r="F109" s="40"/>
      <c r="G109" s="40">
        <v>0.6</v>
      </c>
      <c r="H109" s="40">
        <v>0.6</v>
      </c>
      <c r="I109" s="40">
        <v>4290</v>
      </c>
      <c r="J109" s="40">
        <v>8690</v>
      </c>
      <c r="K109" s="40"/>
      <c r="L109" s="40">
        <v>4002</v>
      </c>
      <c r="M109" s="40">
        <v>3.0880000000000001</v>
      </c>
      <c r="N109" s="40">
        <v>6.367</v>
      </c>
      <c r="O109" s="40">
        <v>3.2789999999999999</v>
      </c>
      <c r="P109" s="40"/>
      <c r="Q109" s="40">
        <v>0.252</v>
      </c>
      <c r="R109" s="40">
        <v>1</v>
      </c>
      <c r="S109" s="40">
        <v>0</v>
      </c>
      <c r="T109" s="40">
        <v>0</v>
      </c>
      <c r="U109" s="40"/>
      <c r="V109" s="40">
        <v>0</v>
      </c>
      <c r="W109" s="40"/>
      <c r="X109" s="40"/>
      <c r="Y109" s="41">
        <v>44791</v>
      </c>
      <c r="Z109" s="42">
        <v>0.60081018518518514</v>
      </c>
      <c r="AA109" s="40"/>
      <c r="AB109" s="43">
        <v>1</v>
      </c>
      <c r="AC109" s="43"/>
      <c r="AD109" s="44">
        <v>3.4962905134562123</v>
      </c>
      <c r="AE109" s="44">
        <v>6.9223911994840854</v>
      </c>
      <c r="AF109" s="44">
        <v>3.4261006860278731</v>
      </c>
      <c r="AG109" s="44">
        <v>0.32516195694511524</v>
      </c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7"/>
      <c r="BH109" s="47"/>
      <c r="BI109" s="47"/>
      <c r="BJ109" s="47"/>
      <c r="BK109" s="43"/>
      <c r="BL109" s="45"/>
      <c r="BM109" s="43"/>
      <c r="BN109" s="43"/>
      <c r="CC109" s="7"/>
    </row>
    <row r="110" spans="1:81" ht="15.75" customHeight="1">
      <c r="A110" s="40">
        <v>10</v>
      </c>
      <c r="B110" s="40">
        <v>5</v>
      </c>
      <c r="C110" s="40" t="s">
        <v>88</v>
      </c>
      <c r="D110" s="40" t="s">
        <v>25</v>
      </c>
      <c r="E110" s="40"/>
      <c r="F110" s="40"/>
      <c r="G110" s="40">
        <v>0.6</v>
      </c>
      <c r="H110" s="40">
        <v>0.6</v>
      </c>
      <c r="I110" s="40">
        <v>3792</v>
      </c>
      <c r="J110" s="40">
        <v>8006</v>
      </c>
      <c r="K110" s="40"/>
      <c r="L110" s="40">
        <v>4043</v>
      </c>
      <c r="M110" s="40">
        <v>2.77</v>
      </c>
      <c r="N110" s="40">
        <v>5.8849999999999998</v>
      </c>
      <c r="O110" s="40">
        <v>3.1139999999999999</v>
      </c>
      <c r="P110" s="40"/>
      <c r="Q110" s="40">
        <v>0.25600000000000001</v>
      </c>
      <c r="R110" s="40">
        <v>1</v>
      </c>
      <c r="S110" s="40">
        <v>0</v>
      </c>
      <c r="T110" s="40">
        <v>0</v>
      </c>
      <c r="U110" s="40"/>
      <c r="V110" s="40">
        <v>0</v>
      </c>
      <c r="W110" s="40"/>
      <c r="X110" s="40"/>
      <c r="Y110" s="41">
        <v>44810</v>
      </c>
      <c r="Z110" s="42">
        <v>0.73719907407407403</v>
      </c>
      <c r="AA110" s="40"/>
      <c r="AB110" s="43">
        <v>1</v>
      </c>
      <c r="AC110" s="43"/>
      <c r="AD110" s="44">
        <v>3.1455570019651775</v>
      </c>
      <c r="AE110" s="44">
        <v>6.875808903481432</v>
      </c>
      <c r="AF110" s="44">
        <v>3.7302519015162545</v>
      </c>
      <c r="AG110" s="44">
        <v>0.33968620659310578</v>
      </c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7"/>
      <c r="BH110" s="47"/>
      <c r="BI110" s="47"/>
      <c r="BJ110" s="47"/>
      <c r="BK110" s="43"/>
      <c r="BL110" s="45"/>
      <c r="BM110" s="43"/>
      <c r="BN110" s="43"/>
      <c r="CC110" s="7"/>
    </row>
    <row r="111" spans="1:81" ht="15.75" customHeight="1">
      <c r="A111" s="40">
        <v>11</v>
      </c>
      <c r="B111" s="40">
        <v>5</v>
      </c>
      <c r="C111" s="40" t="s">
        <v>88</v>
      </c>
      <c r="D111" s="40" t="s">
        <v>25</v>
      </c>
      <c r="E111" s="40"/>
      <c r="F111" s="40"/>
      <c r="G111" s="40">
        <v>0.6</v>
      </c>
      <c r="H111" s="40">
        <v>0.6</v>
      </c>
      <c r="I111" s="40">
        <v>3900</v>
      </c>
      <c r="J111" s="40">
        <v>8043</v>
      </c>
      <c r="K111" s="40"/>
      <c r="L111" s="40">
        <v>3960</v>
      </c>
      <c r="M111" s="40">
        <v>2.839</v>
      </c>
      <c r="N111" s="40">
        <v>5.9109999999999996</v>
      </c>
      <c r="O111" s="40">
        <v>3.0720000000000001</v>
      </c>
      <c r="P111" s="40"/>
      <c r="Q111" s="40">
        <v>0.248</v>
      </c>
      <c r="R111" s="40">
        <v>1</v>
      </c>
      <c r="S111" s="40">
        <v>0</v>
      </c>
      <c r="T111" s="40">
        <v>0</v>
      </c>
      <c r="U111" s="40"/>
      <c r="V111" s="40">
        <v>0</v>
      </c>
      <c r="W111" s="40"/>
      <c r="X111" s="40"/>
      <c r="Y111" s="41">
        <v>44810</v>
      </c>
      <c r="Z111" s="42">
        <v>0.7446990740740741</v>
      </c>
      <c r="AA111" s="40"/>
      <c r="AB111" s="43">
        <v>1</v>
      </c>
      <c r="AC111" s="43"/>
      <c r="AD111" s="44">
        <v>3.2349730915228214</v>
      </c>
      <c r="AE111" s="44">
        <v>6.9077854252155086</v>
      </c>
      <c r="AF111" s="44">
        <v>3.6728123336926872</v>
      </c>
      <c r="AG111" s="44">
        <v>0.33283850366075096</v>
      </c>
      <c r="AH111" s="43"/>
      <c r="AI111" s="43"/>
      <c r="AJ111" s="43">
        <v>8.8949423865537138</v>
      </c>
      <c r="AK111" s="43">
        <v>1.9514331504726636</v>
      </c>
      <c r="AL111" s="43"/>
      <c r="AM111" s="43"/>
      <c r="AN111" s="43"/>
      <c r="AO111" s="43"/>
      <c r="AP111" s="43">
        <v>14.841680314546077</v>
      </c>
      <c r="AQ111" s="43">
        <v>0.50169376064517091</v>
      </c>
      <c r="AR111" s="43"/>
      <c r="AS111" s="43"/>
      <c r="AT111" s="43"/>
      <c r="AU111" s="43"/>
      <c r="AV111" s="43">
        <v>20.788418242538437</v>
      </c>
      <c r="AW111" s="43">
        <v>2.713272631697925</v>
      </c>
      <c r="AX111" s="43"/>
      <c r="AY111" s="43"/>
      <c r="AZ111" s="43"/>
      <c r="BA111" s="43"/>
      <c r="BB111" s="43">
        <v>10.024890584772868</v>
      </c>
      <c r="BC111" s="43">
        <v>1.6746706990529208</v>
      </c>
      <c r="BD111" s="43"/>
      <c r="BE111" s="43"/>
      <c r="BF111" s="43"/>
      <c r="BG111" s="47">
        <v>3.2668482715966114</v>
      </c>
      <c r="BH111" s="47">
        <v>6.8905008188727646</v>
      </c>
      <c r="BI111" s="47">
        <v>3.6236525472761532</v>
      </c>
      <c r="BJ111" s="47">
        <v>0.33007467175431859</v>
      </c>
      <c r="BK111" s="43"/>
      <c r="BL111" s="45">
        <v>27</v>
      </c>
      <c r="BM111" s="43"/>
      <c r="BN111" s="43"/>
      <c r="CC111" s="7"/>
    </row>
    <row r="112" spans="1:81" ht="15.75" customHeight="1">
      <c r="A112" s="40">
        <v>12</v>
      </c>
      <c r="B112" s="40">
        <v>5</v>
      </c>
      <c r="C112" s="40" t="s">
        <v>88</v>
      </c>
      <c r="D112" s="40" t="s">
        <v>25</v>
      </c>
      <c r="E112" s="40"/>
      <c r="F112" s="40"/>
      <c r="G112" s="40">
        <v>0.6</v>
      </c>
      <c r="H112" s="40">
        <v>0.6</v>
      </c>
      <c r="I112" s="40">
        <v>3977</v>
      </c>
      <c r="J112" s="40">
        <v>8003</v>
      </c>
      <c r="K112" s="40"/>
      <c r="L112" s="40">
        <v>3893</v>
      </c>
      <c r="M112" s="40">
        <v>2.8879999999999999</v>
      </c>
      <c r="N112" s="40">
        <v>5.8819999999999997</v>
      </c>
      <c r="O112" s="40">
        <v>2.9940000000000002</v>
      </c>
      <c r="P112" s="40"/>
      <c r="Q112" s="40">
        <v>0.24299999999999999</v>
      </c>
      <c r="R112" s="40">
        <v>1</v>
      </c>
      <c r="S112" s="40">
        <v>0</v>
      </c>
      <c r="T112" s="40">
        <v>0</v>
      </c>
      <c r="U112" s="40"/>
      <c r="V112" s="40">
        <v>0</v>
      </c>
      <c r="W112" s="40"/>
      <c r="X112" s="40"/>
      <c r="Y112" s="41">
        <v>44810</v>
      </c>
      <c r="Z112" s="42">
        <v>0.75239583333333337</v>
      </c>
      <c r="AA112" s="40"/>
      <c r="AB112" s="43">
        <v>1</v>
      </c>
      <c r="AC112" s="43"/>
      <c r="AD112" s="44">
        <v>3.2987234516704009</v>
      </c>
      <c r="AE112" s="44">
        <v>6.8732162125300196</v>
      </c>
      <c r="AF112" s="44">
        <v>3.5744927608596186</v>
      </c>
      <c r="AG112" s="44">
        <v>0.32731083984788628</v>
      </c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7"/>
      <c r="BH112" s="47"/>
      <c r="BI112" s="47"/>
      <c r="BJ112" s="47"/>
      <c r="BK112" s="43"/>
      <c r="BL112" s="45"/>
      <c r="BM112" s="43"/>
      <c r="BN112" s="43"/>
      <c r="CC112" s="7"/>
    </row>
    <row r="113" spans="1:81" ht="15.75" customHeight="1">
      <c r="A113" s="40">
        <v>10</v>
      </c>
      <c r="B113" s="40">
        <v>5</v>
      </c>
      <c r="C113" s="40" t="s">
        <v>88</v>
      </c>
      <c r="D113" s="40" t="s">
        <v>25</v>
      </c>
      <c r="E113" s="40"/>
      <c r="F113" s="40"/>
      <c r="G113" s="40">
        <v>0.6</v>
      </c>
      <c r="H113" s="40">
        <v>0.6</v>
      </c>
      <c r="I113" s="40">
        <v>3881</v>
      </c>
      <c r="J113" s="40">
        <v>7652</v>
      </c>
      <c r="K113" s="40"/>
      <c r="L113" s="40">
        <v>3905</v>
      </c>
      <c r="M113" s="40">
        <v>2.827</v>
      </c>
      <c r="N113" s="40">
        <v>5.6349999999999998</v>
      </c>
      <c r="O113" s="40">
        <v>2.8079999999999998</v>
      </c>
      <c r="P113" s="40"/>
      <c r="Q113" s="40">
        <v>0.24399999999999999</v>
      </c>
      <c r="R113" s="40">
        <v>1</v>
      </c>
      <c r="S113" s="40">
        <v>0</v>
      </c>
      <c r="T113" s="40">
        <v>0</v>
      </c>
      <c r="U113" s="40"/>
      <c r="V113" s="40">
        <v>0</v>
      </c>
      <c r="W113" s="40"/>
      <c r="X113" s="40"/>
      <c r="Y113" s="41">
        <v>44811</v>
      </c>
      <c r="Z113" s="42">
        <v>0.77142361111111113</v>
      </c>
      <c r="AA113" s="40"/>
      <c r="AB113" s="43">
        <v>1</v>
      </c>
      <c r="AC113" s="43"/>
      <c r="AD113" s="44">
        <v>3.3715367840284323</v>
      </c>
      <c r="AE113" s="44">
        <v>7.2055233126654006</v>
      </c>
      <c r="AF113" s="44">
        <v>3.8339865286369683</v>
      </c>
      <c r="AG113" s="44">
        <v>0.33527824531657963</v>
      </c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7"/>
      <c r="BH113" s="47"/>
      <c r="BI113" s="47"/>
      <c r="BJ113" s="47"/>
      <c r="BK113" s="43"/>
      <c r="BL113" s="45"/>
      <c r="BM113" s="43"/>
      <c r="BN113" s="43"/>
      <c r="CC113" s="7"/>
    </row>
    <row r="114" spans="1:81" ht="15.75" customHeight="1">
      <c r="A114" s="40">
        <v>11</v>
      </c>
      <c r="B114" s="40">
        <v>5</v>
      </c>
      <c r="C114" s="40" t="s">
        <v>88</v>
      </c>
      <c r="D114" s="40" t="s">
        <v>25</v>
      </c>
      <c r="E114" s="40"/>
      <c r="F114" s="40"/>
      <c r="G114" s="40">
        <v>0.6</v>
      </c>
      <c r="H114" s="40">
        <v>0.6</v>
      </c>
      <c r="I114" s="40">
        <v>3965</v>
      </c>
      <c r="J114" s="40">
        <v>7657</v>
      </c>
      <c r="K114" s="40"/>
      <c r="L114" s="40">
        <v>3822</v>
      </c>
      <c r="M114" s="40">
        <v>2.8809999999999998</v>
      </c>
      <c r="N114" s="40">
        <v>5.6379999999999999</v>
      </c>
      <c r="O114" s="40">
        <v>2.7570000000000001</v>
      </c>
      <c r="P114" s="40"/>
      <c r="Q114" s="40">
        <v>0.23599999999999999</v>
      </c>
      <c r="R114" s="40">
        <v>1</v>
      </c>
      <c r="S114" s="40">
        <v>0</v>
      </c>
      <c r="T114" s="40">
        <v>0</v>
      </c>
      <c r="U114" s="40"/>
      <c r="V114" s="40">
        <v>0</v>
      </c>
      <c r="W114" s="40"/>
      <c r="X114" s="40"/>
      <c r="Y114" s="41">
        <v>44811</v>
      </c>
      <c r="Z114" s="42">
        <v>0.77857638888888892</v>
      </c>
      <c r="AA114" s="40"/>
      <c r="AB114" s="43">
        <v>1</v>
      </c>
      <c r="AC114" s="43"/>
      <c r="AD114" s="44">
        <v>3.4405689381057543</v>
      </c>
      <c r="AE114" s="44">
        <v>7.2098225160377494</v>
      </c>
      <c r="AF114" s="44">
        <v>3.7692535779319951</v>
      </c>
      <c r="AG114" s="44">
        <v>0.32866118814377643</v>
      </c>
      <c r="AH114" s="43"/>
      <c r="AI114" s="43"/>
      <c r="AJ114" s="43">
        <v>14.261028735192392</v>
      </c>
      <c r="AK114" s="43">
        <v>0.74321496961742306</v>
      </c>
      <c r="AL114" s="43"/>
      <c r="AM114" s="43"/>
      <c r="AN114" s="43"/>
      <c r="AO114" s="43"/>
      <c r="AP114" s="43">
        <v>19.783945636071792</v>
      </c>
      <c r="AQ114" s="43">
        <v>0.63407990535087366</v>
      </c>
      <c r="AR114" s="43"/>
      <c r="AS114" s="43"/>
      <c r="AT114" s="43"/>
      <c r="AU114" s="43"/>
      <c r="AV114" s="43">
        <v>25.306862536951158</v>
      </c>
      <c r="AW114" s="43">
        <v>0.53456512649748045</v>
      </c>
      <c r="AX114" s="43"/>
      <c r="AY114" s="43"/>
      <c r="AZ114" s="43"/>
      <c r="BA114" s="43"/>
      <c r="BB114" s="43">
        <v>9.1949732694803235</v>
      </c>
      <c r="BC114" s="43">
        <v>0.65709272329436486</v>
      </c>
      <c r="BD114" s="43"/>
      <c r="BE114" s="43"/>
      <c r="BF114" s="43"/>
      <c r="BG114" s="47">
        <v>3.4278308620557718</v>
      </c>
      <c r="BH114" s="47">
        <v>7.1870367381643074</v>
      </c>
      <c r="BI114" s="47">
        <v>3.7592058761085347</v>
      </c>
      <c r="BJ114" s="47">
        <v>0.32758491980844096</v>
      </c>
      <c r="BK114" s="43"/>
      <c r="BL114" s="45">
        <v>28</v>
      </c>
      <c r="BM114" s="43"/>
      <c r="BN114" s="43"/>
      <c r="CC114" s="7"/>
    </row>
    <row r="115" spans="1:81" ht="15.75" customHeight="1">
      <c r="A115" s="40">
        <v>12</v>
      </c>
      <c r="B115" s="40">
        <v>5</v>
      </c>
      <c r="C115" s="40" t="s">
        <v>88</v>
      </c>
      <c r="D115" s="40" t="s">
        <v>25</v>
      </c>
      <c r="E115" s="40"/>
      <c r="F115" s="40"/>
      <c r="G115" s="40">
        <v>0.6</v>
      </c>
      <c r="H115" s="40">
        <v>0.6</v>
      </c>
      <c r="I115" s="40">
        <v>3934</v>
      </c>
      <c r="J115" s="40">
        <v>7604</v>
      </c>
      <c r="K115" s="40"/>
      <c r="L115" s="40">
        <v>3795</v>
      </c>
      <c r="M115" s="40">
        <v>2.8610000000000002</v>
      </c>
      <c r="N115" s="40">
        <v>5.601</v>
      </c>
      <c r="O115" s="40">
        <v>2.74</v>
      </c>
      <c r="P115" s="40"/>
      <c r="Q115" s="40">
        <v>0.23400000000000001</v>
      </c>
      <c r="R115" s="40">
        <v>1</v>
      </c>
      <c r="S115" s="40">
        <v>0</v>
      </c>
      <c r="T115" s="40">
        <v>0</v>
      </c>
      <c r="U115" s="40"/>
      <c r="V115" s="40">
        <v>0</v>
      </c>
      <c r="W115" s="40"/>
      <c r="X115" s="40"/>
      <c r="Y115" s="41">
        <v>44811</v>
      </c>
      <c r="Z115" s="42">
        <v>0.78625</v>
      </c>
      <c r="AA115" s="40"/>
      <c r="AB115" s="43">
        <v>1</v>
      </c>
      <c r="AC115" s="43"/>
      <c r="AD115" s="44">
        <v>3.4150927860057898</v>
      </c>
      <c r="AE115" s="44">
        <v>7.1642509602908646</v>
      </c>
      <c r="AF115" s="44">
        <v>3.7491581742850748</v>
      </c>
      <c r="AG115" s="44">
        <v>0.32650865147310548</v>
      </c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7"/>
      <c r="BH115" s="47"/>
      <c r="BI115" s="47"/>
      <c r="BJ115" s="47"/>
      <c r="BK115" s="43"/>
      <c r="BL115" s="45"/>
      <c r="BM115" s="43"/>
      <c r="BN115" s="43"/>
      <c r="CC115" s="7"/>
    </row>
    <row r="116" spans="1:81" ht="15.75" customHeight="1">
      <c r="A116">
        <v>10</v>
      </c>
      <c r="B116">
        <v>5</v>
      </c>
      <c r="C116" t="s">
        <v>88</v>
      </c>
      <c r="D116" t="s">
        <v>25</v>
      </c>
      <c r="E116"/>
      <c r="F116"/>
      <c r="G116">
        <v>0.6</v>
      </c>
      <c r="H116">
        <v>0.6</v>
      </c>
      <c r="I116">
        <v>3965</v>
      </c>
      <c r="J116">
        <v>7983</v>
      </c>
      <c r="K116"/>
      <c r="L116">
        <v>3917</v>
      </c>
      <c r="M116">
        <v>2.88</v>
      </c>
      <c r="N116">
        <v>5.8680000000000003</v>
      </c>
      <c r="O116">
        <v>2.988</v>
      </c>
      <c r="P116"/>
      <c r="Q116">
        <v>0.245</v>
      </c>
      <c r="R116">
        <v>1</v>
      </c>
      <c r="S116">
        <v>0</v>
      </c>
      <c r="T116">
        <v>0</v>
      </c>
      <c r="U116"/>
      <c r="V116">
        <v>0</v>
      </c>
      <c r="W116"/>
      <c r="X116"/>
      <c r="Y116" s="27">
        <v>44812</v>
      </c>
      <c r="Z116" s="26">
        <v>0.74835648148148148</v>
      </c>
      <c r="AA116"/>
      <c r="AB116" s="7">
        <v>1</v>
      </c>
      <c r="AD116" s="44">
        <v>3.3645346516324559</v>
      </c>
      <c r="AE116" s="44">
        <v>7.0030800508788582</v>
      </c>
      <c r="AF116" s="44">
        <v>3.6385453992464023</v>
      </c>
      <c r="AG116" s="44">
        <v>0.3531683640995274</v>
      </c>
      <c r="BG116" s="37"/>
      <c r="BH116" s="37"/>
      <c r="BI116" s="37"/>
      <c r="BJ116" s="37"/>
      <c r="BL116" s="45"/>
      <c r="CC116" s="7"/>
    </row>
    <row r="117" spans="1:81" ht="15.75" customHeight="1">
      <c r="A117">
        <v>11</v>
      </c>
      <c r="B117">
        <v>5</v>
      </c>
      <c r="C117" t="s">
        <v>88</v>
      </c>
      <c r="D117" t="s">
        <v>25</v>
      </c>
      <c r="E117"/>
      <c r="F117"/>
      <c r="G117">
        <v>0.6</v>
      </c>
      <c r="H117">
        <v>0.6</v>
      </c>
      <c r="I117">
        <v>4059</v>
      </c>
      <c r="J117">
        <v>8066</v>
      </c>
      <c r="K117"/>
      <c r="L117">
        <v>3875</v>
      </c>
      <c r="M117">
        <v>2.9409999999999998</v>
      </c>
      <c r="N117">
        <v>5.9260000000000002</v>
      </c>
      <c r="O117">
        <v>2.9860000000000002</v>
      </c>
      <c r="P117"/>
      <c r="Q117">
        <v>0.24099999999999999</v>
      </c>
      <c r="R117">
        <v>1</v>
      </c>
      <c r="S117">
        <v>0</v>
      </c>
      <c r="T117">
        <v>0</v>
      </c>
      <c r="U117"/>
      <c r="V117">
        <v>0</v>
      </c>
      <c r="W117"/>
      <c r="X117"/>
      <c r="Y117" s="27">
        <v>44812</v>
      </c>
      <c r="Z117" s="26">
        <v>0.7559027777777777</v>
      </c>
      <c r="AA117"/>
      <c r="AB117" s="7">
        <v>1</v>
      </c>
      <c r="AD117" s="44">
        <v>3.4412923937860884</v>
      </c>
      <c r="AE117" s="44">
        <v>7.0705313444482405</v>
      </c>
      <c r="AF117" s="44">
        <v>3.6292389506621521</v>
      </c>
      <c r="AG117" s="44">
        <v>0.34954912242648944</v>
      </c>
      <c r="AJ117" s="5">
        <v>15.689632529582658</v>
      </c>
      <c r="AK117" s="5">
        <v>1.6939911530893876</v>
      </c>
      <c r="AP117" s="5">
        <v>16.866989649037833</v>
      </c>
      <c r="AQ117" s="5">
        <v>1.66890484306667</v>
      </c>
      <c r="AV117" s="5">
        <v>18.044346768493011</v>
      </c>
      <c r="AW117" s="5">
        <v>4.9647187696200783</v>
      </c>
      <c r="BB117" s="5">
        <v>15.582839583641466</v>
      </c>
      <c r="BC117" s="5">
        <v>1.6153514862318903</v>
      </c>
      <c r="BG117" s="37">
        <v>3.4706889758874797</v>
      </c>
      <c r="BH117" s="37">
        <v>7.01201937894227</v>
      </c>
      <c r="BI117" s="37">
        <v>3.5413304030547903</v>
      </c>
      <c r="BJ117" s="37">
        <v>0.34674851875092438</v>
      </c>
      <c r="BL117" s="45">
        <v>29</v>
      </c>
      <c r="CC117" s="7"/>
    </row>
    <row r="118" spans="1:81" ht="15.75" customHeight="1">
      <c r="A118">
        <v>12</v>
      </c>
      <c r="B118">
        <v>5</v>
      </c>
      <c r="C118" t="s">
        <v>88</v>
      </c>
      <c r="D118" t="s">
        <v>25</v>
      </c>
      <c r="E118"/>
      <c r="F118"/>
      <c r="G118">
        <v>0.6</v>
      </c>
      <c r="H118">
        <v>0.6</v>
      </c>
      <c r="I118">
        <v>4131</v>
      </c>
      <c r="J118">
        <v>7922</v>
      </c>
      <c r="K118"/>
      <c r="L118">
        <v>3810</v>
      </c>
      <c r="M118">
        <v>2.9870000000000001</v>
      </c>
      <c r="N118">
        <v>5.8250000000000002</v>
      </c>
      <c r="O118">
        <v>2.8380000000000001</v>
      </c>
      <c r="P118"/>
      <c r="Q118">
        <v>0.23499999999999999</v>
      </c>
      <c r="R118">
        <v>1</v>
      </c>
      <c r="S118">
        <v>0</v>
      </c>
      <c r="T118">
        <v>0</v>
      </c>
      <c r="U118"/>
      <c r="V118">
        <v>0</v>
      </c>
      <c r="W118"/>
      <c r="X118"/>
      <c r="Y118" s="27">
        <v>44812</v>
      </c>
      <c r="Z118" s="26">
        <v>0.76383101851851853</v>
      </c>
      <c r="AA118"/>
      <c r="AB118" s="7">
        <v>1</v>
      </c>
      <c r="AD118" s="44">
        <v>3.500085557988871</v>
      </c>
      <c r="AE118" s="44">
        <v>6.9535074134362995</v>
      </c>
      <c r="AF118" s="44">
        <v>3.4534218554474285</v>
      </c>
      <c r="AG118" s="44">
        <v>0.34394791507535932</v>
      </c>
      <c r="BG118" s="37"/>
      <c r="BH118" s="37"/>
      <c r="BI118" s="37"/>
      <c r="BJ118" s="37"/>
      <c r="BL118" s="45"/>
      <c r="CC118" s="7"/>
    </row>
    <row r="119" spans="1:81" ht="15.75" customHeight="1">
      <c r="A119">
        <v>13</v>
      </c>
      <c r="B119">
        <v>5</v>
      </c>
      <c r="C119" t="s">
        <v>88</v>
      </c>
      <c r="D119" t="s">
        <v>25</v>
      </c>
      <c r="E119"/>
      <c r="F119"/>
      <c r="G119">
        <v>0.6</v>
      </c>
      <c r="H119">
        <v>0.6</v>
      </c>
      <c r="I119">
        <v>3922</v>
      </c>
      <c r="J119">
        <v>7885</v>
      </c>
      <c r="K119"/>
      <c r="L119">
        <v>3884</v>
      </c>
      <c r="M119">
        <v>2.8530000000000002</v>
      </c>
      <c r="N119">
        <v>5.7990000000000004</v>
      </c>
      <c r="O119">
        <v>2.9460000000000002</v>
      </c>
      <c r="P119"/>
      <c r="Q119">
        <v>0.24199999999999999</v>
      </c>
      <c r="R119">
        <v>1</v>
      </c>
      <c r="S119">
        <v>0</v>
      </c>
      <c r="T119">
        <v>0</v>
      </c>
      <c r="U119"/>
      <c r="V119">
        <v>0</v>
      </c>
      <c r="W119"/>
      <c r="X119"/>
      <c r="Y119" s="27">
        <v>44824</v>
      </c>
      <c r="Z119" s="26">
        <v>0.59318287037037043</v>
      </c>
      <c r="AA119"/>
      <c r="AB119" s="7">
        <v>1</v>
      </c>
      <c r="AD119" s="44">
        <v>3.1535117377399944</v>
      </c>
      <c r="AE119" s="44">
        <v>6.5168703684572504</v>
      </c>
      <c r="AF119" s="44">
        <v>3.363358630717256</v>
      </c>
      <c r="AG119" s="44">
        <v>0.33064731883263321</v>
      </c>
      <c r="BG119" s="37"/>
      <c r="BH119" s="37"/>
      <c r="BI119" s="37"/>
      <c r="BJ119" s="37"/>
      <c r="BL119" s="45"/>
      <c r="CC119" s="7"/>
    </row>
    <row r="120" spans="1:81" ht="15.75" customHeight="1">
      <c r="A120">
        <v>14</v>
      </c>
      <c r="B120">
        <v>5</v>
      </c>
      <c r="C120" t="s">
        <v>88</v>
      </c>
      <c r="D120" t="s">
        <v>25</v>
      </c>
      <c r="E120"/>
      <c r="F120"/>
      <c r="G120">
        <v>0.6</v>
      </c>
      <c r="H120">
        <v>0.6</v>
      </c>
      <c r="I120">
        <v>3968</v>
      </c>
      <c r="J120">
        <v>7866</v>
      </c>
      <c r="K120"/>
      <c r="L120">
        <v>3826</v>
      </c>
      <c r="M120">
        <v>2.883</v>
      </c>
      <c r="N120">
        <v>5.7850000000000001</v>
      </c>
      <c r="O120">
        <v>2.903</v>
      </c>
      <c r="P120"/>
      <c r="Q120">
        <v>0.23699999999999999</v>
      </c>
      <c r="R120">
        <v>1</v>
      </c>
      <c r="S120">
        <v>0</v>
      </c>
      <c r="T120">
        <v>0</v>
      </c>
      <c r="U120"/>
      <c r="V120">
        <v>0</v>
      </c>
      <c r="W120"/>
      <c r="X120"/>
      <c r="Y120" s="27">
        <v>44824</v>
      </c>
      <c r="Z120" s="26">
        <v>0.60082175925925929</v>
      </c>
      <c r="AA120"/>
      <c r="AB120" s="7">
        <v>1</v>
      </c>
      <c r="AD120" s="44">
        <v>3.1911516618739757</v>
      </c>
      <c r="AE120" s="44">
        <v>6.5013146042165433</v>
      </c>
      <c r="AF120" s="44">
        <v>3.3101629423425676</v>
      </c>
      <c r="AG120" s="44">
        <v>0.32592572008263482</v>
      </c>
      <c r="AJ120" s="5">
        <v>6.1126066427029455</v>
      </c>
      <c r="AK120" s="5">
        <v>0.48837820116019282</v>
      </c>
      <c r="AP120" s="5">
        <v>8.3620661072233933</v>
      </c>
      <c r="AQ120" s="5">
        <v>1.2592420686384434E-2</v>
      </c>
      <c r="AV120" s="5">
        <v>10.611525571743845</v>
      </c>
      <c r="AW120" s="5">
        <v>0.49318699038225611</v>
      </c>
      <c r="BB120" s="5">
        <v>10.554968256710966</v>
      </c>
      <c r="BC120" s="5">
        <v>3.4608332717480166</v>
      </c>
      <c r="BG120" s="37">
        <v>3.1833781992810883</v>
      </c>
      <c r="BH120" s="37">
        <v>6.5017239664334037</v>
      </c>
      <c r="BI120" s="37">
        <v>3.3183457671523153</v>
      </c>
      <c r="BJ120" s="37">
        <v>0.33166490477013288</v>
      </c>
      <c r="BL120" s="45">
        <v>30</v>
      </c>
      <c r="CC120" s="7"/>
    </row>
    <row r="121" spans="1:81" ht="15.75" customHeight="1">
      <c r="A121">
        <v>15</v>
      </c>
      <c r="B121">
        <v>5</v>
      </c>
      <c r="C121" t="s">
        <v>88</v>
      </c>
      <c r="D121" t="s">
        <v>25</v>
      </c>
      <c r="E121"/>
      <c r="F121"/>
      <c r="G121">
        <v>0.6</v>
      </c>
      <c r="H121">
        <v>0.6</v>
      </c>
      <c r="I121">
        <v>3949</v>
      </c>
      <c r="J121">
        <v>7867</v>
      </c>
      <c r="K121"/>
      <c r="L121">
        <v>3967</v>
      </c>
      <c r="M121">
        <v>2.87</v>
      </c>
      <c r="N121">
        <v>5.7859999999999996</v>
      </c>
      <c r="O121">
        <v>2.9159999999999999</v>
      </c>
      <c r="P121"/>
      <c r="Q121">
        <v>0.249</v>
      </c>
      <c r="R121">
        <v>1</v>
      </c>
      <c r="S121">
        <v>0</v>
      </c>
      <c r="T121">
        <v>0</v>
      </c>
      <c r="U121"/>
      <c r="V121">
        <v>0</v>
      </c>
      <c r="W121"/>
      <c r="X121"/>
      <c r="Y121" s="27">
        <v>44824</v>
      </c>
      <c r="Z121" s="26">
        <v>0.60880787037037043</v>
      </c>
      <c r="AA121"/>
      <c r="AB121" s="7">
        <v>1</v>
      </c>
      <c r="AD121" s="44">
        <v>3.175604736688201</v>
      </c>
      <c r="AE121" s="44">
        <v>6.5021333286502641</v>
      </c>
      <c r="AF121" s="44">
        <v>3.3265285919620631</v>
      </c>
      <c r="AG121" s="44">
        <v>0.33740408945763095</v>
      </c>
      <c r="BG121" s="37"/>
      <c r="BH121" s="37"/>
      <c r="BI121" s="37"/>
      <c r="BJ121" s="37"/>
      <c r="BL121" s="45"/>
      <c r="CC121" s="7"/>
    </row>
    <row r="122" spans="1:81" ht="15.75" customHeight="1">
      <c r="A122">
        <v>13</v>
      </c>
      <c r="B122">
        <v>5</v>
      </c>
      <c r="C122" t="s">
        <v>88</v>
      </c>
      <c r="D122" t="s">
        <v>25</v>
      </c>
      <c r="E122"/>
      <c r="F122"/>
      <c r="G122">
        <v>0.6</v>
      </c>
      <c r="H122">
        <v>0.6</v>
      </c>
      <c r="I122">
        <v>3603</v>
      </c>
      <c r="J122">
        <v>7872</v>
      </c>
      <c r="K122"/>
      <c r="L122">
        <v>3400</v>
      </c>
      <c r="M122">
        <v>2.649</v>
      </c>
      <c r="N122">
        <v>5.79</v>
      </c>
      <c r="O122">
        <v>3.141</v>
      </c>
      <c r="P122"/>
      <c r="Q122">
        <v>0.2</v>
      </c>
      <c r="R122">
        <v>1</v>
      </c>
      <c r="S122">
        <v>0</v>
      </c>
      <c r="T122">
        <v>0</v>
      </c>
      <c r="U122"/>
      <c r="V122">
        <v>0</v>
      </c>
      <c r="W122"/>
      <c r="X122"/>
      <c r="Y122" s="27">
        <v>44825</v>
      </c>
      <c r="Z122" s="26">
        <v>0.6642824074074074</v>
      </c>
      <c r="AA122"/>
      <c r="AB122" s="7">
        <v>1</v>
      </c>
      <c r="AD122" s="44">
        <v>2.9591456558106444</v>
      </c>
      <c r="AE122" s="44">
        <v>6.3956622820997184</v>
      </c>
      <c r="AF122" s="44">
        <v>3.4365166262890741</v>
      </c>
      <c r="AG122" s="44">
        <v>0.30463556532964825</v>
      </c>
      <c r="BG122" s="37"/>
      <c r="BH122" s="37"/>
      <c r="BI122" s="37"/>
      <c r="BJ122" s="37"/>
      <c r="BL122" s="45"/>
      <c r="CC122" s="7"/>
    </row>
    <row r="123" spans="1:81" ht="15.75" customHeight="1">
      <c r="A123">
        <v>14</v>
      </c>
      <c r="B123">
        <v>5</v>
      </c>
      <c r="C123" t="s">
        <v>88</v>
      </c>
      <c r="D123" t="s">
        <v>25</v>
      </c>
      <c r="E123"/>
      <c r="F123"/>
      <c r="G123">
        <v>0.6</v>
      </c>
      <c r="H123">
        <v>0.6</v>
      </c>
      <c r="I123">
        <v>3919</v>
      </c>
      <c r="J123">
        <v>7941</v>
      </c>
      <c r="K123"/>
      <c r="L123">
        <v>3419</v>
      </c>
      <c r="M123">
        <v>2.851</v>
      </c>
      <c r="N123">
        <v>5.8390000000000004</v>
      </c>
      <c r="O123">
        <v>2.9870000000000001</v>
      </c>
      <c r="P123"/>
      <c r="Q123">
        <v>0.20100000000000001</v>
      </c>
      <c r="R123">
        <v>1</v>
      </c>
      <c r="S123">
        <v>0</v>
      </c>
      <c r="T123">
        <v>0</v>
      </c>
      <c r="U123"/>
      <c r="V123">
        <v>0</v>
      </c>
      <c r="W123"/>
      <c r="X123"/>
      <c r="Y123" s="27">
        <v>44825</v>
      </c>
      <c r="Z123" s="26">
        <v>0.67181712962962958</v>
      </c>
      <c r="AA123"/>
      <c r="AB123" s="7">
        <v>1</v>
      </c>
      <c r="AD123" s="44">
        <v>3.2166921811026201</v>
      </c>
      <c r="AE123" s="44">
        <v>6.4506474983342681</v>
      </c>
      <c r="AF123" s="44">
        <v>3.233955317231648</v>
      </c>
      <c r="AG123" s="44">
        <v>0.30632220272330457</v>
      </c>
      <c r="AJ123" s="5">
        <v>7.2230727034206703</v>
      </c>
      <c r="AK123" s="5">
        <v>0</v>
      </c>
      <c r="AP123" s="5">
        <v>7.225240395174322</v>
      </c>
      <c r="AQ123" s="5">
        <v>0.53261945168463254</v>
      </c>
      <c r="AV123" s="5">
        <v>7.2274080869279587</v>
      </c>
      <c r="AW123" s="5">
        <v>1.065217368673727</v>
      </c>
      <c r="BB123" s="5">
        <v>3.3649814205821138</v>
      </c>
      <c r="BC123" s="5">
        <v>2.4332815534440155</v>
      </c>
      <c r="BG123" s="37">
        <v>3.2166921811026201</v>
      </c>
      <c r="BH123" s="37">
        <v>6.4335144237104593</v>
      </c>
      <c r="BI123" s="37">
        <v>3.2168222426078388</v>
      </c>
      <c r="BJ123" s="37">
        <v>0.31009494426174633</v>
      </c>
      <c r="BL123" s="45">
        <v>31</v>
      </c>
      <c r="CC123" s="7"/>
    </row>
    <row r="124" spans="1:81" ht="15.75" customHeight="1">
      <c r="A124">
        <v>15</v>
      </c>
      <c r="B124">
        <v>5</v>
      </c>
      <c r="C124" t="s">
        <v>88</v>
      </c>
      <c r="D124" t="s">
        <v>25</v>
      </c>
      <c r="E124"/>
      <c r="F124"/>
      <c r="G124">
        <v>0.6</v>
      </c>
      <c r="H124">
        <v>0.6</v>
      </c>
      <c r="I124">
        <v>3919</v>
      </c>
      <c r="J124">
        <v>7898</v>
      </c>
      <c r="K124"/>
      <c r="L124">
        <v>3504</v>
      </c>
      <c r="M124">
        <v>2.851</v>
      </c>
      <c r="N124">
        <v>5.8079999999999998</v>
      </c>
      <c r="O124">
        <v>2.9569999999999999</v>
      </c>
      <c r="P124"/>
      <c r="Q124">
        <v>0.20899999999999999</v>
      </c>
      <c r="R124">
        <v>1</v>
      </c>
      <c r="S124">
        <v>0</v>
      </c>
      <c r="T124">
        <v>0</v>
      </c>
      <c r="U124"/>
      <c r="V124">
        <v>0</v>
      </c>
      <c r="W124"/>
      <c r="X124"/>
      <c r="Y124" s="27">
        <v>44825</v>
      </c>
      <c r="Z124" s="26">
        <v>0.67983796296296306</v>
      </c>
      <c r="AA124"/>
      <c r="AB124" s="7">
        <v>1</v>
      </c>
      <c r="AD124" s="44">
        <v>3.2166921811026201</v>
      </c>
      <c r="AE124" s="44">
        <v>6.4163813490866497</v>
      </c>
      <c r="AF124" s="44">
        <v>3.1996891679840296</v>
      </c>
      <c r="AG124" s="44">
        <v>0.31386768580018815</v>
      </c>
      <c r="BG124" s="37"/>
      <c r="BH124" s="37"/>
      <c r="BI124" s="37"/>
      <c r="BJ124" s="37"/>
      <c r="BL124" s="45"/>
      <c r="CC124" s="7"/>
    </row>
    <row r="125" spans="1:81" ht="15.75" customHeight="1">
      <c r="A125">
        <v>121</v>
      </c>
      <c r="B125">
        <v>5</v>
      </c>
      <c r="C125" t="s">
        <v>88</v>
      </c>
      <c r="D125" t="s">
        <v>25</v>
      </c>
      <c r="E125"/>
      <c r="F125"/>
      <c r="G125">
        <v>0.6</v>
      </c>
      <c r="H125">
        <v>0.6</v>
      </c>
      <c r="I125">
        <v>3798</v>
      </c>
      <c r="J125">
        <v>7878</v>
      </c>
      <c r="K125"/>
      <c r="L125">
        <v>3616</v>
      </c>
      <c r="M125">
        <v>2.774</v>
      </c>
      <c r="N125">
        <v>5.7939999999999996</v>
      </c>
      <c r="O125">
        <v>3.02</v>
      </c>
      <c r="P125"/>
      <c r="Q125">
        <v>0.218</v>
      </c>
      <c r="R125">
        <v>1</v>
      </c>
      <c r="S125">
        <v>0</v>
      </c>
      <c r="T125">
        <v>0</v>
      </c>
      <c r="U125"/>
      <c r="V125">
        <v>0</v>
      </c>
      <c r="W125"/>
      <c r="X125"/>
      <c r="Y125" s="27">
        <v>44826</v>
      </c>
      <c r="Z125" s="26">
        <v>0.67540509259259263</v>
      </c>
      <c r="AA125"/>
      <c r="AB125" s="7">
        <v>1</v>
      </c>
      <c r="AD125" s="44">
        <v>3.4064107987681131</v>
      </c>
      <c r="AE125" s="44">
        <v>6.8185723724603031</v>
      </c>
      <c r="AF125" s="44">
        <v>3.41216157369219</v>
      </c>
      <c r="AG125" s="44">
        <v>0.33821584002779664</v>
      </c>
      <c r="BG125" s="37"/>
      <c r="BH125" s="37"/>
      <c r="BI125" s="37"/>
      <c r="BJ125" s="37"/>
      <c r="BL125" s="45"/>
      <c r="CC125" s="7"/>
    </row>
    <row r="126" spans="1:81" ht="15.75" customHeight="1">
      <c r="A126">
        <v>122</v>
      </c>
      <c r="B126">
        <v>5</v>
      </c>
      <c r="C126" t="s">
        <v>88</v>
      </c>
      <c r="D126" t="s">
        <v>25</v>
      </c>
      <c r="E126"/>
      <c r="F126"/>
      <c r="G126">
        <v>0.6</v>
      </c>
      <c r="H126">
        <v>0.6</v>
      </c>
      <c r="I126">
        <v>3836</v>
      </c>
      <c r="J126">
        <v>7962</v>
      </c>
      <c r="K126"/>
      <c r="L126">
        <v>3591</v>
      </c>
      <c r="M126">
        <v>2.798</v>
      </c>
      <c r="N126">
        <v>5.8529999999999998</v>
      </c>
      <c r="O126">
        <v>3.0550000000000002</v>
      </c>
      <c r="P126"/>
      <c r="Q126">
        <v>0.216</v>
      </c>
      <c r="R126">
        <v>1</v>
      </c>
      <c r="S126">
        <v>0</v>
      </c>
      <c r="T126">
        <v>0</v>
      </c>
      <c r="U126"/>
      <c r="V126">
        <v>0</v>
      </c>
      <c r="W126"/>
      <c r="X126"/>
      <c r="Y126" s="27">
        <v>44826</v>
      </c>
      <c r="Z126" s="26">
        <v>0.68299768518518522</v>
      </c>
      <c r="AA126"/>
      <c r="AB126" s="7">
        <v>1</v>
      </c>
      <c r="AD126" s="44">
        <v>3.4384796098908965</v>
      </c>
      <c r="AE126" s="44">
        <v>6.8884748148244492</v>
      </c>
      <c r="AF126" s="44">
        <v>3.4499952049335527</v>
      </c>
      <c r="AG126" s="44">
        <v>0.33600375380935166</v>
      </c>
      <c r="AJ126" s="5">
        <v>17.288387923261869</v>
      </c>
      <c r="AK126" s="5">
        <v>4.5569744357764037</v>
      </c>
      <c r="AP126" s="5">
        <v>14.766304983762154</v>
      </c>
      <c r="AQ126" s="5">
        <v>7.2510126820272844E-2</v>
      </c>
      <c r="AV126" s="5">
        <v>12.244222044262438</v>
      </c>
      <c r="AW126" s="5">
        <v>4.9100400359185823</v>
      </c>
      <c r="BB126" s="5">
        <v>12.29619609890988</v>
      </c>
      <c r="BC126" s="5">
        <v>0.52529798759381841</v>
      </c>
      <c r="BG126" s="37">
        <v>3.518651637697856</v>
      </c>
      <c r="BH126" s="37">
        <v>6.8859782990257292</v>
      </c>
      <c r="BI126" s="37">
        <v>3.3673266613278732</v>
      </c>
      <c r="BJ126" s="37">
        <v>0.33688858829672963</v>
      </c>
      <c r="BL126" s="45">
        <v>32</v>
      </c>
      <c r="CC126" s="7"/>
    </row>
    <row r="127" spans="1:81" ht="15.75" customHeight="1">
      <c r="A127">
        <v>123</v>
      </c>
      <c r="B127">
        <v>5</v>
      </c>
      <c r="C127" t="s">
        <v>88</v>
      </c>
      <c r="D127" t="s">
        <v>25</v>
      </c>
      <c r="E127"/>
      <c r="F127"/>
      <c r="G127">
        <v>0.6</v>
      </c>
      <c r="H127">
        <v>0.6</v>
      </c>
      <c r="I127">
        <v>4026</v>
      </c>
      <c r="J127">
        <v>7956</v>
      </c>
      <c r="K127"/>
      <c r="L127">
        <v>3611</v>
      </c>
      <c r="M127">
        <v>2.92</v>
      </c>
      <c r="N127">
        <v>5.8490000000000002</v>
      </c>
      <c r="O127">
        <v>2.9289999999999998</v>
      </c>
      <c r="P127"/>
      <c r="Q127">
        <v>0.218</v>
      </c>
      <c r="R127">
        <v>1</v>
      </c>
      <c r="S127">
        <v>0</v>
      </c>
      <c r="T127">
        <v>0</v>
      </c>
      <c r="U127"/>
      <c r="V127">
        <v>0</v>
      </c>
      <c r="W127"/>
      <c r="X127"/>
      <c r="Y127" s="27">
        <v>44826</v>
      </c>
      <c r="Z127" s="26">
        <v>0.69103009259259263</v>
      </c>
      <c r="AA127"/>
      <c r="AB127" s="7">
        <v>1</v>
      </c>
      <c r="AD127" s="44">
        <v>3.5988236655048156</v>
      </c>
      <c r="AE127" s="44">
        <v>6.8834817832270092</v>
      </c>
      <c r="AF127" s="44">
        <v>3.2846581177221936</v>
      </c>
      <c r="AG127" s="44">
        <v>0.3377734227841076</v>
      </c>
      <c r="BG127" s="37"/>
      <c r="BH127" s="37"/>
      <c r="BI127" s="37"/>
      <c r="BJ127" s="37"/>
      <c r="BL127" s="45"/>
      <c r="CC127" s="7"/>
    </row>
    <row r="128" spans="1:81" ht="15.75" customHeight="1">
      <c r="A128">
        <v>14</v>
      </c>
      <c r="B128">
        <v>5</v>
      </c>
      <c r="C128" t="s">
        <v>88</v>
      </c>
      <c r="D128" t="s">
        <v>25</v>
      </c>
      <c r="E128"/>
      <c r="F128"/>
      <c r="G128">
        <v>0.6</v>
      </c>
      <c r="H128">
        <v>0.6</v>
      </c>
      <c r="I128">
        <v>3939</v>
      </c>
      <c r="J128">
        <v>8224</v>
      </c>
      <c r="K128"/>
      <c r="L128">
        <v>4316</v>
      </c>
      <c r="M128">
        <v>2.8639999999999999</v>
      </c>
      <c r="N128">
        <v>6.0380000000000003</v>
      </c>
      <c r="O128">
        <v>3.1739999999999999</v>
      </c>
      <c r="P128"/>
      <c r="Q128">
        <v>0.27900000000000003</v>
      </c>
      <c r="R128">
        <v>1</v>
      </c>
      <c r="S128">
        <v>0</v>
      </c>
      <c r="T128">
        <v>0</v>
      </c>
      <c r="U128"/>
      <c r="V128">
        <v>0</v>
      </c>
      <c r="W128"/>
      <c r="X128"/>
      <c r="Y128" s="27">
        <v>44827</v>
      </c>
      <c r="Z128" s="26">
        <v>0.70548611111111104</v>
      </c>
      <c r="AA128"/>
      <c r="AB128" s="7">
        <v>1</v>
      </c>
      <c r="AD128" s="44">
        <v>3.1384370405379931</v>
      </c>
      <c r="AE128" s="44">
        <v>6.5698885491915808</v>
      </c>
      <c r="AF128" s="44">
        <v>3.4314515086535877</v>
      </c>
      <c r="AG128" s="44">
        <v>0.35147500890951106</v>
      </c>
      <c r="BG128" s="37"/>
      <c r="BH128" s="37"/>
      <c r="BI128" s="37"/>
      <c r="BJ128" s="37"/>
      <c r="BL128" s="45"/>
      <c r="CC128" s="7"/>
    </row>
    <row r="129" spans="1:81" ht="15.75" customHeight="1">
      <c r="A129">
        <v>15</v>
      </c>
      <c r="B129">
        <v>5</v>
      </c>
      <c r="C129" t="s">
        <v>88</v>
      </c>
      <c r="D129" t="s">
        <v>25</v>
      </c>
      <c r="E129"/>
      <c r="F129"/>
      <c r="G129">
        <v>0.6</v>
      </c>
      <c r="H129">
        <v>0.6</v>
      </c>
      <c r="I129">
        <v>4028</v>
      </c>
      <c r="J129">
        <v>8218</v>
      </c>
      <c r="K129"/>
      <c r="L129">
        <v>4385</v>
      </c>
      <c r="M129">
        <v>2.9209999999999998</v>
      </c>
      <c r="N129">
        <v>6.0339999999999998</v>
      </c>
      <c r="O129">
        <v>3.113</v>
      </c>
      <c r="P129"/>
      <c r="Q129">
        <v>0.28599999999999998</v>
      </c>
      <c r="R129">
        <v>1</v>
      </c>
      <c r="S129">
        <v>0</v>
      </c>
      <c r="T129">
        <v>0</v>
      </c>
      <c r="U129"/>
      <c r="V129">
        <v>0</v>
      </c>
      <c r="W129"/>
      <c r="X129"/>
      <c r="Y129" s="27">
        <v>44827</v>
      </c>
      <c r="Z129" s="26">
        <v>0.71277777777777773</v>
      </c>
      <c r="AA129"/>
      <c r="AB129" s="7">
        <v>1</v>
      </c>
      <c r="AD129" s="44">
        <v>3.2088339302071738</v>
      </c>
      <c r="AE129" s="44">
        <v>6.5650696260003381</v>
      </c>
      <c r="AF129" s="44">
        <v>3.3562356957931643</v>
      </c>
      <c r="AG129" s="44">
        <v>0.35710992559287252</v>
      </c>
      <c r="AJ129" s="5">
        <v>6.8424845636431364</v>
      </c>
      <c r="AK129" s="5">
        <v>0.22209600188020565</v>
      </c>
      <c r="AP129" s="5">
        <v>10.26783160734972</v>
      </c>
      <c r="AQ129" s="5">
        <v>1.5417089371464936</v>
      </c>
      <c r="AV129" s="5">
        <v>13.693178651056305</v>
      </c>
      <c r="AW129" s="5">
        <v>3.1992340781192921</v>
      </c>
      <c r="BB129" s="5">
        <v>18.42415092044719</v>
      </c>
      <c r="BC129" s="5">
        <v>1.0344020862013066</v>
      </c>
      <c r="BG129" s="37">
        <v>3.2052745369092941</v>
      </c>
      <c r="BH129" s="37">
        <v>6.6160698964409832</v>
      </c>
      <c r="BI129" s="37">
        <v>3.4107953595316891</v>
      </c>
      <c r="BJ129" s="37">
        <v>0.35527245276134156</v>
      </c>
      <c r="BL129" s="45">
        <v>33</v>
      </c>
      <c r="CC129" s="7"/>
    </row>
    <row r="130" spans="1:81" ht="15.75" customHeight="1">
      <c r="A130">
        <v>16</v>
      </c>
      <c r="B130">
        <v>5</v>
      </c>
      <c r="C130" t="s">
        <v>88</v>
      </c>
      <c r="D130" t="s">
        <v>25</v>
      </c>
      <c r="E130"/>
      <c r="F130"/>
      <c r="G130">
        <v>0.6</v>
      </c>
      <c r="H130">
        <v>0.6</v>
      </c>
      <c r="I130">
        <v>4019</v>
      </c>
      <c r="J130">
        <v>8345</v>
      </c>
      <c r="K130"/>
      <c r="L130">
        <v>4340</v>
      </c>
      <c r="M130">
        <v>2.915</v>
      </c>
      <c r="N130">
        <v>6.1239999999999997</v>
      </c>
      <c r="O130">
        <v>3.2090000000000001</v>
      </c>
      <c r="P130"/>
      <c r="Q130">
        <v>0.28199999999999997</v>
      </c>
      <c r="R130">
        <v>1</v>
      </c>
      <c r="S130">
        <v>0</v>
      </c>
      <c r="T130">
        <v>0</v>
      </c>
      <c r="U130"/>
      <c r="V130">
        <v>0</v>
      </c>
      <c r="W130"/>
      <c r="X130"/>
      <c r="Y130" s="27">
        <v>44827</v>
      </c>
      <c r="Z130" s="26">
        <v>0.72079861111111121</v>
      </c>
      <c r="AA130"/>
      <c r="AB130" s="7">
        <v>1</v>
      </c>
      <c r="AD130" s="44">
        <v>3.201715143611414</v>
      </c>
      <c r="AE130" s="44">
        <v>6.6670701668816275</v>
      </c>
      <c r="AF130" s="44">
        <v>3.4653550232702135</v>
      </c>
      <c r="AG130" s="44">
        <v>0.35343497992981066</v>
      </c>
      <c r="BG130" s="37"/>
      <c r="BH130" s="37"/>
      <c r="BI130" s="37"/>
      <c r="BJ130" s="37"/>
      <c r="BL130" s="45"/>
      <c r="CC130" s="7"/>
    </row>
    <row r="131" spans="1:81" ht="15.75" customHeight="1">
      <c r="A131">
        <v>14</v>
      </c>
      <c r="B131">
        <v>5</v>
      </c>
      <c r="C131" t="s">
        <v>88</v>
      </c>
      <c r="D131" t="s">
        <v>25</v>
      </c>
      <c r="E131"/>
      <c r="F131"/>
      <c r="G131">
        <v>0.6</v>
      </c>
      <c r="H131">
        <v>0.6</v>
      </c>
      <c r="I131">
        <v>3750</v>
      </c>
      <c r="J131">
        <v>7701</v>
      </c>
      <c r="K131"/>
      <c r="L131">
        <v>3208</v>
      </c>
      <c r="M131">
        <v>2.7429999999999999</v>
      </c>
      <c r="N131">
        <v>5.6689999999999996</v>
      </c>
      <c r="O131">
        <v>2.9260000000000002</v>
      </c>
      <c r="P131"/>
      <c r="Q131">
        <v>0.183</v>
      </c>
      <c r="R131">
        <v>1</v>
      </c>
      <c r="S131">
        <v>0</v>
      </c>
      <c r="T131">
        <v>0</v>
      </c>
      <c r="U131"/>
      <c r="V131">
        <v>0</v>
      </c>
      <c r="W131"/>
      <c r="X131"/>
      <c r="Y131" s="27">
        <v>44830</v>
      </c>
      <c r="Z131" s="26">
        <v>0.68035879629629636</v>
      </c>
      <c r="AA131"/>
      <c r="AB131" s="7">
        <v>1</v>
      </c>
      <c r="AD131" s="44">
        <v>3.1199160977621672</v>
      </c>
      <c r="AE131" s="44">
        <v>6.4425310714822563</v>
      </c>
      <c r="AF131" s="44">
        <v>3.3226149737200892</v>
      </c>
      <c r="AG131" s="44">
        <v>0.29007977831168341</v>
      </c>
      <c r="BG131" s="37"/>
      <c r="BH131" s="37"/>
      <c r="BI131" s="37"/>
      <c r="BJ131" s="37"/>
      <c r="BL131" s="45"/>
      <c r="CC131" s="7"/>
    </row>
    <row r="132" spans="1:81" ht="15.75" customHeight="1">
      <c r="A132">
        <v>15</v>
      </c>
      <c r="B132">
        <v>5</v>
      </c>
      <c r="C132" t="s">
        <v>88</v>
      </c>
      <c r="D132" t="s">
        <v>25</v>
      </c>
      <c r="E132"/>
      <c r="F132"/>
      <c r="G132">
        <v>0.6</v>
      </c>
      <c r="H132">
        <v>0.6</v>
      </c>
      <c r="I132">
        <v>3889</v>
      </c>
      <c r="J132">
        <v>7827</v>
      </c>
      <c r="K132"/>
      <c r="L132">
        <v>3245</v>
      </c>
      <c r="M132">
        <v>2.8319999999999999</v>
      </c>
      <c r="N132">
        <v>5.758</v>
      </c>
      <c r="O132">
        <v>2.9249999999999998</v>
      </c>
      <c r="P132"/>
      <c r="Q132">
        <v>0.186</v>
      </c>
      <c r="R132">
        <v>1</v>
      </c>
      <c r="S132">
        <v>0</v>
      </c>
      <c r="T132">
        <v>0</v>
      </c>
      <c r="U132"/>
      <c r="V132">
        <v>0</v>
      </c>
      <c r="W132"/>
      <c r="X132"/>
      <c r="Y132" s="27">
        <v>44830</v>
      </c>
      <c r="Z132" s="26">
        <v>0.68758101851851849</v>
      </c>
      <c r="AA132"/>
      <c r="AB132" s="7">
        <v>1</v>
      </c>
      <c r="AD132" s="44">
        <v>3.2311292618915419</v>
      </c>
      <c r="AE132" s="44">
        <v>6.5461900182446993</v>
      </c>
      <c r="AF132" s="44">
        <v>3.3150607563531573</v>
      </c>
      <c r="AG132" s="44">
        <v>0.29335263235204856</v>
      </c>
      <c r="AJ132" s="5">
        <v>7.5309548767586039</v>
      </c>
      <c r="AK132" s="5">
        <v>0.32242595289540904</v>
      </c>
      <c r="AP132" s="5">
        <v>9.0414652167197271</v>
      </c>
      <c r="AQ132" s="5">
        <v>0.11317117557550756</v>
      </c>
      <c r="AV132" s="5">
        <v>10.551975556680851</v>
      </c>
      <c r="AW132" s="5">
        <v>9.0365359203067028E-2</v>
      </c>
      <c r="BB132" s="5">
        <v>2.9676610901217537</v>
      </c>
      <c r="BC132" s="5">
        <v>1.5497346195813306</v>
      </c>
      <c r="BG132" s="37">
        <v>3.2259286463027581</v>
      </c>
      <c r="BH132" s="37">
        <v>6.5424879130031837</v>
      </c>
      <c r="BI132" s="37">
        <v>3.3165592667004256</v>
      </c>
      <c r="BJ132" s="37">
        <v>0.29109701672963473</v>
      </c>
      <c r="BL132" s="45">
        <v>34</v>
      </c>
      <c r="CC132" s="7"/>
    </row>
    <row r="133" spans="1:81" ht="15.75" customHeight="1">
      <c r="A133">
        <v>16</v>
      </c>
      <c r="B133">
        <v>5</v>
      </c>
      <c r="C133" t="s">
        <v>88</v>
      </c>
      <c r="D133" t="s">
        <v>25</v>
      </c>
      <c r="E133"/>
      <c r="F133"/>
      <c r="G133">
        <v>0.6</v>
      </c>
      <c r="H133">
        <v>0.6</v>
      </c>
      <c r="I133">
        <v>3876</v>
      </c>
      <c r="J133">
        <v>7818</v>
      </c>
      <c r="K133"/>
      <c r="L133">
        <v>3194</v>
      </c>
      <c r="M133">
        <v>2.8239999999999998</v>
      </c>
      <c r="N133">
        <v>5.7519999999999998</v>
      </c>
      <c r="O133">
        <v>2.9279999999999999</v>
      </c>
      <c r="P133"/>
      <c r="Q133">
        <v>0.182</v>
      </c>
      <c r="R133">
        <v>1</v>
      </c>
      <c r="S133">
        <v>0</v>
      </c>
      <c r="T133">
        <v>0</v>
      </c>
      <c r="U133"/>
      <c r="V133">
        <v>0</v>
      </c>
      <c r="W133"/>
      <c r="X133"/>
      <c r="Y133" s="27">
        <v>44830</v>
      </c>
      <c r="Z133" s="26">
        <v>0.69530092592592585</v>
      </c>
      <c r="AA133"/>
      <c r="AB133" s="7">
        <v>1</v>
      </c>
      <c r="AD133" s="44">
        <v>3.2207280307139743</v>
      </c>
      <c r="AE133" s="44">
        <v>6.5387858077616681</v>
      </c>
      <c r="AF133" s="44">
        <v>3.3180577770476938</v>
      </c>
      <c r="AG133" s="44">
        <v>0.28884140110722095</v>
      </c>
      <c r="BG133" s="37"/>
      <c r="BH133" s="37"/>
      <c r="BI133" s="37"/>
      <c r="BJ133" s="37"/>
      <c r="BL133" s="45"/>
      <c r="CC133" s="7"/>
    </row>
    <row r="134" spans="1:81" ht="15.75" customHeight="1">
      <c r="A134">
        <v>14</v>
      </c>
      <c r="B134">
        <v>5</v>
      </c>
      <c r="C134" t="s">
        <v>88</v>
      </c>
      <c r="D134" t="s">
        <v>25</v>
      </c>
      <c r="E134"/>
      <c r="F134"/>
      <c r="G134">
        <v>0.6</v>
      </c>
      <c r="H134">
        <v>0.6</v>
      </c>
      <c r="I134">
        <v>4053</v>
      </c>
      <c r="J134">
        <v>7695</v>
      </c>
      <c r="K134"/>
      <c r="L134">
        <v>3274</v>
      </c>
      <c r="M134">
        <v>2.9369999999999998</v>
      </c>
      <c r="N134">
        <v>5.665</v>
      </c>
      <c r="O134">
        <v>2.7280000000000002</v>
      </c>
      <c r="P134"/>
      <c r="Q134">
        <v>0.189</v>
      </c>
      <c r="R134">
        <v>1</v>
      </c>
      <c r="S134">
        <v>0</v>
      </c>
      <c r="T134">
        <v>0</v>
      </c>
      <c r="U134"/>
      <c r="V134">
        <v>0</v>
      </c>
      <c r="W134"/>
      <c r="X134"/>
      <c r="Y134" s="27">
        <v>44840</v>
      </c>
      <c r="Z134" s="26">
        <v>0.51517361111111104</v>
      </c>
      <c r="AA134"/>
      <c r="AB134" s="7">
        <v>1</v>
      </c>
      <c r="AD134" s="44">
        <v>3.2426092403921754</v>
      </c>
      <c r="AE134" s="44">
        <v>6.4767475717616865</v>
      </c>
      <c r="AF134" s="44">
        <v>3.2341383313695111</v>
      </c>
      <c r="AG134" s="44">
        <v>0.30182335475118888</v>
      </c>
      <c r="BG134" s="37"/>
      <c r="BH134" s="37"/>
      <c r="BI134" s="37"/>
      <c r="BJ134" s="37"/>
      <c r="BL134" s="45"/>
      <c r="CC134" s="7"/>
    </row>
    <row r="135" spans="1:81" ht="15.75" customHeight="1">
      <c r="A135">
        <v>15</v>
      </c>
      <c r="B135">
        <v>5</v>
      </c>
      <c r="C135" t="s">
        <v>88</v>
      </c>
      <c r="D135" t="s">
        <v>25</v>
      </c>
      <c r="E135"/>
      <c r="F135"/>
      <c r="G135">
        <v>0.6</v>
      </c>
      <c r="H135">
        <v>0.6</v>
      </c>
      <c r="I135">
        <v>4116</v>
      </c>
      <c r="J135">
        <v>7691</v>
      </c>
      <c r="K135"/>
      <c r="L135">
        <v>3279</v>
      </c>
      <c r="M135">
        <v>2.9769999999999999</v>
      </c>
      <c r="N135">
        <v>5.6619999999999999</v>
      </c>
      <c r="O135">
        <v>2.6840000000000002</v>
      </c>
      <c r="P135"/>
      <c r="Q135">
        <v>0.189</v>
      </c>
      <c r="R135">
        <v>1</v>
      </c>
      <c r="S135">
        <v>0</v>
      </c>
      <c r="T135">
        <v>0</v>
      </c>
      <c r="U135"/>
      <c r="V135">
        <v>0</v>
      </c>
      <c r="W135"/>
      <c r="X135"/>
      <c r="Y135" s="27">
        <v>44840</v>
      </c>
      <c r="Z135" s="26">
        <v>0.52258101851851857</v>
      </c>
      <c r="AA135"/>
      <c r="AB135" s="7">
        <v>1</v>
      </c>
      <c r="AD135" s="44">
        <v>3.2933572836779641</v>
      </c>
      <c r="AE135" s="44">
        <v>6.4733611864236629</v>
      </c>
      <c r="AF135" s="44">
        <v>3.1800039027456988</v>
      </c>
      <c r="AG135" s="44">
        <v>0.30227209027453428</v>
      </c>
      <c r="AJ135" s="5">
        <v>9.5637695901721695</v>
      </c>
      <c r="AK135" s="5">
        <v>0.39211234376129717</v>
      </c>
      <c r="AP135" s="5">
        <v>7.9387378932405701</v>
      </c>
      <c r="AQ135" s="5">
        <v>9.1505213315278472E-2</v>
      </c>
      <c r="AV135" s="5">
        <v>6.3137061963089396</v>
      </c>
      <c r="AW135" s="5">
        <v>0.58990720200579694</v>
      </c>
      <c r="BB135" s="5">
        <v>1.4603824114193624</v>
      </c>
      <c r="BC135" s="5">
        <v>1.385799993782548</v>
      </c>
      <c r="BG135" s="37">
        <v>3.2869130877051651</v>
      </c>
      <c r="BH135" s="37">
        <v>6.4763242735944342</v>
      </c>
      <c r="BI135" s="37">
        <v>3.1894111858892682</v>
      </c>
      <c r="BJ135" s="37">
        <v>0.30438114723425808</v>
      </c>
      <c r="BL135" s="45">
        <v>35</v>
      </c>
      <c r="CC135" s="7"/>
    </row>
    <row r="136" spans="1:81" ht="15.75" customHeight="1">
      <c r="A136">
        <v>16</v>
      </c>
      <c r="B136">
        <v>5</v>
      </c>
      <c r="C136" t="s">
        <v>88</v>
      </c>
      <c r="D136" t="s">
        <v>25</v>
      </c>
      <c r="E136"/>
      <c r="F136"/>
      <c r="G136">
        <v>0.6</v>
      </c>
      <c r="H136">
        <v>0.6</v>
      </c>
      <c r="I136">
        <v>4100</v>
      </c>
      <c r="J136">
        <v>7698</v>
      </c>
      <c r="K136"/>
      <c r="L136">
        <v>3326</v>
      </c>
      <c r="M136">
        <v>2.9670000000000001</v>
      </c>
      <c r="N136">
        <v>5.6669999999999998</v>
      </c>
      <c r="O136">
        <v>2.7</v>
      </c>
      <c r="P136"/>
      <c r="Q136">
        <v>0.193</v>
      </c>
      <c r="R136">
        <v>1</v>
      </c>
      <c r="S136">
        <v>0</v>
      </c>
      <c r="T136">
        <v>0</v>
      </c>
      <c r="U136"/>
      <c r="V136">
        <v>0</v>
      </c>
      <c r="W136"/>
      <c r="X136"/>
      <c r="Y136" s="27">
        <v>44840</v>
      </c>
      <c r="Z136" s="26">
        <v>0.53041666666666665</v>
      </c>
      <c r="AA136"/>
      <c r="AB136" s="7">
        <v>1</v>
      </c>
      <c r="AD136" s="44">
        <v>3.2804688917323666</v>
      </c>
      <c r="AE136" s="44">
        <v>6.4792873607652046</v>
      </c>
      <c r="AF136" s="44">
        <v>3.1988184690328381</v>
      </c>
      <c r="AG136" s="44">
        <v>0.30649020419398187</v>
      </c>
      <c r="BG136" s="37"/>
      <c r="BH136" s="37"/>
      <c r="BI136" s="37"/>
      <c r="BJ136" s="37"/>
      <c r="BL136" s="45"/>
      <c r="CC136" s="7"/>
    </row>
    <row r="137" spans="1:81" ht="15.75" customHeight="1">
      <c r="A137">
        <v>14</v>
      </c>
      <c r="B137">
        <v>5</v>
      </c>
      <c r="C137" t="s">
        <v>88</v>
      </c>
      <c r="D137" t="s">
        <v>25</v>
      </c>
      <c r="E137"/>
      <c r="F137"/>
      <c r="G137">
        <v>0.6</v>
      </c>
      <c r="H137">
        <v>0.6</v>
      </c>
      <c r="I137">
        <v>3830</v>
      </c>
      <c r="J137">
        <v>8073</v>
      </c>
      <c r="K137"/>
      <c r="L137">
        <v>3580</v>
      </c>
      <c r="M137">
        <v>2.794</v>
      </c>
      <c r="N137">
        <v>5.9320000000000004</v>
      </c>
      <c r="O137">
        <v>3.137</v>
      </c>
      <c r="P137"/>
      <c r="Q137">
        <v>0.215</v>
      </c>
      <c r="R137">
        <v>1</v>
      </c>
      <c r="S137">
        <v>0</v>
      </c>
      <c r="T137">
        <v>0</v>
      </c>
      <c r="U137"/>
      <c r="V137">
        <v>0</v>
      </c>
      <c r="W137"/>
      <c r="X137"/>
      <c r="Y137" s="27">
        <v>44873</v>
      </c>
      <c r="Z137" s="26">
        <v>0.70857638888888885</v>
      </c>
      <c r="AA137"/>
      <c r="AB137" s="7">
        <v>1</v>
      </c>
      <c r="AD137" s="44">
        <v>3.2226024122964287</v>
      </c>
      <c r="AE137" s="44">
        <v>6.6564227785518151</v>
      </c>
      <c r="AF137" s="44">
        <v>3.4338203662553863</v>
      </c>
      <c r="AG137" s="44">
        <v>0.3135812798789841</v>
      </c>
      <c r="BG137" s="37"/>
      <c r="BH137" s="37"/>
      <c r="BI137" s="37"/>
      <c r="BJ137" s="37"/>
      <c r="BL137" s="45"/>
      <c r="CC137" s="7"/>
    </row>
    <row r="138" spans="1:81" ht="15.75" customHeight="1">
      <c r="A138">
        <v>15</v>
      </c>
      <c r="B138">
        <v>5</v>
      </c>
      <c r="C138" t="s">
        <v>88</v>
      </c>
      <c r="D138" t="s">
        <v>25</v>
      </c>
      <c r="E138"/>
      <c r="F138"/>
      <c r="G138">
        <v>0.6</v>
      </c>
      <c r="H138">
        <v>0.6</v>
      </c>
      <c r="I138">
        <v>3753</v>
      </c>
      <c r="J138">
        <v>8006</v>
      </c>
      <c r="K138"/>
      <c r="L138">
        <v>3545</v>
      </c>
      <c r="M138">
        <v>2.7450000000000001</v>
      </c>
      <c r="N138">
        <v>5.8840000000000003</v>
      </c>
      <c r="O138">
        <v>3.1389999999999998</v>
      </c>
      <c r="P138"/>
      <c r="Q138">
        <v>0.21199999999999999</v>
      </c>
      <c r="R138">
        <v>1</v>
      </c>
      <c r="S138">
        <v>0</v>
      </c>
      <c r="T138">
        <v>0</v>
      </c>
      <c r="U138"/>
      <c r="V138">
        <v>0</v>
      </c>
      <c r="W138"/>
      <c r="X138"/>
      <c r="Y138" s="27">
        <v>44873</v>
      </c>
      <c r="Z138" s="26">
        <v>0.7157175925925926</v>
      </c>
      <c r="AA138"/>
      <c r="AB138" s="7">
        <v>1</v>
      </c>
      <c r="AD138" s="44">
        <v>3.1600080257408814</v>
      </c>
      <c r="AE138" s="44">
        <v>6.6023241144888525</v>
      </c>
      <c r="AF138" s="44">
        <v>3.4423160887479711</v>
      </c>
      <c r="AG138" s="44">
        <v>0.31061158922611598</v>
      </c>
      <c r="AJ138" s="5">
        <v>5.9568350098811491</v>
      </c>
      <c r="AK138" s="5">
        <v>1.1763925409694425</v>
      </c>
      <c r="AP138" s="5">
        <v>10.119479516201698</v>
      </c>
      <c r="AQ138" s="5">
        <v>0.14664848594557833</v>
      </c>
      <c r="AV138" s="5">
        <v>14.282124022522261</v>
      </c>
      <c r="AW138" s="5">
        <v>0.80808018989760866</v>
      </c>
      <c r="BB138" s="5">
        <v>5.0503245032619271</v>
      </c>
      <c r="BC138" s="5">
        <v>2.8807680541902796</v>
      </c>
      <c r="BG138" s="37">
        <v>3.1787050502964345</v>
      </c>
      <c r="BH138" s="37">
        <v>6.6071687709721019</v>
      </c>
      <c r="BI138" s="37">
        <v>3.4284637206756678</v>
      </c>
      <c r="BJ138" s="37">
        <v>0.31515097350978577</v>
      </c>
      <c r="BL138" s="45">
        <v>36</v>
      </c>
      <c r="CC138" s="7"/>
    </row>
    <row r="139" spans="1:81" ht="15.75" customHeight="1">
      <c r="A139">
        <v>16</v>
      </c>
      <c r="B139">
        <v>5</v>
      </c>
      <c r="C139" t="s">
        <v>88</v>
      </c>
      <c r="D139" t="s">
        <v>25</v>
      </c>
      <c r="E139"/>
      <c r="F139"/>
      <c r="G139">
        <v>0.6</v>
      </c>
      <c r="H139">
        <v>0.6</v>
      </c>
      <c r="I139">
        <v>3799</v>
      </c>
      <c r="J139">
        <v>8018</v>
      </c>
      <c r="K139"/>
      <c r="L139">
        <v>3652</v>
      </c>
      <c r="M139">
        <v>2.774</v>
      </c>
      <c r="N139">
        <v>5.8929999999999998</v>
      </c>
      <c r="O139">
        <v>3.1179999999999999</v>
      </c>
      <c r="P139"/>
      <c r="Q139">
        <v>0.222</v>
      </c>
      <c r="R139">
        <v>1</v>
      </c>
      <c r="S139">
        <v>0</v>
      </c>
      <c r="T139">
        <v>0</v>
      </c>
      <c r="U139"/>
      <c r="V139">
        <v>0</v>
      </c>
      <c r="W139"/>
      <c r="X139"/>
      <c r="Y139" s="27">
        <v>44873</v>
      </c>
      <c r="Z139" s="26">
        <v>0.72337962962962965</v>
      </c>
      <c r="AA139"/>
      <c r="AB139" s="7">
        <v>1</v>
      </c>
      <c r="AD139" s="44">
        <v>3.1974020748519876</v>
      </c>
      <c r="AE139" s="44">
        <v>6.6120134274553521</v>
      </c>
      <c r="AF139" s="44">
        <v>3.4146113526033646</v>
      </c>
      <c r="AG139" s="44">
        <v>0.31969035779345556</v>
      </c>
      <c r="BG139" s="37"/>
      <c r="BH139" s="37"/>
      <c r="BI139" s="37"/>
      <c r="BJ139" s="37"/>
      <c r="BL139" s="45"/>
      <c r="CC139" s="7"/>
    </row>
    <row r="140" spans="1:81" ht="15.75" customHeight="1">
      <c r="A140">
        <v>14</v>
      </c>
      <c r="B140">
        <v>5</v>
      </c>
      <c r="C140" t="s">
        <v>88</v>
      </c>
      <c r="D140" t="s">
        <v>25</v>
      </c>
      <c r="E140"/>
      <c r="F140"/>
      <c r="G140">
        <v>0.6</v>
      </c>
      <c r="H140">
        <v>0.6</v>
      </c>
      <c r="I140">
        <v>3772</v>
      </c>
      <c r="J140">
        <v>7880</v>
      </c>
      <c r="K140"/>
      <c r="L140">
        <v>3735</v>
      </c>
      <c r="M140">
        <v>2.7570000000000001</v>
      </c>
      <c r="N140">
        <v>5.7949999999999999</v>
      </c>
      <c r="O140">
        <v>3.0379999999999998</v>
      </c>
      <c r="P140"/>
      <c r="Q140">
        <v>0.22900000000000001</v>
      </c>
      <c r="R140">
        <v>1</v>
      </c>
      <c r="S140">
        <v>0</v>
      </c>
      <c r="T140">
        <v>0</v>
      </c>
      <c r="U140"/>
      <c r="V140">
        <v>0</v>
      </c>
      <c r="W140"/>
      <c r="X140"/>
      <c r="Y140" s="27">
        <v>44874</v>
      </c>
      <c r="Z140" s="26">
        <v>0.76722222222222225</v>
      </c>
      <c r="AA140"/>
      <c r="AB140" s="7">
        <v>1</v>
      </c>
      <c r="AD140" s="44">
        <v>3.237668763611945</v>
      </c>
      <c r="AE140" s="44">
        <v>6.5585816143074949</v>
      </c>
      <c r="AF140" s="44">
        <v>3.3209128506955499</v>
      </c>
      <c r="AG140" s="44">
        <v>0.32998219538859386</v>
      </c>
      <c r="BG140" s="37"/>
      <c r="BH140" s="37"/>
      <c r="BI140" s="37"/>
      <c r="BJ140" s="37"/>
      <c r="BL140" s="45"/>
      <c r="CC140" s="7"/>
    </row>
    <row r="141" spans="1:81" ht="15.75" customHeight="1">
      <c r="A141">
        <v>15</v>
      </c>
      <c r="B141">
        <v>5</v>
      </c>
      <c r="C141" t="s">
        <v>88</v>
      </c>
      <c r="D141" t="s">
        <v>25</v>
      </c>
      <c r="E141"/>
      <c r="F141"/>
      <c r="G141">
        <v>0.6</v>
      </c>
      <c r="H141">
        <v>0.6</v>
      </c>
      <c r="I141">
        <v>3737</v>
      </c>
      <c r="J141">
        <v>7917</v>
      </c>
      <c r="K141"/>
      <c r="L141">
        <v>3731</v>
      </c>
      <c r="M141">
        <v>2.7349999999999999</v>
      </c>
      <c r="N141">
        <v>5.8209999999999997</v>
      </c>
      <c r="O141">
        <v>3.0859999999999999</v>
      </c>
      <c r="P141"/>
      <c r="Q141">
        <v>0.22800000000000001</v>
      </c>
      <c r="R141">
        <v>1</v>
      </c>
      <c r="S141">
        <v>0</v>
      </c>
      <c r="T141">
        <v>0</v>
      </c>
      <c r="U141"/>
      <c r="V141">
        <v>0</v>
      </c>
      <c r="W141"/>
      <c r="X141"/>
      <c r="Y141" s="27">
        <v>44874</v>
      </c>
      <c r="Z141" s="26">
        <v>0.77443287037037034</v>
      </c>
      <c r="AA141"/>
      <c r="AB141" s="7">
        <v>1</v>
      </c>
      <c r="AD141" s="44">
        <v>3.208684161537676</v>
      </c>
      <c r="AE141" s="44">
        <v>6.5889704953515071</v>
      </c>
      <c r="AF141" s="44">
        <v>3.3802863338138311</v>
      </c>
      <c r="AG141" s="44">
        <v>0.32963819153147</v>
      </c>
      <c r="AJ141" s="5">
        <v>6.7076992715716584</v>
      </c>
      <c r="AK141" s="5">
        <v>0.46564483733942269</v>
      </c>
      <c r="AP141" s="5">
        <v>9.1796510628194383</v>
      </c>
      <c r="AQ141" s="5">
        <v>1.1660118960069712</v>
      </c>
      <c r="AV141" s="5">
        <v>11.651602854067205</v>
      </c>
      <c r="AW141" s="5">
        <v>1.8353668856858278</v>
      </c>
      <c r="BB141" s="5">
        <v>9.6930617545479283</v>
      </c>
      <c r="BC141" s="5">
        <v>0.33973966927039473</v>
      </c>
      <c r="BG141" s="37">
        <v>3.2012309781471497</v>
      </c>
      <c r="BH141" s="37">
        <v>6.5507790637691663</v>
      </c>
      <c r="BI141" s="37">
        <v>3.3495480856220161</v>
      </c>
      <c r="BJ141" s="37">
        <v>0.32907918526364377</v>
      </c>
      <c r="BL141" s="45">
        <v>37</v>
      </c>
      <c r="CC141" s="7"/>
    </row>
    <row r="142" spans="1:81" ht="15.75" customHeight="1">
      <c r="A142">
        <v>16</v>
      </c>
      <c r="B142">
        <v>5</v>
      </c>
      <c r="C142" t="s">
        <v>88</v>
      </c>
      <c r="D142" t="s">
        <v>25</v>
      </c>
      <c r="E142"/>
      <c r="F142"/>
      <c r="G142">
        <v>0.6</v>
      </c>
      <c r="H142">
        <v>0.6</v>
      </c>
      <c r="I142">
        <v>3719</v>
      </c>
      <c r="J142">
        <v>7824</v>
      </c>
      <c r="K142"/>
      <c r="L142">
        <v>3718</v>
      </c>
      <c r="M142">
        <v>2.7229999999999999</v>
      </c>
      <c r="N142">
        <v>5.7560000000000002</v>
      </c>
      <c r="O142">
        <v>3.032</v>
      </c>
      <c r="P142"/>
      <c r="Q142">
        <v>0.22700000000000001</v>
      </c>
      <c r="R142">
        <v>1</v>
      </c>
      <c r="S142">
        <v>0</v>
      </c>
      <c r="T142">
        <v>0</v>
      </c>
      <c r="U142"/>
      <c r="V142">
        <v>0</v>
      </c>
      <c r="W142"/>
      <c r="X142"/>
      <c r="Y142" s="27">
        <v>44874</v>
      </c>
      <c r="Z142" s="26">
        <v>0.78211805555555547</v>
      </c>
      <c r="AA142"/>
      <c r="AB142" s="7">
        <v>1</v>
      </c>
      <c r="AD142" s="44">
        <v>3.1937777947566235</v>
      </c>
      <c r="AE142" s="44">
        <v>6.5125876321868246</v>
      </c>
      <c r="AF142" s="44">
        <v>3.3188098374302011</v>
      </c>
      <c r="AG142" s="44">
        <v>0.32852017899581759</v>
      </c>
      <c r="BG142" s="37"/>
      <c r="BH142" s="37"/>
      <c r="BI142" s="37"/>
      <c r="BJ142" s="37"/>
      <c r="BL142" s="45"/>
      <c r="CC142" s="7"/>
    </row>
    <row r="143" spans="1:81" ht="15.75" customHeight="1">
      <c r="A143">
        <v>14</v>
      </c>
      <c r="B143">
        <v>5</v>
      </c>
      <c r="C143" t="s">
        <v>88</v>
      </c>
      <c r="D143" t="s">
        <v>25</v>
      </c>
      <c r="E143"/>
      <c r="F143"/>
      <c r="G143">
        <v>0.6</v>
      </c>
      <c r="H143">
        <v>0.6</v>
      </c>
      <c r="I143">
        <v>4084</v>
      </c>
      <c r="J143">
        <v>8111</v>
      </c>
      <c r="K143"/>
      <c r="L143">
        <v>4100</v>
      </c>
      <c r="M143">
        <v>2.9569999999999999</v>
      </c>
      <c r="N143">
        <v>5.9589999999999996</v>
      </c>
      <c r="O143">
        <v>3.0019999999999998</v>
      </c>
      <c r="P143"/>
      <c r="Q143">
        <v>0.26100000000000001</v>
      </c>
      <c r="R143">
        <v>1</v>
      </c>
      <c r="S143">
        <v>0</v>
      </c>
      <c r="T143">
        <v>0</v>
      </c>
      <c r="U143"/>
      <c r="V143">
        <v>0</v>
      </c>
      <c r="W143"/>
      <c r="X143"/>
      <c r="Y143" s="27">
        <v>44881</v>
      </c>
      <c r="Z143" s="26">
        <v>0.63244212962962965</v>
      </c>
      <c r="AA143"/>
      <c r="AB143" s="7">
        <v>1</v>
      </c>
      <c r="AD143" s="44">
        <v>2.9670059535892541</v>
      </c>
      <c r="AE143" s="44">
        <v>6.4407432116325882</v>
      </c>
      <c r="AF143" s="44">
        <v>3.4737372580433341</v>
      </c>
      <c r="AG143" s="44">
        <v>0.33015494700513814</v>
      </c>
      <c r="BG143" s="37"/>
      <c r="BH143" s="37"/>
      <c r="BI143" s="37"/>
      <c r="BJ143" s="37"/>
      <c r="BL143" s="45"/>
      <c r="CC143" s="7"/>
    </row>
    <row r="144" spans="1:81" ht="15.75" customHeight="1">
      <c r="A144">
        <v>15</v>
      </c>
      <c r="B144">
        <v>5</v>
      </c>
      <c r="C144" t="s">
        <v>88</v>
      </c>
      <c r="D144" t="s">
        <v>25</v>
      </c>
      <c r="E144"/>
      <c r="F144"/>
      <c r="G144">
        <v>0.6</v>
      </c>
      <c r="H144">
        <v>0.6</v>
      </c>
      <c r="I144">
        <v>4216</v>
      </c>
      <c r="J144">
        <v>8412</v>
      </c>
      <c r="K144"/>
      <c r="L144">
        <v>4189</v>
      </c>
      <c r="M144">
        <v>3.0409999999999999</v>
      </c>
      <c r="N144">
        <v>6.1710000000000003</v>
      </c>
      <c r="O144">
        <v>3.13</v>
      </c>
      <c r="P144"/>
      <c r="Q144">
        <v>0.26800000000000002</v>
      </c>
      <c r="R144">
        <v>1</v>
      </c>
      <c r="S144">
        <v>0</v>
      </c>
      <c r="T144">
        <v>0</v>
      </c>
      <c r="U144"/>
      <c r="V144">
        <v>0</v>
      </c>
      <c r="W144"/>
      <c r="X144"/>
      <c r="Y144" s="27">
        <v>44881</v>
      </c>
      <c r="Z144" s="26">
        <v>0.63961805555555562</v>
      </c>
      <c r="AA144"/>
      <c r="AB144" s="7">
        <v>1</v>
      </c>
      <c r="AD144" s="44">
        <v>3.0643734275862329</v>
      </c>
      <c r="AE144" s="44">
        <v>6.675938169196673</v>
      </c>
      <c r="AF144" s="44">
        <v>3.6115647416104402</v>
      </c>
      <c r="AG144" s="44">
        <v>0.33754658402338217</v>
      </c>
      <c r="AJ144" s="5">
        <v>7.2477382059988953</v>
      </c>
      <c r="AK144" s="5">
        <v>9.5143401097337499</v>
      </c>
      <c r="AP144" s="5">
        <v>11.877716053915293</v>
      </c>
      <c r="AQ144" s="5">
        <v>1.0941944870280311</v>
      </c>
      <c r="AV144" s="5">
        <v>16.50769390183169</v>
      </c>
      <c r="AW144" s="5">
        <v>6.656723440857701</v>
      </c>
      <c r="BB144" s="5">
        <v>12.653948176675035</v>
      </c>
      <c r="BC144" s="5">
        <v>0.24574401718063191</v>
      </c>
      <c r="BG144" s="37">
        <v>3.2174321461799669</v>
      </c>
      <c r="BH144" s="37">
        <v>6.7126629632349175</v>
      </c>
      <c r="BI144" s="37">
        <v>3.4952308170549506</v>
      </c>
      <c r="BJ144" s="37">
        <v>0.33796184453002509</v>
      </c>
      <c r="BL144" s="45">
        <v>38</v>
      </c>
      <c r="CC144" s="7"/>
    </row>
    <row r="145" spans="1:81" ht="15.75" customHeight="1">
      <c r="A145">
        <v>16</v>
      </c>
      <c r="B145">
        <v>5</v>
      </c>
      <c r="C145" t="s">
        <v>88</v>
      </c>
      <c r="D145" t="s">
        <v>25</v>
      </c>
      <c r="E145"/>
      <c r="F145"/>
      <c r="G145">
        <v>0.6</v>
      </c>
      <c r="H145">
        <v>0.6</v>
      </c>
      <c r="I145">
        <v>4631</v>
      </c>
      <c r="J145">
        <v>8506</v>
      </c>
      <c r="K145"/>
      <c r="L145">
        <v>4199</v>
      </c>
      <c r="M145">
        <v>3.3069999999999999</v>
      </c>
      <c r="N145">
        <v>6.2370000000000001</v>
      </c>
      <c r="O145">
        <v>2.93</v>
      </c>
      <c r="P145"/>
      <c r="Q145">
        <v>0.26900000000000002</v>
      </c>
      <c r="R145">
        <v>1</v>
      </c>
      <c r="S145">
        <v>0</v>
      </c>
      <c r="T145">
        <v>0</v>
      </c>
      <c r="U145"/>
      <c r="V145">
        <v>0</v>
      </c>
      <c r="W145"/>
      <c r="X145"/>
      <c r="Y145" s="27">
        <v>44881</v>
      </c>
      <c r="Z145" s="26">
        <v>0.64938657407407407</v>
      </c>
      <c r="AA145"/>
      <c r="AB145" s="7">
        <v>1</v>
      </c>
      <c r="AD145" s="44">
        <v>3.3704908647737009</v>
      </c>
      <c r="AE145" s="44">
        <v>6.749387757273162</v>
      </c>
      <c r="AF145" s="44">
        <v>3.3788968924994611</v>
      </c>
      <c r="AG145" s="44">
        <v>0.33837710503666801</v>
      </c>
      <c r="BG145" s="37"/>
      <c r="BH145" s="37"/>
      <c r="BI145" s="37"/>
      <c r="BJ145" s="37"/>
      <c r="BL145" s="45"/>
      <c r="CC145" s="7"/>
    </row>
    <row r="146" spans="1:81" ht="15.75" customHeight="1">
      <c r="A146">
        <v>14</v>
      </c>
      <c r="B146">
        <v>5</v>
      </c>
      <c r="C146" t="s">
        <v>88</v>
      </c>
      <c r="D146" t="s">
        <v>25</v>
      </c>
      <c r="E146"/>
      <c r="F146"/>
      <c r="G146">
        <v>0.6</v>
      </c>
      <c r="H146">
        <v>0.6</v>
      </c>
      <c r="I146">
        <v>4165</v>
      </c>
      <c r="J146">
        <v>8134</v>
      </c>
      <c r="K146"/>
      <c r="L146">
        <v>3942</v>
      </c>
      <c r="M146">
        <v>3.0089999999999999</v>
      </c>
      <c r="N146">
        <v>5.9749999999999996</v>
      </c>
      <c r="O146">
        <v>2.9660000000000002</v>
      </c>
      <c r="P146"/>
      <c r="Q146">
        <v>0.247</v>
      </c>
      <c r="R146">
        <v>1</v>
      </c>
      <c r="S146">
        <v>0</v>
      </c>
      <c r="T146">
        <v>0</v>
      </c>
      <c r="U146"/>
      <c r="V146">
        <v>0</v>
      </c>
      <c r="W146"/>
      <c r="X146"/>
      <c r="Y146" s="27">
        <v>44882</v>
      </c>
      <c r="Z146" s="26">
        <v>0.73769675925925926</v>
      </c>
      <c r="AA146"/>
      <c r="AB146" s="7">
        <v>1</v>
      </c>
      <c r="AD146" s="44">
        <v>3.0921915494061527</v>
      </c>
      <c r="AE146" s="44">
        <v>6.486528250611431</v>
      </c>
      <c r="AF146" s="44">
        <v>3.3943367012052783</v>
      </c>
      <c r="AG146" s="44">
        <v>0.32000611924641742</v>
      </c>
      <c r="BG146" s="37"/>
      <c r="BH146" s="37"/>
      <c r="BI146" s="37"/>
      <c r="BJ146" s="37"/>
      <c r="BL146" s="45"/>
      <c r="CC146" s="7"/>
    </row>
    <row r="147" spans="1:81" ht="15.75" customHeight="1">
      <c r="A147">
        <v>15</v>
      </c>
      <c r="B147">
        <v>5</v>
      </c>
      <c r="C147" t="s">
        <v>88</v>
      </c>
      <c r="D147" t="s">
        <v>25</v>
      </c>
      <c r="E147"/>
      <c r="F147"/>
      <c r="G147">
        <v>0.6</v>
      </c>
      <c r="H147">
        <v>0.6</v>
      </c>
      <c r="I147">
        <v>4258</v>
      </c>
      <c r="J147">
        <v>8168</v>
      </c>
      <c r="K147"/>
      <c r="L147">
        <v>3972</v>
      </c>
      <c r="M147">
        <v>3.0680000000000001</v>
      </c>
      <c r="N147">
        <v>5.9989999999999997</v>
      </c>
      <c r="O147">
        <v>2.931</v>
      </c>
      <c r="P147"/>
      <c r="Q147">
        <v>0.25</v>
      </c>
      <c r="R147">
        <v>1</v>
      </c>
      <c r="S147">
        <v>0</v>
      </c>
      <c r="T147">
        <v>0</v>
      </c>
      <c r="U147"/>
      <c r="V147">
        <v>0</v>
      </c>
      <c r="W147"/>
      <c r="X147"/>
      <c r="Y147" s="27">
        <v>44882</v>
      </c>
      <c r="Z147" s="26">
        <v>0.74505787037037041</v>
      </c>
      <c r="AA147"/>
      <c r="AB147" s="7">
        <v>1</v>
      </c>
      <c r="AD147" s="44">
        <v>3.1580574040900777</v>
      </c>
      <c r="AE147" s="44">
        <v>6.5130473040774195</v>
      </c>
      <c r="AF147" s="44">
        <v>3.3549898999873418</v>
      </c>
      <c r="AG147" s="44">
        <v>0.32243901816825959</v>
      </c>
      <c r="AJ147" s="5">
        <v>5.044305720745494</v>
      </c>
      <c r="AK147" s="5">
        <v>0.42700918255702885</v>
      </c>
      <c r="AP147" s="5">
        <v>7.9918083527425132</v>
      </c>
      <c r="AQ147" s="5">
        <v>1.0352267585370352</v>
      </c>
      <c r="AV147" s="5">
        <v>10.939310984739533</v>
      </c>
      <c r="AW147" s="5">
        <v>1.6111253505587848</v>
      </c>
      <c r="BB147" s="5">
        <v>7.344511671539748</v>
      </c>
      <c r="BC147" s="5">
        <v>0.25182666371808443</v>
      </c>
      <c r="BG147" s="37">
        <v>3.1513291716223648</v>
      </c>
      <c r="BH147" s="37">
        <v>6.4795085011645508</v>
      </c>
      <c r="BI147" s="37">
        <v>3.328179329542186</v>
      </c>
      <c r="BJ147" s="37">
        <v>0.32203353501461923</v>
      </c>
      <c r="BL147" s="45">
        <v>39</v>
      </c>
      <c r="CC147" s="7"/>
    </row>
    <row r="148" spans="1:81" ht="15.75" customHeight="1">
      <c r="A148">
        <v>16</v>
      </c>
      <c r="B148">
        <v>5</v>
      </c>
      <c r="C148" t="s">
        <v>88</v>
      </c>
      <c r="D148" t="s">
        <v>25</v>
      </c>
      <c r="E148"/>
      <c r="F148"/>
      <c r="G148">
        <v>0.6</v>
      </c>
      <c r="H148">
        <v>0.6</v>
      </c>
      <c r="I148">
        <v>4239</v>
      </c>
      <c r="J148">
        <v>8082</v>
      </c>
      <c r="K148"/>
      <c r="L148">
        <v>3962</v>
      </c>
      <c r="M148">
        <v>3.056</v>
      </c>
      <c r="N148">
        <v>5.9379999999999997</v>
      </c>
      <c r="O148">
        <v>2.8820000000000001</v>
      </c>
      <c r="P148"/>
      <c r="Q148">
        <v>0.249</v>
      </c>
      <c r="R148">
        <v>1</v>
      </c>
      <c r="S148">
        <v>0</v>
      </c>
      <c r="T148">
        <v>0</v>
      </c>
      <c r="U148"/>
      <c r="V148">
        <v>0</v>
      </c>
      <c r="W148"/>
      <c r="X148"/>
      <c r="Y148" s="27">
        <v>44882</v>
      </c>
      <c r="Z148" s="26">
        <v>0.75277777777777777</v>
      </c>
      <c r="AA148"/>
      <c r="AB148" s="7">
        <v>1</v>
      </c>
      <c r="AD148" s="44">
        <v>3.1446009391546519</v>
      </c>
      <c r="AE148" s="44">
        <v>6.4459696982516821</v>
      </c>
      <c r="AF148" s="44">
        <v>3.3013687590970302</v>
      </c>
      <c r="AG148" s="44">
        <v>0.32162805186097887</v>
      </c>
      <c r="BG148" s="37"/>
      <c r="BH148" s="37"/>
      <c r="BI148" s="37"/>
      <c r="BJ148" s="37"/>
      <c r="BL148" s="45"/>
      <c r="CC148" s="7"/>
    </row>
    <row r="149" spans="1:81" ht="15.75" customHeight="1">
      <c r="A149">
        <v>14</v>
      </c>
      <c r="B149">
        <v>5</v>
      </c>
      <c r="C149" t="s">
        <v>88</v>
      </c>
      <c r="D149" t="s">
        <v>25</v>
      </c>
      <c r="E149"/>
      <c r="F149"/>
      <c r="G149">
        <v>0.6</v>
      </c>
      <c r="H149">
        <v>0.6</v>
      </c>
      <c r="I149">
        <v>4089</v>
      </c>
      <c r="J149">
        <v>7962</v>
      </c>
      <c r="K149"/>
      <c r="L149">
        <v>3579</v>
      </c>
      <c r="M149">
        <v>2.96</v>
      </c>
      <c r="N149">
        <v>5.8529999999999998</v>
      </c>
      <c r="O149">
        <v>2.8929999999999998</v>
      </c>
      <c r="P149"/>
      <c r="Q149">
        <v>0.215</v>
      </c>
      <c r="R149">
        <v>1</v>
      </c>
      <c r="S149">
        <v>0</v>
      </c>
      <c r="T149">
        <v>0</v>
      </c>
      <c r="U149"/>
      <c r="V149">
        <v>0</v>
      </c>
      <c r="W149"/>
      <c r="X149"/>
      <c r="Y149" s="27">
        <v>44886</v>
      </c>
      <c r="Z149" s="26">
        <v>0.5950347222222222</v>
      </c>
      <c r="AA149"/>
      <c r="AB149" s="7">
        <v>1</v>
      </c>
      <c r="AD149" s="44">
        <v>3.2681308129074766</v>
      </c>
      <c r="AE149" s="44">
        <v>6.4357080510570421</v>
      </c>
      <c r="AF149" s="44">
        <v>3.1675772381495655</v>
      </c>
      <c r="AG149" s="44">
        <v>0.30740714871668195</v>
      </c>
      <c r="BG149" s="37"/>
      <c r="BH149" s="37"/>
      <c r="BI149" s="37"/>
      <c r="BJ149" s="37"/>
      <c r="BL149" s="45"/>
      <c r="CC149" s="7"/>
    </row>
    <row r="150" spans="1:81" ht="15.75" customHeight="1">
      <c r="A150">
        <v>15</v>
      </c>
      <c r="B150">
        <v>5</v>
      </c>
      <c r="C150" t="s">
        <v>88</v>
      </c>
      <c r="D150" t="s">
        <v>25</v>
      </c>
      <c r="E150"/>
      <c r="F150"/>
      <c r="G150">
        <v>0.6</v>
      </c>
      <c r="H150">
        <v>0.6</v>
      </c>
      <c r="I150">
        <v>4001</v>
      </c>
      <c r="J150">
        <v>8020</v>
      </c>
      <c r="K150"/>
      <c r="L150">
        <v>3593</v>
      </c>
      <c r="M150">
        <v>2.9039999999999999</v>
      </c>
      <c r="N150">
        <v>5.8940000000000001</v>
      </c>
      <c r="O150">
        <v>2.99</v>
      </c>
      <c r="P150"/>
      <c r="Q150">
        <v>0.216</v>
      </c>
      <c r="R150">
        <v>1</v>
      </c>
      <c r="S150">
        <v>0</v>
      </c>
      <c r="T150">
        <v>0</v>
      </c>
      <c r="U150"/>
      <c r="V150">
        <v>0</v>
      </c>
      <c r="W150"/>
      <c r="X150"/>
      <c r="Y150" s="27">
        <v>44886</v>
      </c>
      <c r="Z150" s="26">
        <v>0.60241898148148143</v>
      </c>
      <c r="AA150"/>
      <c r="AB150" s="7">
        <v>1</v>
      </c>
      <c r="AD150" s="44">
        <v>3.1978640794756732</v>
      </c>
      <c r="AE150" s="44">
        <v>6.481979919539353</v>
      </c>
      <c r="AF150" s="44">
        <v>3.2841158400636798</v>
      </c>
      <c r="AG150" s="44">
        <v>0.30860268700109511</v>
      </c>
      <c r="AJ150" s="5">
        <v>7.1943335212404591</v>
      </c>
      <c r="AK150" s="5">
        <v>1.1173430268420466</v>
      </c>
      <c r="AP150" s="5">
        <v>7.9598678323648642</v>
      </c>
      <c r="AQ150" s="5">
        <v>0.13547779946878033</v>
      </c>
      <c r="AV150" s="5">
        <v>8.7254021434892692</v>
      </c>
      <c r="AW150" s="5">
        <v>1.3706564316037433</v>
      </c>
      <c r="BB150" s="5">
        <v>3.6218900607685551</v>
      </c>
      <c r="BC150" s="5">
        <v>1.4559235054056805</v>
      </c>
      <c r="BG150" s="37">
        <v>3.2158300056372138</v>
      </c>
      <c r="BH150" s="37">
        <v>6.4775920699418919</v>
      </c>
      <c r="BI150" s="37">
        <v>3.2617620643046781</v>
      </c>
      <c r="BJ150" s="37">
        <v>0.31086567018230565</v>
      </c>
      <c r="BL150" s="45">
        <v>40</v>
      </c>
      <c r="CC150" s="7"/>
    </row>
    <row r="151" spans="1:81" ht="15.75" customHeight="1">
      <c r="A151">
        <v>16</v>
      </c>
      <c r="B151">
        <v>5</v>
      </c>
      <c r="C151" t="s">
        <v>88</v>
      </c>
      <c r="D151" t="s">
        <v>25</v>
      </c>
      <c r="E151"/>
      <c r="F151"/>
      <c r="G151">
        <v>0.6</v>
      </c>
      <c r="H151">
        <v>0.6</v>
      </c>
      <c r="I151">
        <v>4046</v>
      </c>
      <c r="J151">
        <v>8009</v>
      </c>
      <c r="K151"/>
      <c r="L151">
        <v>3646</v>
      </c>
      <c r="M151">
        <v>2.9319999999999999</v>
      </c>
      <c r="N151">
        <v>5.8869999999999996</v>
      </c>
      <c r="O151">
        <v>2.9540000000000002</v>
      </c>
      <c r="P151"/>
      <c r="Q151">
        <v>0.221</v>
      </c>
      <c r="R151">
        <v>1</v>
      </c>
      <c r="S151">
        <v>0</v>
      </c>
      <c r="T151">
        <v>0</v>
      </c>
      <c r="U151"/>
      <c r="V151">
        <v>0</v>
      </c>
      <c r="W151"/>
      <c r="X151"/>
      <c r="Y151" s="27">
        <v>44886</v>
      </c>
      <c r="Z151" s="26">
        <v>0.61011574074074071</v>
      </c>
      <c r="AA151"/>
      <c r="AB151" s="7">
        <v>1</v>
      </c>
      <c r="AD151" s="44">
        <v>3.2337959317987548</v>
      </c>
      <c r="AE151" s="44">
        <v>6.4732042203444315</v>
      </c>
      <c r="AF151" s="44">
        <v>3.2394082885456768</v>
      </c>
      <c r="AG151" s="44">
        <v>0.3131286533635162</v>
      </c>
      <c r="BG151" s="37"/>
      <c r="BH151" s="37"/>
      <c r="BI151" s="37"/>
      <c r="BJ151" s="37"/>
      <c r="BL151" s="45"/>
      <c r="CC151" s="7"/>
    </row>
    <row r="152" spans="1:81" ht="15.75" customHeight="1">
      <c r="A152">
        <v>14</v>
      </c>
      <c r="B152">
        <v>5</v>
      </c>
      <c r="C152" t="s">
        <v>88</v>
      </c>
      <c r="D152" t="s">
        <v>25</v>
      </c>
      <c r="E152"/>
      <c r="F152"/>
      <c r="G152">
        <v>0.6</v>
      </c>
      <c r="H152">
        <v>0.6</v>
      </c>
      <c r="I152">
        <v>4078</v>
      </c>
      <c r="J152">
        <v>7871</v>
      </c>
      <c r="K152"/>
      <c r="L152">
        <v>3579</v>
      </c>
      <c r="M152">
        <v>2.9529999999999998</v>
      </c>
      <c r="N152">
        <v>5.7889999999999997</v>
      </c>
      <c r="O152">
        <v>2.8359999999999999</v>
      </c>
      <c r="P152"/>
      <c r="Q152">
        <v>0.215</v>
      </c>
      <c r="R152">
        <v>1</v>
      </c>
      <c r="S152">
        <v>0</v>
      </c>
      <c r="T152">
        <v>0</v>
      </c>
      <c r="U152"/>
      <c r="V152">
        <v>0</v>
      </c>
      <c r="W152"/>
      <c r="X152"/>
      <c r="Y152" s="27">
        <v>44887</v>
      </c>
      <c r="Z152" s="26">
        <v>0.77945601851851853</v>
      </c>
      <c r="AA152"/>
      <c r="AB152" s="7">
        <v>1</v>
      </c>
      <c r="AD152" s="44">
        <v>3.1941253893557251</v>
      </c>
      <c r="AE152" s="44">
        <v>6.2662459476653245</v>
      </c>
      <c r="AF152" s="44">
        <v>3.0721205583095994</v>
      </c>
      <c r="AG152" s="44">
        <v>0.30799547597730675</v>
      </c>
      <c r="BG152" s="37"/>
      <c r="BH152" s="37"/>
      <c r="BI152" s="37"/>
      <c r="BJ152" s="37"/>
      <c r="BL152" s="45"/>
      <c r="CC152" s="7"/>
    </row>
    <row r="153" spans="1:81" ht="15.75" customHeight="1">
      <c r="A153">
        <v>15</v>
      </c>
      <c r="B153">
        <v>5</v>
      </c>
      <c r="C153" t="s">
        <v>88</v>
      </c>
      <c r="D153" t="s">
        <v>25</v>
      </c>
      <c r="E153"/>
      <c r="F153"/>
      <c r="G153">
        <v>0.6</v>
      </c>
      <c r="H153">
        <v>0.6</v>
      </c>
      <c r="I153">
        <v>4085</v>
      </c>
      <c r="J153">
        <v>7982</v>
      </c>
      <c r="K153"/>
      <c r="L153">
        <v>3558</v>
      </c>
      <c r="M153">
        <v>2.9569999999999999</v>
      </c>
      <c r="N153">
        <v>5.867</v>
      </c>
      <c r="O153">
        <v>2.91</v>
      </c>
      <c r="P153"/>
      <c r="Q153">
        <v>0.21299999999999999</v>
      </c>
      <c r="R153">
        <v>1</v>
      </c>
      <c r="S153">
        <v>0</v>
      </c>
      <c r="T153">
        <v>0</v>
      </c>
      <c r="U153"/>
      <c r="V153">
        <v>0</v>
      </c>
      <c r="W153"/>
      <c r="X153"/>
      <c r="Y153" s="27">
        <v>44887</v>
      </c>
      <c r="Z153" s="26">
        <v>0.78699074074074071</v>
      </c>
      <c r="AA153"/>
      <c r="AB153" s="7">
        <v>1</v>
      </c>
      <c r="AD153" s="44">
        <v>3.1995331890786356</v>
      </c>
      <c r="AE153" s="44">
        <v>6.353632020970827</v>
      </c>
      <c r="AF153" s="44">
        <v>3.1540988318921914</v>
      </c>
      <c r="AG153" s="44">
        <v>0.30625131618839335</v>
      </c>
      <c r="AJ153" s="5">
        <v>6.7798634388809589</v>
      </c>
      <c r="AK153" s="5">
        <v>0.24116370280520197</v>
      </c>
      <c r="AP153" s="5">
        <v>7.9538690445534259</v>
      </c>
      <c r="AQ153" s="5">
        <v>3.8164487231537558</v>
      </c>
      <c r="AV153" s="5">
        <v>9.1278746502258787</v>
      </c>
      <c r="AW153" s="5">
        <v>7.3148073913815637</v>
      </c>
      <c r="BB153" s="5">
        <v>2.7897415011674904</v>
      </c>
      <c r="BC153" s="5">
        <v>1.3736184721540212</v>
      </c>
      <c r="BG153" s="37">
        <v>3.2033959031664287</v>
      </c>
      <c r="BH153" s="37">
        <v>6.4772321426732056</v>
      </c>
      <c r="BI153" s="37">
        <v>3.2738362395067764</v>
      </c>
      <c r="BJ153" s="37">
        <v>0.30836922450350246</v>
      </c>
      <c r="BL153" s="45">
        <v>41</v>
      </c>
      <c r="CC153" s="7"/>
    </row>
    <row r="154" spans="1:81" ht="15.75" customHeight="1">
      <c r="A154">
        <v>16</v>
      </c>
      <c r="B154">
        <v>5</v>
      </c>
      <c r="C154" t="s">
        <v>88</v>
      </c>
      <c r="D154" t="s">
        <v>25</v>
      </c>
      <c r="E154"/>
      <c r="F154"/>
      <c r="G154">
        <v>0.6</v>
      </c>
      <c r="H154">
        <v>0.6</v>
      </c>
      <c r="I154">
        <v>4095</v>
      </c>
      <c r="J154">
        <v>8296</v>
      </c>
      <c r="K154"/>
      <c r="L154">
        <v>3609</v>
      </c>
      <c r="M154">
        <v>2.964</v>
      </c>
      <c r="N154">
        <v>6.0890000000000004</v>
      </c>
      <c r="O154">
        <v>3.125</v>
      </c>
      <c r="P154"/>
      <c r="Q154">
        <v>0.218</v>
      </c>
      <c r="R154">
        <v>1</v>
      </c>
      <c r="S154">
        <v>0</v>
      </c>
      <c r="T154">
        <v>0</v>
      </c>
      <c r="U154"/>
      <c r="V154">
        <v>0</v>
      </c>
      <c r="W154"/>
      <c r="X154"/>
      <c r="Y154" s="27">
        <v>44887</v>
      </c>
      <c r="Z154" s="26">
        <v>0.79488425925925921</v>
      </c>
      <c r="AA154"/>
      <c r="AB154" s="7">
        <v>1</v>
      </c>
      <c r="AD154" s="44">
        <v>3.2072586172542219</v>
      </c>
      <c r="AE154" s="44">
        <v>6.6008322643755832</v>
      </c>
      <c r="AF154" s="44">
        <v>3.3935736471213613</v>
      </c>
      <c r="AG154" s="44">
        <v>0.31048713281861157</v>
      </c>
      <c r="BG154" s="37"/>
      <c r="BH154" s="37"/>
      <c r="BI154" s="37"/>
      <c r="BJ154" s="37"/>
      <c r="BL154" s="45"/>
      <c r="CC154" s="7"/>
    </row>
    <row r="155" spans="1:81" ht="15.75" customHeight="1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 s="27"/>
      <c r="Z155" s="26"/>
      <c r="AA155"/>
      <c r="AB155" s="7"/>
      <c r="AD155" s="44"/>
      <c r="AE155" s="44"/>
      <c r="AF155" s="44"/>
      <c r="AG155" s="44"/>
      <c r="BG155" s="37"/>
      <c r="BH155" s="37"/>
      <c r="BI155" s="37"/>
      <c r="BJ155" s="37"/>
      <c r="BL155" s="45"/>
      <c r="CC155" s="7"/>
    </row>
    <row r="156" spans="1:81" ht="15.75" customHeight="1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 s="27"/>
      <c r="Z156" s="26"/>
      <c r="AA156"/>
      <c r="AB156" s="7"/>
      <c r="AD156" s="44"/>
      <c r="AE156" s="44"/>
      <c r="AF156" s="44"/>
      <c r="AG156" s="44"/>
      <c r="BG156" s="37"/>
      <c r="BH156" s="37"/>
      <c r="BI156" s="37"/>
      <c r="BJ156" s="37"/>
      <c r="BL156" s="45"/>
      <c r="CC156" s="7"/>
    </row>
    <row r="157" spans="1:81" ht="15.75" customHeight="1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 s="27"/>
      <c r="Z157" s="26"/>
      <c r="AA157"/>
      <c r="AB157" s="7"/>
      <c r="AD157" s="44"/>
      <c r="AE157" s="44"/>
      <c r="AF157" s="44"/>
      <c r="AG157" s="44"/>
      <c r="BG157" s="37"/>
      <c r="BH157" s="37"/>
      <c r="BI157" s="37"/>
      <c r="BJ157" s="37"/>
      <c r="BL157" s="45"/>
      <c r="CC157" s="7"/>
    </row>
    <row r="158" spans="1:81" ht="15.75" customHeight="1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 s="27"/>
      <c r="Z158" s="26"/>
      <c r="AA158"/>
      <c r="AB158" s="7"/>
      <c r="AD158" s="44"/>
      <c r="AE158" s="44"/>
      <c r="AF158" s="44"/>
      <c r="AG158" s="44"/>
      <c r="BG158" s="37"/>
      <c r="BH158" s="37"/>
      <c r="BI158" s="37"/>
      <c r="BJ158" s="37"/>
      <c r="BL158" s="45"/>
      <c r="CC158" s="7"/>
    </row>
    <row r="159" spans="1:81" ht="15.75" customHeight="1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 s="27"/>
      <c r="Z159" s="26"/>
      <c r="AA159"/>
      <c r="AB159" s="7"/>
      <c r="AD159" s="44"/>
      <c r="AE159" s="44"/>
      <c r="AF159" s="44"/>
      <c r="AG159" s="44"/>
      <c r="BG159" s="37"/>
      <c r="BH159" s="37"/>
      <c r="BI159" s="37"/>
      <c r="BJ159" s="37"/>
      <c r="BL159" s="45"/>
      <c r="CC159" s="7"/>
    </row>
    <row r="160" spans="1:81" ht="15.75" customHeigh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 s="27"/>
      <c r="Z160" s="26"/>
      <c r="AA160"/>
      <c r="AB160" s="7"/>
      <c r="AD160" s="44"/>
      <c r="AE160" s="44"/>
      <c r="AF160" s="44"/>
      <c r="AG160" s="44"/>
      <c r="BG160" s="37"/>
      <c r="BH160" s="37"/>
      <c r="BI160" s="37"/>
      <c r="BJ160" s="37"/>
      <c r="BL160" s="45"/>
      <c r="CC160" s="7"/>
    </row>
    <row r="161" spans="1:81" ht="15.75" customHeight="1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 s="27"/>
      <c r="Z161" s="26"/>
      <c r="AA161"/>
      <c r="AB161" s="7"/>
      <c r="AD161" s="44"/>
      <c r="AE161" s="44"/>
      <c r="AF161" s="44"/>
      <c r="AG161" s="44"/>
      <c r="BG161" s="37"/>
      <c r="BH161" s="37"/>
      <c r="BI161" s="37"/>
      <c r="BJ161" s="37"/>
      <c r="BL161" s="45"/>
      <c r="CC161" s="7"/>
    </row>
    <row r="162" spans="1:81" ht="15.75" customHeight="1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 s="27"/>
      <c r="Z162" s="26"/>
      <c r="AA162"/>
      <c r="AB162" s="7"/>
      <c r="AD162" s="44"/>
      <c r="AE162" s="44"/>
      <c r="AF162" s="44"/>
      <c r="AG162" s="44"/>
      <c r="BG162" s="37"/>
      <c r="BH162" s="37"/>
      <c r="BI162" s="37"/>
      <c r="BJ162" s="37"/>
      <c r="BL162" s="45"/>
      <c r="CC162" s="7"/>
    </row>
    <row r="163" spans="1:81" ht="15.75" customHeight="1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 s="27"/>
      <c r="Z163" s="26"/>
      <c r="AA163"/>
      <c r="AB163" s="7"/>
      <c r="AD163" s="44"/>
      <c r="AE163" s="44"/>
      <c r="AF163" s="44"/>
      <c r="AG163" s="44"/>
      <c r="BG163" s="37"/>
      <c r="BH163" s="37"/>
      <c r="BI163" s="37"/>
      <c r="BJ163" s="37"/>
      <c r="BL163" s="45"/>
      <c r="CC163" s="7"/>
    </row>
    <row r="164" spans="1:81" ht="15.75" customHeight="1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 s="27"/>
      <c r="Z164" s="26"/>
      <c r="AA164"/>
      <c r="AB164" s="7"/>
      <c r="AD164" s="44"/>
      <c r="AE164" s="44"/>
      <c r="AF164" s="44"/>
      <c r="AG164" s="44"/>
      <c r="BG164" s="37"/>
      <c r="BH164" s="37"/>
      <c r="BI164" s="37"/>
      <c r="BJ164" s="37"/>
      <c r="BL164" s="1"/>
      <c r="CC164" s="7"/>
    </row>
    <row r="165" spans="1:81" ht="15.75" customHeight="1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 s="27"/>
      <c r="Z165" s="26"/>
      <c r="AA165"/>
      <c r="AB165" s="7"/>
      <c r="AD165" s="44"/>
      <c r="AE165" s="44"/>
      <c r="AF165" s="44"/>
      <c r="AG165" s="44"/>
      <c r="BG165" s="37"/>
      <c r="BH165" s="37"/>
      <c r="BI165" s="37"/>
      <c r="BJ165" s="37"/>
      <c r="BL165" s="1"/>
      <c r="CC165" s="7"/>
    </row>
    <row r="166" spans="1:81" ht="15.75" customHeight="1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 s="27"/>
      <c r="Z166" s="26"/>
      <c r="AA166"/>
      <c r="AB166" s="7"/>
      <c r="AD166" s="44"/>
      <c r="AE166" s="44"/>
      <c r="AF166" s="44"/>
      <c r="AG166" s="44"/>
      <c r="BG166" s="37"/>
      <c r="BH166" s="37"/>
      <c r="BI166" s="37"/>
      <c r="BJ166" s="37"/>
      <c r="BL166" s="1"/>
      <c r="CC166" s="7"/>
    </row>
    <row r="167" spans="1:81" ht="15.75" customHeight="1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 s="27"/>
      <c r="Z167" s="26"/>
      <c r="AA167"/>
      <c r="AB167" s="7"/>
      <c r="AD167" s="44"/>
      <c r="AE167" s="44"/>
      <c r="AF167" s="44"/>
      <c r="AG167" s="44"/>
      <c r="BG167" s="37"/>
      <c r="BH167" s="37"/>
      <c r="BI167" s="37"/>
      <c r="BJ167" s="37"/>
      <c r="BL167" s="1"/>
      <c r="CC167" s="7"/>
    </row>
    <row r="168" spans="1:81" ht="15.75" customHeight="1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 s="27"/>
      <c r="Z168" s="26"/>
      <c r="AA168"/>
      <c r="AB168" s="7"/>
      <c r="AD168" s="44"/>
      <c r="AE168" s="44"/>
      <c r="AF168" s="44"/>
      <c r="AG168" s="44"/>
      <c r="BG168" s="37"/>
      <c r="BH168" s="37"/>
      <c r="BI168" s="37"/>
      <c r="BJ168" s="37"/>
      <c r="BL168" s="1"/>
      <c r="CC168" s="7"/>
    </row>
    <row r="169" spans="1:81" ht="15.75" customHeight="1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 s="27"/>
      <c r="Z169" s="26"/>
      <c r="AA169"/>
      <c r="AB169" s="7"/>
      <c r="AD169" s="44"/>
      <c r="AE169" s="44"/>
      <c r="AF169" s="44"/>
      <c r="AG169" s="44"/>
      <c r="BG169" s="37"/>
      <c r="BH169" s="37"/>
      <c r="BI169" s="37"/>
      <c r="BJ169" s="37"/>
      <c r="BL169" s="1"/>
      <c r="CC169" s="7"/>
    </row>
    <row r="170" spans="1:81" ht="15.75" customHeight="1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 s="27"/>
      <c r="Z170" s="26"/>
      <c r="AA170"/>
      <c r="AB170" s="7"/>
      <c r="AD170" s="44"/>
      <c r="AE170" s="44"/>
      <c r="AF170" s="44"/>
      <c r="AG170" s="44"/>
      <c r="BG170" s="37"/>
      <c r="BH170" s="37"/>
      <c r="BI170" s="37"/>
      <c r="BJ170" s="37"/>
      <c r="BL170" s="1"/>
      <c r="CC170" s="7"/>
    </row>
    <row r="171" spans="1:81" ht="15.75" customHeight="1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 s="27"/>
      <c r="Z171" s="26"/>
      <c r="AA171"/>
      <c r="AB171" s="7"/>
      <c r="AD171" s="44"/>
      <c r="AE171" s="44"/>
      <c r="AF171" s="44"/>
      <c r="AG171" s="44"/>
      <c r="BG171" s="37"/>
      <c r="BH171" s="37"/>
      <c r="BI171" s="37"/>
      <c r="BJ171" s="37"/>
      <c r="BL171" s="1"/>
      <c r="CC171" s="7"/>
    </row>
    <row r="172" spans="1:81" ht="15.75" customHeight="1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 s="27"/>
      <c r="Z172" s="26"/>
      <c r="AA172"/>
      <c r="AB172" s="7"/>
      <c r="AD172" s="44"/>
      <c r="AE172" s="44"/>
      <c r="AF172" s="44"/>
      <c r="AG172" s="44"/>
      <c r="BG172" s="37"/>
      <c r="BH172" s="37"/>
      <c r="BI172" s="37"/>
      <c r="BJ172" s="37"/>
      <c r="BL172" s="1"/>
      <c r="CC172" s="7"/>
    </row>
    <row r="173" spans="1:81" ht="15.75" customHeight="1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 s="27"/>
      <c r="Z173" s="26"/>
      <c r="AA173"/>
      <c r="AB173" s="7"/>
      <c r="AD173" s="44"/>
      <c r="AE173" s="44"/>
      <c r="AF173" s="44"/>
      <c r="AG173" s="44"/>
      <c r="BG173" s="37"/>
      <c r="BH173" s="37"/>
      <c r="BI173" s="37"/>
      <c r="BJ173" s="37"/>
      <c r="BL173" s="1"/>
      <c r="CC173" s="7"/>
    </row>
    <row r="174" spans="1:81" ht="15.75" customHeight="1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 s="27"/>
      <c r="Z174" s="26"/>
      <c r="AA174"/>
      <c r="AB174" s="7"/>
      <c r="AD174" s="44"/>
      <c r="AE174" s="44"/>
      <c r="AF174" s="44"/>
      <c r="AG174" s="44"/>
      <c r="BG174" s="37"/>
      <c r="BH174" s="37"/>
      <c r="BI174" s="37"/>
      <c r="BJ174" s="37"/>
      <c r="BL174" s="1"/>
      <c r="CC174" s="7"/>
    </row>
    <row r="175" spans="1:81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 s="23"/>
      <c r="AA175" s="10"/>
      <c r="AB175" s="7"/>
      <c r="AD175" s="11"/>
      <c r="BG175" s="37"/>
      <c r="BH175" s="37"/>
      <c r="BI175" s="37"/>
      <c r="BJ175" s="37"/>
      <c r="BL175" s="1"/>
      <c r="CC175" s="7"/>
    </row>
    <row r="176" spans="1:81" s="1" customFormat="1" ht="176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4</v>
      </c>
      <c r="F176" s="1" t="s">
        <v>5</v>
      </c>
      <c r="G176" s="1" t="s">
        <v>11</v>
      </c>
      <c r="H176" s="1" t="s">
        <v>12</v>
      </c>
      <c r="I176" s="1" t="s">
        <v>13</v>
      </c>
      <c r="J176" s="1" t="s">
        <v>14</v>
      </c>
      <c r="K176" s="1" t="s">
        <v>6</v>
      </c>
      <c r="L176" s="1" t="s">
        <v>15</v>
      </c>
      <c r="M176" s="1" t="s">
        <v>79</v>
      </c>
      <c r="N176" s="1" t="s">
        <v>80</v>
      </c>
      <c r="O176" s="1" t="s">
        <v>81</v>
      </c>
      <c r="P176" s="1" t="s">
        <v>82</v>
      </c>
      <c r="Q176" s="1" t="s">
        <v>83</v>
      </c>
      <c r="R176" s="1" t="s">
        <v>8</v>
      </c>
      <c r="S176" s="1" t="s">
        <v>20</v>
      </c>
      <c r="T176" s="1" t="s">
        <v>21</v>
      </c>
      <c r="U176" s="1" t="s">
        <v>9</v>
      </c>
      <c r="V176" s="1" t="s">
        <v>22</v>
      </c>
      <c r="W176" s="1" t="s">
        <v>23</v>
      </c>
      <c r="X176" s="1" t="s">
        <v>24</v>
      </c>
      <c r="Y176" s="1" t="s">
        <v>37</v>
      </c>
      <c r="Z176" s="1" t="s">
        <v>38</v>
      </c>
      <c r="AA176" s="1" t="s">
        <v>46</v>
      </c>
      <c r="AB176" s="1" t="s">
        <v>47</v>
      </c>
      <c r="AC176" s="1" t="s">
        <v>48</v>
      </c>
      <c r="AD176" s="1" t="s">
        <v>72</v>
      </c>
      <c r="AE176" s="1" t="s">
        <v>73</v>
      </c>
      <c r="AF176" s="1" t="s">
        <v>74</v>
      </c>
      <c r="AG176" s="1" t="s">
        <v>75</v>
      </c>
      <c r="AJ176" s="1" t="s">
        <v>49</v>
      </c>
      <c r="AK176" s="1" t="s">
        <v>50</v>
      </c>
      <c r="AL176" s="1" t="s">
        <v>51</v>
      </c>
      <c r="AM176" s="1" t="s">
        <v>52</v>
      </c>
      <c r="AP176" s="1" t="s">
        <v>68</v>
      </c>
      <c r="AQ176" s="1" t="s">
        <v>69</v>
      </c>
      <c r="AR176" s="1" t="s">
        <v>70</v>
      </c>
      <c r="AS176" s="1" t="s">
        <v>71</v>
      </c>
      <c r="AV176" s="1" t="s">
        <v>53</v>
      </c>
      <c r="AW176" s="1" t="s">
        <v>54</v>
      </c>
      <c r="AX176" s="1" t="s">
        <v>55</v>
      </c>
      <c r="AY176" s="1" t="s">
        <v>56</v>
      </c>
      <c r="BB176" s="1" t="s">
        <v>57</v>
      </c>
      <c r="BC176" s="1" t="s">
        <v>58</v>
      </c>
      <c r="BD176" s="1" t="s">
        <v>59</v>
      </c>
      <c r="BE176" s="1" t="s">
        <v>60</v>
      </c>
      <c r="BG176" s="1" t="s">
        <v>61</v>
      </c>
      <c r="BH176" s="1" t="s">
        <v>62</v>
      </c>
      <c r="BI176" s="1" t="s">
        <v>63</v>
      </c>
      <c r="BJ176" s="1" t="s">
        <v>64</v>
      </c>
      <c r="BL176" s="1" t="s">
        <v>78</v>
      </c>
    </row>
    <row r="177" spans="1:81" s="18" customFormat="1">
      <c r="A177" s="14"/>
      <c r="B177" s="15"/>
      <c r="C177" s="14"/>
      <c r="D177" s="16"/>
      <c r="E177" s="17"/>
      <c r="F177" s="12" t="s">
        <v>10</v>
      </c>
      <c r="I177" s="25">
        <f>AVERAGE(I32:I175)</f>
        <v>3811.2032520325201</v>
      </c>
      <c r="J177" s="25">
        <f>AVERAGE(J32:J175)</f>
        <v>7832.4959349593491</v>
      </c>
      <c r="K177" s="25"/>
      <c r="L177" s="25">
        <f>AVERAGE(L32:L175)</f>
        <v>5539.9430894308944</v>
      </c>
      <c r="M177" s="24">
        <f>AVERAGE(M32:M175)</f>
        <v>2.7739105691056909</v>
      </c>
      <c r="N177" s="18">
        <f>AVERAGE(N32:N175)</f>
        <v>5.761788617886177</v>
      </c>
      <c r="O177" s="18">
        <f>AVERAGE(O32:O175)</f>
        <v>2.9878780487804883</v>
      </c>
      <c r="Q177" s="18">
        <f>AVERAGE(Q32:Q175)</f>
        <v>0.38614634146341498</v>
      </c>
      <c r="V177" s="19"/>
      <c r="W177" s="19"/>
      <c r="X177" s="20"/>
      <c r="Y177" s="21"/>
      <c r="Z177" s="21"/>
      <c r="AA177" s="17"/>
      <c r="AB177" s="12" t="s">
        <v>10</v>
      </c>
      <c r="AD177" s="24">
        <f>AVERAGE(AD32:AD175)</f>
        <v>3.0701585469131447</v>
      </c>
      <c r="AE177" s="24">
        <f>AVERAGE(AE32:AE175)</f>
        <v>6.3434640454672611</v>
      </c>
      <c r="AF177" s="24">
        <f>AVERAGE(AF32:AF175)</f>
        <v>3.2733054985541168</v>
      </c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17"/>
      <c r="BE177" s="12" t="s">
        <v>10</v>
      </c>
      <c r="BF177" s="24"/>
      <c r="BG177" s="24">
        <f>AVERAGE(BG32:BG175)</f>
        <v>3.1623688950761886</v>
      </c>
      <c r="BH177" s="24">
        <f>AVERAGE(BH32:BH175)</f>
        <v>6.4444640894735628</v>
      </c>
      <c r="BI177" s="24">
        <f>AVERAGE(BI32:BI175)</f>
        <v>3.2766114992466271</v>
      </c>
      <c r="BJ177" s="24">
        <f>AVERAGE(BJ32:BJ175)</f>
        <v>0.31571233569755031</v>
      </c>
      <c r="BK177" s="22" t="s">
        <v>26</v>
      </c>
      <c r="BL177" s="22">
        <f>MIN(BL32:BL175)</f>
        <v>1</v>
      </c>
    </row>
    <row r="178" spans="1:81" s="18" customFormat="1">
      <c r="A178" s="14"/>
      <c r="B178" s="15"/>
      <c r="C178" s="14"/>
      <c r="D178" s="16"/>
      <c r="E178" s="17"/>
      <c r="F178" s="12" t="s">
        <v>27</v>
      </c>
      <c r="I178" s="25">
        <f>STDEV(I32:I175)</f>
        <v>734.35955100568594</v>
      </c>
      <c r="J178" s="25">
        <f>STDEV(J32:J175)</f>
        <v>985.09855855407136</v>
      </c>
      <c r="K178" s="25"/>
      <c r="L178" s="25">
        <f>STDEV(L32:L175)</f>
        <v>8252.5344604748425</v>
      </c>
      <c r="M178" s="18">
        <f>STDEV(M32:M175)</f>
        <v>0.51452561325036095</v>
      </c>
      <c r="N178" s="18">
        <f>STDEV(N32:N175)</f>
        <v>0.69554950857994013</v>
      </c>
      <c r="O178" s="18">
        <f>STDEV(O32:O175)</f>
        <v>0.37493368999230153</v>
      </c>
      <c r="Q178" s="18">
        <f>STDEV(Q32:Q175)</f>
        <v>0.71927043732882112</v>
      </c>
      <c r="V178" s="19"/>
      <c r="W178" s="19"/>
      <c r="X178" s="20"/>
      <c r="Y178" s="21"/>
      <c r="Z178" s="21"/>
      <c r="AA178" s="17"/>
      <c r="AB178" s="12" t="s">
        <v>27</v>
      </c>
      <c r="AD178" s="24">
        <f>STDEV(AD32:AD175)</f>
        <v>0.51786236817018494</v>
      </c>
      <c r="AE178" s="24">
        <f>STDEV(AE32:AE175)</f>
        <v>0.61995311837058464</v>
      </c>
      <c r="AF178" s="24">
        <f>STDEV(AF32:AF175)</f>
        <v>0.22109440309675088</v>
      </c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17"/>
      <c r="BE178" s="12" t="s">
        <v>27</v>
      </c>
      <c r="BF178" s="24"/>
      <c r="BG178" s="24">
        <f>STDEV(BG32:BG175)</f>
        <v>0.14586062140920514</v>
      </c>
      <c r="BH178" s="24">
        <f>STDEV(BH32:BH175)</f>
        <v>0.301654756128447</v>
      </c>
      <c r="BI178" s="24">
        <f>STDEV(BI32:BI175)</f>
        <v>0.1933023703111425</v>
      </c>
      <c r="BJ178" s="24">
        <f>STDEV(BJ32:BJ175)</f>
        <v>1.8557618207853E-2</v>
      </c>
      <c r="BK178" s="22" t="s">
        <v>28</v>
      </c>
      <c r="BL178" s="22">
        <f>MAX(BL32:BL175)</f>
        <v>41</v>
      </c>
    </row>
    <row r="179" spans="1:81" s="18" customFormat="1">
      <c r="A179" s="14"/>
      <c r="B179" s="15"/>
      <c r="C179" s="14"/>
      <c r="D179" s="16"/>
      <c r="E179" s="17"/>
      <c r="F179" s="12" t="s">
        <v>36</v>
      </c>
      <c r="I179" s="25">
        <f>100*I178/I177</f>
        <v>19.268443650021837</v>
      </c>
      <c r="J179" s="25">
        <f t="shared" ref="J179:Q179" si="0">100*J178/J177</f>
        <v>12.577070792430408</v>
      </c>
      <c r="K179" s="25"/>
      <c r="L179" s="25">
        <f t="shared" si="0"/>
        <v>148.96424615298</v>
      </c>
      <c r="M179" s="25">
        <f t="shared" si="0"/>
        <v>18.548745550086139</v>
      </c>
      <c r="N179" s="25">
        <f t="shared" si="0"/>
        <v>12.07176373011608</v>
      </c>
      <c r="O179" s="25">
        <f t="shared" si="0"/>
        <v>12.548493742752717</v>
      </c>
      <c r="P179" s="25"/>
      <c r="Q179" s="25">
        <f t="shared" si="0"/>
        <v>186.2688727291665</v>
      </c>
      <c r="V179" s="19"/>
      <c r="W179" s="19"/>
      <c r="X179" s="20"/>
      <c r="Y179" s="21"/>
      <c r="Z179" s="21"/>
      <c r="AA179" s="17"/>
      <c r="AB179" s="12" t="s">
        <v>36</v>
      </c>
      <c r="AD179" s="24">
        <f>100*AD178/AD177</f>
        <v>16.867609937957884</v>
      </c>
      <c r="AE179" s="24">
        <f t="shared" ref="AE179:AF179" si="1">100*AE178/AE177</f>
        <v>9.7731005319337125</v>
      </c>
      <c r="AF179" s="24">
        <f t="shared" si="1"/>
        <v>6.7544689365050896</v>
      </c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17"/>
      <c r="BE179" s="12" t="s">
        <v>36</v>
      </c>
      <c r="BF179" s="24"/>
      <c r="BG179" s="24">
        <f t="shared" ref="BG179:BJ179" si="2">100*BG178/BG177</f>
        <v>4.6123847738418586</v>
      </c>
      <c r="BH179" s="24">
        <f t="shared" si="2"/>
        <v>4.6808353951598889</v>
      </c>
      <c r="BI179" s="24">
        <f t="shared" si="2"/>
        <v>5.8994595592302428</v>
      </c>
      <c r="BJ179" s="24">
        <f t="shared" si="2"/>
        <v>5.8780149235698653</v>
      </c>
      <c r="BK179" s="22"/>
      <c r="BL179" s="22"/>
    </row>
    <row r="180" spans="1:81" s="18" customFormat="1">
      <c r="A180" s="14"/>
      <c r="B180" s="15"/>
      <c r="C180" s="14"/>
      <c r="D180" s="16"/>
      <c r="E180" s="17"/>
      <c r="F180" s="12"/>
      <c r="I180" s="25"/>
      <c r="J180" s="25"/>
      <c r="K180" s="25"/>
      <c r="L180" s="25"/>
      <c r="M180" s="25"/>
      <c r="N180" s="25"/>
      <c r="O180" s="25"/>
      <c r="P180" s="25"/>
      <c r="Q180" s="25"/>
      <c r="V180" s="19"/>
      <c r="W180" s="19"/>
      <c r="X180" s="20"/>
      <c r="Y180" s="21"/>
      <c r="Z180" s="21"/>
      <c r="AA180" s="17"/>
      <c r="AB180" s="12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17"/>
      <c r="BE180" s="12"/>
      <c r="BF180" s="24"/>
      <c r="BG180" s="24"/>
      <c r="BH180" s="24"/>
      <c r="BI180" s="24"/>
      <c r="BJ180" s="24"/>
      <c r="BK180" s="22"/>
      <c r="BL180" s="22"/>
    </row>
    <row r="181" spans="1:81" s="18" customFormat="1">
      <c r="A181" s="14"/>
      <c r="B181" s="15"/>
      <c r="C181" s="14"/>
      <c r="D181" s="16"/>
      <c r="E181" s="17" t="s">
        <v>33</v>
      </c>
      <c r="F181" s="12" t="s">
        <v>29</v>
      </c>
      <c r="I181" s="25">
        <f t="shared" ref="I181:L181" si="3">I177+(2*I178)</f>
        <v>5279.9223540438925</v>
      </c>
      <c r="J181" s="25">
        <f t="shared" si="3"/>
        <v>9802.6930520674923</v>
      </c>
      <c r="K181" s="25"/>
      <c r="L181" s="25">
        <f t="shared" si="3"/>
        <v>22045.012010380578</v>
      </c>
      <c r="M181" s="18">
        <f>M177+(2*M178)</f>
        <v>3.8029617956064126</v>
      </c>
      <c r="N181" s="18">
        <f>N177+(2*N178)</f>
        <v>7.1528876350460573</v>
      </c>
      <c r="O181" s="18">
        <f>O177+(2*O178)</f>
        <v>3.7377454287650913</v>
      </c>
      <c r="Q181" s="18">
        <f>Q177+(2*Q178)</f>
        <v>1.8246872161210572</v>
      </c>
      <c r="X181" s="20"/>
      <c r="Y181" s="21"/>
      <c r="Z181" s="21"/>
      <c r="AA181" s="17" t="s">
        <v>33</v>
      </c>
      <c r="AB181" s="12" t="s">
        <v>29</v>
      </c>
      <c r="AD181" s="24">
        <f t="shared" ref="AD181:AF181" si="4">AD177+(2*AD178)</f>
        <v>4.1058832832535144</v>
      </c>
      <c r="AE181" s="24">
        <f t="shared" si="4"/>
        <v>7.5833702822084303</v>
      </c>
      <c r="AF181" s="24">
        <f t="shared" si="4"/>
        <v>3.7154943047476188</v>
      </c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17" t="s">
        <v>33</v>
      </c>
      <c r="BE181" s="12" t="s">
        <v>29</v>
      </c>
      <c r="BF181" s="24"/>
      <c r="BG181" s="24">
        <f t="shared" ref="BG181:BJ181" si="5">BG177+(2*BG178)</f>
        <v>3.4540901378945987</v>
      </c>
      <c r="BH181" s="24">
        <f t="shared" si="5"/>
        <v>7.0477736017304569</v>
      </c>
      <c r="BI181" s="24">
        <f t="shared" si="5"/>
        <v>3.6632162398689121</v>
      </c>
      <c r="BJ181" s="24">
        <f t="shared" si="5"/>
        <v>0.35282757211325633</v>
      </c>
      <c r="BK181" s="22"/>
      <c r="BL181" s="22"/>
    </row>
    <row r="182" spans="1:81" s="18" customFormat="1">
      <c r="A182" s="14"/>
      <c r="B182" s="15"/>
      <c r="C182" s="14"/>
      <c r="D182" s="16"/>
      <c r="E182" s="17"/>
      <c r="F182" s="12" t="s">
        <v>31</v>
      </c>
      <c r="I182" s="25">
        <f t="shared" ref="I182:L182" si="6">I177-(2*I178)</f>
        <v>2342.4841500211483</v>
      </c>
      <c r="J182" s="25">
        <f t="shared" si="6"/>
        <v>5862.298817851206</v>
      </c>
      <c r="K182" s="25"/>
      <c r="L182" s="25">
        <f t="shared" si="6"/>
        <v>-10965.125831518792</v>
      </c>
      <c r="M182" s="18">
        <f>M177-(2*M178)</f>
        <v>1.744859342604969</v>
      </c>
      <c r="N182" s="18">
        <f>N177-(2*N178)</f>
        <v>4.3706896007262968</v>
      </c>
      <c r="O182" s="18">
        <f>O177-(2*O178)</f>
        <v>2.2380106687958854</v>
      </c>
      <c r="Q182" s="18">
        <f>Q177-(2*Q178)</f>
        <v>-1.0523945331942273</v>
      </c>
      <c r="X182" s="20"/>
      <c r="Y182" s="21"/>
      <c r="Z182" s="21"/>
      <c r="AA182" s="17"/>
      <c r="AB182" s="12" t="s">
        <v>31</v>
      </c>
      <c r="AD182" s="24">
        <f t="shared" ref="AD182:AF182" si="7">AD177-(2*AD178)</f>
        <v>2.0344338105727751</v>
      </c>
      <c r="AE182" s="24">
        <f t="shared" si="7"/>
        <v>5.1035578087260918</v>
      </c>
      <c r="AF182" s="24">
        <f t="shared" si="7"/>
        <v>2.8311166923606148</v>
      </c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17"/>
      <c r="BE182" s="12" t="s">
        <v>31</v>
      </c>
      <c r="BF182" s="24"/>
      <c r="BG182" s="24">
        <f t="shared" ref="BG182:BJ182" si="8">BG177-(2*BG178)</f>
        <v>2.8706476522577784</v>
      </c>
      <c r="BH182" s="24">
        <f t="shared" si="8"/>
        <v>5.8411545772166686</v>
      </c>
      <c r="BI182" s="24">
        <f t="shared" si="8"/>
        <v>2.8900067586243421</v>
      </c>
      <c r="BJ182" s="24">
        <f t="shared" si="8"/>
        <v>0.27859709928184428</v>
      </c>
      <c r="BK182" s="22"/>
      <c r="BL182" s="22"/>
    </row>
    <row r="183" spans="1:81" s="18" customFormat="1">
      <c r="A183" s="14"/>
      <c r="B183" s="15"/>
      <c r="C183" s="14"/>
      <c r="D183" s="16"/>
      <c r="E183" s="17" t="s">
        <v>34</v>
      </c>
      <c r="F183" s="12" t="s">
        <v>30</v>
      </c>
      <c r="I183" s="25">
        <f t="shared" ref="I183:L183" si="9">I177+(3*I178)</f>
        <v>6014.2819050495782</v>
      </c>
      <c r="J183" s="25">
        <f t="shared" si="9"/>
        <v>10787.791610621563</v>
      </c>
      <c r="K183" s="25"/>
      <c r="L183" s="25">
        <f t="shared" si="9"/>
        <v>30297.546470855421</v>
      </c>
      <c r="M183" s="18">
        <f>M177+(3*M178)</f>
        <v>4.3174874088567741</v>
      </c>
      <c r="N183" s="18">
        <f>N177+(3*N178)</f>
        <v>7.848437143625997</v>
      </c>
      <c r="O183" s="18">
        <f>O177+(3*O178)</f>
        <v>4.1126791187573932</v>
      </c>
      <c r="Q183" s="18">
        <f>Q177+(3*Q178)</f>
        <v>2.5439576534498785</v>
      </c>
      <c r="X183" s="20"/>
      <c r="Y183" s="21"/>
      <c r="Z183" s="21"/>
      <c r="AA183" s="17" t="s">
        <v>34</v>
      </c>
      <c r="AB183" s="12" t="s">
        <v>30</v>
      </c>
      <c r="AD183" s="24">
        <f t="shared" ref="AD183:AF183" si="10">AD177+(3*AD178)</f>
        <v>4.6237456514236994</v>
      </c>
      <c r="AE183" s="24">
        <f t="shared" si="10"/>
        <v>8.2033234005790145</v>
      </c>
      <c r="AF183" s="24">
        <f t="shared" si="10"/>
        <v>3.9365887078443693</v>
      </c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17" t="s">
        <v>34</v>
      </c>
      <c r="BE183" s="12" t="s">
        <v>30</v>
      </c>
      <c r="BF183" s="24"/>
      <c r="BG183" s="24">
        <f t="shared" ref="BG183:BJ183" si="11">BG177+(3*BG178)</f>
        <v>3.599950759303804</v>
      </c>
      <c r="BH183" s="24">
        <f t="shared" si="11"/>
        <v>7.3494283578589039</v>
      </c>
      <c r="BI183" s="24">
        <f t="shared" si="11"/>
        <v>3.8565186101800544</v>
      </c>
      <c r="BJ183" s="24">
        <f t="shared" si="11"/>
        <v>0.37138519032110928</v>
      </c>
      <c r="BK183" s="22"/>
      <c r="BL183" s="22"/>
    </row>
    <row r="184" spans="1:81" s="18" customFormat="1">
      <c r="A184" s="14"/>
      <c r="B184" s="15"/>
      <c r="C184" s="14"/>
      <c r="D184" s="16"/>
      <c r="E184" s="16"/>
      <c r="F184" s="12" t="s">
        <v>32</v>
      </c>
      <c r="G184" s="14"/>
      <c r="I184" s="25">
        <f t="shared" ref="I184:L184" si="12">I177-(3*I178)</f>
        <v>1608.1245990154621</v>
      </c>
      <c r="J184" s="25">
        <f t="shared" si="12"/>
        <v>4877.2002592971348</v>
      </c>
      <c r="K184" s="25"/>
      <c r="L184" s="25">
        <f t="shared" si="12"/>
        <v>-19217.660291993634</v>
      </c>
      <c r="M184" s="18">
        <f>M177-(3*M178)</f>
        <v>1.2303337293546082</v>
      </c>
      <c r="N184" s="18">
        <f>N177-(3*N178)</f>
        <v>3.6751400921463566</v>
      </c>
      <c r="O184" s="18">
        <f>O177-(3*O178)</f>
        <v>1.8630769788035837</v>
      </c>
      <c r="Q184" s="18">
        <f>Q177-(3*Q178)</f>
        <v>-1.7716649705230485</v>
      </c>
      <c r="X184" s="20"/>
      <c r="AA184" s="16"/>
      <c r="AB184" s="12" t="s">
        <v>32</v>
      </c>
      <c r="AC184" s="14"/>
      <c r="AD184" s="24">
        <f t="shared" ref="AD184:AF184" si="13">AD177-(3*AD178)</f>
        <v>1.51657144240259</v>
      </c>
      <c r="AE184" s="24">
        <f t="shared" si="13"/>
        <v>4.4836046903555076</v>
      </c>
      <c r="AF184" s="24">
        <f t="shared" si="13"/>
        <v>2.6100222892638643</v>
      </c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16"/>
      <c r="BE184" s="12" t="s">
        <v>32</v>
      </c>
      <c r="BF184" s="24"/>
      <c r="BG184" s="24">
        <f t="shared" ref="BG184:BJ184" si="14">BG177-(3*BG178)</f>
        <v>2.7247870308485731</v>
      </c>
      <c r="BH184" s="24">
        <f t="shared" si="14"/>
        <v>5.5394998210882216</v>
      </c>
      <c r="BI184" s="24">
        <f t="shared" si="14"/>
        <v>2.6967043883131998</v>
      </c>
      <c r="BJ184" s="24">
        <f t="shared" si="14"/>
        <v>0.26003948107399133</v>
      </c>
      <c r="BK184" s="22"/>
      <c r="BL184" s="22"/>
    </row>
    <row r="185" spans="1:81" s="18" customFormat="1">
      <c r="A185" s="14"/>
      <c r="B185" s="15"/>
      <c r="C185" s="14"/>
      <c r="D185" s="16"/>
      <c r="E185" s="17"/>
      <c r="F185" s="12"/>
      <c r="G185" s="14"/>
      <c r="I185" s="14"/>
      <c r="J185" s="14"/>
      <c r="L185" s="16"/>
      <c r="U185" s="19"/>
      <c r="V185" s="19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F185" s="22"/>
      <c r="BG185" s="22"/>
      <c r="BH185" s="22"/>
      <c r="BI185" s="22"/>
      <c r="BJ185" s="22"/>
      <c r="BK185" s="22"/>
      <c r="BL185" s="22"/>
    </row>
    <row r="186" spans="1:81" s="18" customFormat="1">
      <c r="A186" s="14"/>
      <c r="B186" s="15"/>
      <c r="C186" s="14"/>
      <c r="D186" s="16"/>
      <c r="E186" s="16"/>
      <c r="F186" s="12"/>
      <c r="G186" s="14"/>
      <c r="I186" s="14"/>
      <c r="J186" s="14"/>
      <c r="L186" s="16"/>
      <c r="U186" s="19"/>
      <c r="V186" s="19"/>
      <c r="AA186" s="18" t="s">
        <v>85</v>
      </c>
      <c r="AB186" s="12" t="s">
        <v>29</v>
      </c>
      <c r="AC186" s="22"/>
      <c r="AD186" s="24">
        <f t="shared" ref="AD186:AF186" si="15">100*AD181/AD177</f>
        <v>133.73521987591576</v>
      </c>
      <c r="AE186" s="24">
        <f t="shared" si="15"/>
        <v>119.54620106386743</v>
      </c>
      <c r="AF186" s="24">
        <f t="shared" si="15"/>
        <v>113.5089378730102</v>
      </c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18" t="s">
        <v>85</v>
      </c>
      <c r="BE186" s="12" t="s">
        <v>29</v>
      </c>
      <c r="BF186" s="24"/>
      <c r="BG186" s="24">
        <f t="shared" ref="BG186:BJ186" si="16">100*BG181/BG177</f>
        <v>109.22476954768372</v>
      </c>
      <c r="BH186" s="24">
        <f t="shared" si="16"/>
        <v>109.36167079031979</v>
      </c>
      <c r="BI186" s="24">
        <f t="shared" si="16"/>
        <v>111.79891911846049</v>
      </c>
      <c r="BJ186" s="24">
        <f t="shared" si="16"/>
        <v>111.75602984713973</v>
      </c>
      <c r="BK186" s="22"/>
      <c r="BL186" s="22"/>
    </row>
    <row r="187" spans="1:81" s="18" customFormat="1">
      <c r="A187" s="14"/>
      <c r="B187" s="15"/>
      <c r="C187" s="14"/>
      <c r="D187" s="16"/>
      <c r="E187" s="16"/>
      <c r="F187" s="12"/>
      <c r="G187" s="14"/>
      <c r="I187" s="14"/>
      <c r="J187" s="14"/>
      <c r="L187" s="16"/>
      <c r="U187" s="19"/>
      <c r="V187" s="19"/>
      <c r="AB187" s="12" t="s">
        <v>31</v>
      </c>
      <c r="AC187" s="22"/>
      <c r="AD187" s="24">
        <f t="shared" ref="AD187:AF187" si="17">100*AD182/AD177</f>
        <v>66.26478012408424</v>
      </c>
      <c r="AE187" s="24">
        <f t="shared" si="17"/>
        <v>80.453798936132571</v>
      </c>
      <c r="AF187" s="24">
        <f t="shared" si="17"/>
        <v>86.491062126989803</v>
      </c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E187" s="12" t="s">
        <v>31</v>
      </c>
      <c r="BF187" s="24"/>
      <c r="BG187" s="24">
        <f t="shared" ref="BG187:BJ187" si="18">100*BG182/BG177</f>
        <v>90.775230452316279</v>
      </c>
      <c r="BH187" s="24">
        <f t="shared" si="18"/>
        <v>90.638329209680222</v>
      </c>
      <c r="BI187" s="24">
        <f t="shared" si="18"/>
        <v>88.201080881539511</v>
      </c>
      <c r="BJ187" s="24">
        <f t="shared" si="18"/>
        <v>88.243970152860271</v>
      </c>
      <c r="BK187" s="22"/>
      <c r="BL187" s="22"/>
    </row>
    <row r="188" spans="1:81">
      <c r="A188" s="2"/>
      <c r="B188" s="10"/>
      <c r="C188" s="2"/>
      <c r="D188" s="4"/>
      <c r="E188" s="4"/>
      <c r="F188" s="2"/>
      <c r="G188" s="2"/>
      <c r="H188" s="2"/>
      <c r="I188" s="2"/>
      <c r="J188" s="2"/>
      <c r="K188" s="2"/>
      <c r="L188" s="4"/>
      <c r="M188" s="4"/>
      <c r="O188" s="6"/>
      <c r="P188" s="12"/>
      <c r="U188" s="8"/>
      <c r="V188" s="8"/>
      <c r="AA188" s="7" t="s">
        <v>86</v>
      </c>
      <c r="AB188" s="12" t="s">
        <v>30</v>
      </c>
      <c r="AD188" s="24">
        <f t="shared" ref="AD188:AF188" si="19">100*AD183/AD177</f>
        <v>150.60282981387365</v>
      </c>
      <c r="AE188" s="24">
        <f t="shared" si="19"/>
        <v>129.31930159580114</v>
      </c>
      <c r="AF188" s="24">
        <f t="shared" si="19"/>
        <v>120.26340680951527</v>
      </c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7" t="s">
        <v>86</v>
      </c>
      <c r="BE188" s="12" t="s">
        <v>30</v>
      </c>
      <c r="BF188" s="24"/>
      <c r="BG188" s="24">
        <f t="shared" ref="BG188:BJ188" si="20">100*BG183/BG177</f>
        <v>113.83715432152557</v>
      </c>
      <c r="BH188" s="24">
        <f t="shared" si="20"/>
        <v>114.04250618547967</v>
      </c>
      <c r="BI188" s="24">
        <f t="shared" si="20"/>
        <v>117.69837867769071</v>
      </c>
      <c r="BJ188" s="24">
        <f t="shared" si="20"/>
        <v>117.63404477070959</v>
      </c>
      <c r="CC188" s="7"/>
    </row>
    <row r="189" spans="1:81">
      <c r="C189" s="2"/>
      <c r="D189" s="4"/>
      <c r="E189" s="4"/>
      <c r="F189" s="2"/>
      <c r="G189" s="2"/>
      <c r="H189" s="2"/>
      <c r="I189" s="2"/>
      <c r="J189" s="2"/>
      <c r="K189" s="2"/>
      <c r="L189" s="4"/>
      <c r="M189" s="4"/>
      <c r="O189" s="6"/>
      <c r="P189" s="6"/>
      <c r="U189" s="8"/>
      <c r="V189" s="8"/>
      <c r="AB189" s="12" t="s">
        <v>32</v>
      </c>
      <c r="AD189" s="24">
        <f t="shared" ref="AD189:AF189" si="21">100*AD184/AD177</f>
        <v>49.39717018612636</v>
      </c>
      <c r="AE189" s="24">
        <f t="shared" si="21"/>
        <v>70.680698404198864</v>
      </c>
      <c r="AF189" s="24">
        <f t="shared" si="21"/>
        <v>79.736593190484726</v>
      </c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7"/>
      <c r="BE189" s="12" t="s">
        <v>32</v>
      </c>
      <c r="BF189" s="24"/>
      <c r="BG189" s="24">
        <f t="shared" ref="BG189:BJ189" si="22">100*BG184/BG177</f>
        <v>86.162845678474426</v>
      </c>
      <c r="BH189" s="24">
        <f t="shared" si="22"/>
        <v>85.957493814520333</v>
      </c>
      <c r="BI189" s="24">
        <f t="shared" si="22"/>
        <v>82.301621322309288</v>
      </c>
      <c r="BJ189" s="24">
        <f t="shared" si="22"/>
        <v>82.365955229290407</v>
      </c>
      <c r="CC189" s="7"/>
    </row>
    <row r="190" spans="1:81">
      <c r="C190" s="2"/>
      <c r="D190" s="4"/>
      <c r="E190" s="4"/>
      <c r="F190" s="2"/>
      <c r="G190" s="2"/>
      <c r="H190" s="2"/>
      <c r="I190" s="2"/>
      <c r="J190" s="2"/>
      <c r="K190" s="2"/>
      <c r="L190" s="4"/>
      <c r="M190" s="4"/>
      <c r="O190" s="6"/>
      <c r="P190" s="6"/>
      <c r="U190" s="8"/>
      <c r="V190" s="8"/>
      <c r="AB190" s="12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7"/>
      <c r="BE190" s="12"/>
      <c r="BF190" s="24"/>
      <c r="BG190" s="24"/>
      <c r="BH190" s="24"/>
      <c r="BI190" s="24"/>
      <c r="BJ190" s="24"/>
      <c r="CC190" s="7"/>
    </row>
    <row r="191" spans="1:81">
      <c r="C191" s="2"/>
      <c r="D191" s="4"/>
      <c r="E191" s="4"/>
      <c r="F191" s="2"/>
      <c r="G191" s="2"/>
      <c r="H191" s="2"/>
      <c r="I191" s="2"/>
      <c r="J191" s="2"/>
      <c r="K191" s="2"/>
      <c r="L191" s="4"/>
      <c r="M191" s="4"/>
      <c r="O191" s="6"/>
      <c r="P191" s="6"/>
      <c r="U191" s="8"/>
      <c r="V191" s="8"/>
      <c r="AA191" s="9" t="s">
        <v>67</v>
      </c>
      <c r="AB191" s="7"/>
      <c r="AD191" s="24">
        <f t="shared" ref="AD191:AF191" si="23">100*AD178/AD177</f>
        <v>16.867609937957884</v>
      </c>
      <c r="AE191" s="24">
        <f t="shared" si="23"/>
        <v>9.7731005319337125</v>
      </c>
      <c r="AF191" s="24">
        <f t="shared" si="23"/>
        <v>6.7544689365050896</v>
      </c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9" t="s">
        <v>67</v>
      </c>
      <c r="BE191" s="7"/>
      <c r="BF191" s="24"/>
      <c r="BG191" s="24">
        <f t="shared" ref="BG191:BJ191" si="24">100*BG178/BG177</f>
        <v>4.6123847738418586</v>
      </c>
      <c r="BH191" s="24">
        <f t="shared" si="24"/>
        <v>4.6808353951598889</v>
      </c>
      <c r="BI191" s="24">
        <f t="shared" si="24"/>
        <v>5.8994595592302428</v>
      </c>
      <c r="BJ191" s="24">
        <f t="shared" si="24"/>
        <v>5.8780149235698653</v>
      </c>
      <c r="CC191" s="7"/>
    </row>
    <row r="192" spans="1:81">
      <c r="A192" s="2"/>
      <c r="B192" s="3"/>
      <c r="C192" s="2"/>
      <c r="D192" s="4"/>
      <c r="E192" s="4"/>
      <c r="F192" s="2"/>
      <c r="G192" s="2"/>
      <c r="H192" s="2"/>
      <c r="I192" s="2"/>
      <c r="J192" s="2"/>
      <c r="K192" s="2"/>
      <c r="L192" s="4"/>
      <c r="M192" s="4"/>
      <c r="O192" s="6"/>
      <c r="P192" s="6"/>
      <c r="U192" s="8"/>
      <c r="V192" s="8"/>
      <c r="AA192" s="9" t="s">
        <v>84</v>
      </c>
      <c r="AB192" s="7"/>
      <c r="AD192" s="24">
        <f t="shared" ref="AD192:AF192" si="25">3*AD191</f>
        <v>50.602829813873655</v>
      </c>
      <c r="AE192" s="24">
        <f t="shared" si="25"/>
        <v>29.319301595801136</v>
      </c>
      <c r="AF192" s="24">
        <f t="shared" si="25"/>
        <v>20.263406809515267</v>
      </c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9" t="s">
        <v>84</v>
      </c>
      <c r="BE192" s="7"/>
      <c r="BF192" s="24"/>
      <c r="BG192" s="24">
        <f t="shared" ref="BG192:BJ192" si="26">3*BG191</f>
        <v>13.837154321525576</v>
      </c>
      <c r="BH192" s="24">
        <f t="shared" si="26"/>
        <v>14.042506185479667</v>
      </c>
      <c r="BI192" s="24">
        <f t="shared" si="26"/>
        <v>17.698378677690727</v>
      </c>
      <c r="BJ192" s="24">
        <f t="shared" si="26"/>
        <v>17.634044770709597</v>
      </c>
      <c r="CC192" s="7"/>
    </row>
    <row r="193" spans="1:81">
      <c r="A193" s="2"/>
      <c r="B193" s="3"/>
      <c r="C193" s="2"/>
      <c r="D193" s="4"/>
      <c r="E193" s="4"/>
      <c r="F193" s="2"/>
      <c r="G193" s="2"/>
      <c r="H193" s="2"/>
      <c r="I193" s="2"/>
      <c r="J193" s="2"/>
      <c r="K193" s="2"/>
      <c r="L193" s="4"/>
      <c r="M193" s="4"/>
      <c r="O193" s="6"/>
      <c r="P193" s="6"/>
      <c r="U193" s="8"/>
      <c r="V193" s="8"/>
      <c r="AB193" s="7"/>
      <c r="CC193" s="7"/>
    </row>
    <row r="194" spans="1:81">
      <c r="A194" s="2"/>
      <c r="B194" s="3"/>
      <c r="C194" s="2"/>
      <c r="D194" s="4"/>
      <c r="E194" s="4"/>
      <c r="F194" s="2"/>
      <c r="G194" s="2"/>
      <c r="H194" s="2"/>
      <c r="I194" s="2"/>
      <c r="J194" s="2"/>
      <c r="K194" s="2"/>
      <c r="L194" s="4"/>
      <c r="M194" s="4"/>
      <c r="O194" s="6"/>
      <c r="P194" s="6"/>
      <c r="U194" s="8"/>
      <c r="V194" s="8"/>
      <c r="AB194" s="7"/>
      <c r="CC194" s="7"/>
    </row>
    <row r="195" spans="1:81">
      <c r="A195" s="2"/>
      <c r="B195" s="3"/>
      <c r="C195" s="2"/>
      <c r="D195" s="4"/>
      <c r="E195" s="4"/>
      <c r="F195" s="2"/>
      <c r="G195" s="2"/>
      <c r="H195" s="2"/>
      <c r="I195" s="2"/>
      <c r="J195" s="2"/>
      <c r="K195" s="2"/>
      <c r="L195" s="4"/>
      <c r="M195" s="4"/>
      <c r="O195" s="6"/>
      <c r="P195" s="6"/>
      <c r="U195" s="8"/>
      <c r="V195" s="8"/>
      <c r="AB195" s="7"/>
      <c r="CC195" s="7"/>
    </row>
    <row r="196" spans="1:81">
      <c r="A196" s="2"/>
      <c r="B196" s="3"/>
      <c r="C196" s="2"/>
      <c r="D196" s="4"/>
      <c r="E196" s="4"/>
      <c r="F196" s="2"/>
      <c r="G196" s="2"/>
      <c r="H196" s="2"/>
      <c r="I196" s="2"/>
      <c r="J196" s="2"/>
      <c r="K196" s="2"/>
      <c r="L196" s="4"/>
      <c r="M196" s="4"/>
      <c r="O196" s="6"/>
      <c r="P196" s="6"/>
      <c r="U196" s="8"/>
      <c r="V196" s="8"/>
      <c r="AB196" s="7"/>
      <c r="CC196" s="7"/>
    </row>
    <row r="197" spans="1:81">
      <c r="A197" s="2"/>
      <c r="B197" s="3"/>
      <c r="C197" s="2"/>
      <c r="D197" s="4"/>
      <c r="E197" s="4"/>
      <c r="F197" s="2"/>
      <c r="G197" s="2"/>
      <c r="H197" s="2"/>
      <c r="I197" s="2"/>
      <c r="J197" s="2"/>
      <c r="K197" s="2"/>
      <c r="L197" s="4"/>
      <c r="M197" s="4"/>
      <c r="O197" s="6"/>
      <c r="P197" s="6"/>
      <c r="U197" s="8"/>
      <c r="V197" s="8"/>
      <c r="AB197" s="7"/>
      <c r="CC197" s="7"/>
    </row>
    <row r="198" spans="1:81">
      <c r="A198" s="2"/>
      <c r="B198" s="3"/>
      <c r="C198" s="2"/>
      <c r="D198" s="4"/>
      <c r="E198" s="4"/>
      <c r="F198" s="2"/>
      <c r="G198" s="2"/>
      <c r="H198" s="2"/>
      <c r="I198" s="2"/>
      <c r="J198" s="2"/>
      <c r="K198" s="2"/>
      <c r="L198" s="4"/>
      <c r="M198" s="4"/>
      <c r="O198" s="6"/>
      <c r="P198" s="6"/>
      <c r="U198" s="8"/>
      <c r="V198" s="8"/>
      <c r="AB198" s="7"/>
      <c r="CC198" s="7"/>
    </row>
    <row r="199" spans="1:81">
      <c r="A199" s="2"/>
      <c r="B199" s="3"/>
      <c r="C199" s="2"/>
      <c r="D199" s="4"/>
      <c r="E199" s="4"/>
      <c r="F199" s="2"/>
      <c r="G199" s="2"/>
      <c r="H199" s="2"/>
      <c r="I199" s="2"/>
      <c r="J199" s="2"/>
      <c r="K199" s="2"/>
      <c r="L199" s="4"/>
      <c r="M199" s="4"/>
      <c r="O199" s="6"/>
      <c r="P199" s="6"/>
      <c r="U199" s="8"/>
      <c r="V199" s="8"/>
      <c r="AB199" s="7"/>
      <c r="CC199" s="7"/>
    </row>
    <row r="200" spans="1:81">
      <c r="A200" s="2"/>
      <c r="B200" s="3"/>
      <c r="C200" s="2"/>
      <c r="D200" s="4"/>
      <c r="E200" s="4"/>
      <c r="F200" s="2"/>
      <c r="G200" s="2"/>
      <c r="H200" s="2"/>
      <c r="I200" s="2"/>
      <c r="J200" s="2"/>
      <c r="K200" s="2"/>
      <c r="L200" s="4"/>
      <c r="M200" s="4"/>
      <c r="O200" s="6"/>
      <c r="P200" s="6"/>
      <c r="U200" s="8"/>
      <c r="V200" s="8"/>
      <c r="AB200" s="7"/>
      <c r="CC200" s="7"/>
    </row>
    <row r="201" spans="1:81">
      <c r="A201" s="2"/>
      <c r="B201" s="3"/>
      <c r="C201" s="2"/>
      <c r="D201" s="4"/>
      <c r="E201" s="4"/>
      <c r="F201" s="2"/>
      <c r="G201" s="2"/>
      <c r="H201" s="2"/>
      <c r="I201" s="2"/>
      <c r="J201" s="2"/>
      <c r="K201" s="2"/>
      <c r="L201" s="4"/>
      <c r="M201" s="4"/>
      <c r="O201" s="6"/>
      <c r="P201" s="6"/>
      <c r="U201" s="8"/>
      <c r="V201" s="8"/>
      <c r="AB201" s="7"/>
      <c r="CC201" s="7"/>
    </row>
    <row r="202" spans="1:81">
      <c r="A202" s="2"/>
      <c r="B202" s="3"/>
      <c r="C202" s="2"/>
      <c r="D202" s="4"/>
      <c r="E202" s="4"/>
      <c r="F202" s="2"/>
      <c r="G202" s="2"/>
      <c r="H202" s="2"/>
      <c r="I202" s="2"/>
      <c r="J202" s="2"/>
      <c r="K202" s="2"/>
      <c r="L202" s="4"/>
      <c r="M202" s="4"/>
      <c r="O202" s="6"/>
      <c r="P202" s="6"/>
      <c r="U202" s="8"/>
      <c r="V202" s="8"/>
      <c r="AB202" s="7"/>
      <c r="CC202" s="7"/>
    </row>
    <row r="203" spans="1:81">
      <c r="A203" s="2"/>
      <c r="B203" s="3"/>
      <c r="C203" s="2"/>
      <c r="D203" s="4"/>
      <c r="E203" s="4"/>
      <c r="F203" s="2"/>
      <c r="G203" s="2"/>
      <c r="H203" s="2"/>
      <c r="I203" s="2"/>
      <c r="J203" s="2"/>
      <c r="K203" s="2"/>
      <c r="L203" s="4"/>
      <c r="M203" s="4"/>
      <c r="O203" s="6"/>
      <c r="P203" s="6"/>
      <c r="U203" s="8"/>
      <c r="V203" s="8"/>
      <c r="AB203" s="7"/>
      <c r="CC203" s="7"/>
    </row>
    <row r="204" spans="1:81">
      <c r="A204" s="2"/>
      <c r="B204" s="3"/>
      <c r="C204" s="2"/>
      <c r="D204" s="4"/>
      <c r="E204" s="4"/>
      <c r="F204" s="2"/>
      <c r="G204" s="2"/>
      <c r="H204" s="2"/>
      <c r="I204" s="2"/>
      <c r="J204" s="2"/>
      <c r="K204" s="2"/>
      <c r="L204" s="4"/>
      <c r="M204" s="4"/>
      <c r="O204" s="6"/>
      <c r="P204" s="6"/>
      <c r="U204" s="8"/>
      <c r="V204" s="8"/>
      <c r="AB204" s="7"/>
      <c r="CC204" s="7"/>
    </row>
    <row r="205" spans="1:81">
      <c r="A205" s="2"/>
      <c r="B205" s="3"/>
      <c r="C205" s="2"/>
      <c r="D205" s="4"/>
      <c r="E205" s="4"/>
      <c r="F205" s="2"/>
      <c r="G205" s="2"/>
      <c r="H205" s="2"/>
      <c r="I205" s="2"/>
      <c r="J205" s="2"/>
      <c r="K205" s="2"/>
      <c r="L205" s="4"/>
      <c r="M205" s="4"/>
      <c r="O205" s="6"/>
      <c r="P205" s="6"/>
      <c r="U205" s="8"/>
      <c r="V205" s="8"/>
      <c r="AB205" s="7"/>
      <c r="CC205" s="7"/>
    </row>
    <row r="206" spans="1:81">
      <c r="A206" s="2"/>
      <c r="B206" s="3"/>
      <c r="C206" s="2"/>
      <c r="D206" s="4"/>
      <c r="E206" s="4"/>
      <c r="F206" s="2"/>
      <c r="G206" s="2"/>
      <c r="H206" s="2"/>
      <c r="I206" s="2"/>
      <c r="J206" s="2"/>
      <c r="K206" s="2"/>
      <c r="L206" s="4"/>
      <c r="M206" s="4"/>
      <c r="O206" s="6"/>
      <c r="P206" s="6"/>
      <c r="U206" s="8"/>
      <c r="V206" s="8"/>
      <c r="AB206" s="7"/>
      <c r="CC206" s="7"/>
    </row>
  </sheetData>
  <conditionalFormatting sqref="AJ32:AJ34 AP32:AP34 AV32:AV34 BB32:BB34">
    <cfRule type="cellIs" dxfId="32" priority="5" operator="lessThan">
      <formula>20</formula>
    </cfRule>
  </conditionalFormatting>
  <conditionalFormatting sqref="AK32:AR34">
    <cfRule type="cellIs" dxfId="31" priority="2" operator="greaterThan">
      <formula>20</formula>
    </cfRule>
  </conditionalFormatting>
  <conditionalFormatting sqref="AM32:AO34 AY32:AZ34">
    <cfRule type="cellIs" dxfId="30" priority="3" operator="between">
      <formula>80</formula>
      <formula>120</formula>
    </cfRule>
  </conditionalFormatting>
  <conditionalFormatting sqref="AS32:AT34">
    <cfRule type="cellIs" dxfId="29" priority="1" operator="between">
      <formula>80</formula>
      <formula>120</formula>
    </cfRule>
  </conditionalFormatting>
  <conditionalFormatting sqref="AU32:AU34 AW32:AX34">
    <cfRule type="cellIs" dxfId="28" priority="4" operator="greaterThan">
      <formula>20</formula>
    </cfRule>
  </conditionalFormatting>
  <conditionalFormatting sqref="BA32:BA34 BC32:BD34">
    <cfRule type="cellIs" dxfId="27" priority="7" operator="greaterThan">
      <formula>20</formula>
    </cfRule>
  </conditionalFormatting>
  <conditionalFormatting sqref="BE32:BE34">
    <cfRule type="cellIs" dxfId="26" priority="6" operator="between">
      <formula>80</formula>
      <formula>120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notes</vt:lpstr>
      <vt:lpstr>rolling spiked blank</vt:lpstr>
      <vt:lpstr>rolling ref spiked tap</vt:lpstr>
      <vt:lpstr>rolling ref plain tap</vt:lpstr>
      <vt:lpstr>rolling spikes</vt:lpstr>
      <vt:lpstr>rolling dups</vt:lpstr>
      <vt:lpstr>rolling blanks</vt:lpstr>
      <vt:lpstr>1st run mixed std 0.6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cp:lastPrinted>2016-05-06T13:47:05Z</cp:lastPrinted>
  <dcterms:created xsi:type="dcterms:W3CDTF">2016-04-07T12:54:27Z</dcterms:created>
  <dcterms:modified xsi:type="dcterms:W3CDTF">2023-03-30T14:50:37Z</dcterms:modified>
</cp:coreProperties>
</file>