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13_ncr:1_{9BDDB056-3EE2-4BD9-974C-87EBB143759A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T11" i="1"/>
  <c r="AU9" i="1" l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</calcChain>
</file>

<file path=xl/sharedStrings.xml><?xml version="1.0" encoding="utf-8"?>
<sst xmlns="http://schemas.openxmlformats.org/spreadsheetml/2006/main" count="780" uniqueCount="61">
  <si>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</si>
  <si>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</si>
  <si>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</si>
  <si>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</si>
  <si>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</si>
  <si>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</si>
  <si>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</si>
  <si>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</si>
  <si>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</si>
  <si>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</si>
  <si>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</si>
  <si>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</si>
  <si>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</si>
  <si>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</si>
  <si>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</si>
  <si>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</si>
  <si>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</si>
  <si>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</si>
  <si>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</si>
  <si>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</si>
  <si>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</si>
  <si>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</si>
  <si>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</si>
  <si>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</si>
  <si>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</si>
  <si>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</si>
  <si>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</si>
  <si>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</si>
  <si>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</si>
  <si>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</si>
  <si>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</si>
  <si>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</si>
  <si>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reference tank</t>
  </si>
  <si>
    <t xml:space="preserve">QC spiked air </t>
  </si>
  <si>
    <t>QC outside air</t>
  </si>
  <si>
    <t>BRN06mar24_001.gcd</t>
  </si>
  <si>
    <t>BRN06mar24_002.gcd</t>
  </si>
  <si>
    <t>BRN06mar24_003.gcd</t>
  </si>
  <si>
    <t>BRN06mar24_004.gcd</t>
  </si>
  <si>
    <t>BRN06mar24_005.gcd</t>
  </si>
  <si>
    <t>BRN06mar24_006.gcd</t>
  </si>
  <si>
    <t>BRN06mar24_007.gcd</t>
  </si>
  <si>
    <t>BRN06mar24_008.gcd</t>
  </si>
  <si>
    <t>BRN06mar24_009.gcd</t>
  </si>
  <si>
    <t>BRN06mar24_010.gcd</t>
  </si>
  <si>
    <t>BRN06mar24_011.gcd</t>
  </si>
  <si>
    <t>BRN06mar24_012.gcd</t>
  </si>
  <si>
    <t>BRN06mar24_013.gcd</t>
  </si>
  <si>
    <t>BRN06mar24_014.gcd</t>
  </si>
  <si>
    <t>BRN06mar24_015.gcd</t>
  </si>
  <si>
    <t>BRN06mar24_016.gcd</t>
  </si>
  <si>
    <t>BRN06mar24_017.gcd</t>
  </si>
  <si>
    <t>BRN06mar24_018.gcd</t>
  </si>
  <si>
    <t>BRN06mar24_019.gcd</t>
  </si>
  <si>
    <t>BRN06mar24_020.gcd</t>
  </si>
  <si>
    <t>BRN06mar24_021.gcd</t>
  </si>
  <si>
    <t>BRN06mar24_022.gcd</t>
  </si>
  <si>
    <t>BRN06mar24_023.gcd</t>
  </si>
  <si>
    <t>BRN06mar24_024.gcd</t>
  </si>
  <si>
    <t>BRN06mar24_025.gcd</t>
  </si>
  <si>
    <t>BRN06mar24_026.gcd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</si>
</sst>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4"/>
  <sheetViews>
    <sheetView tabSelected="1" topLeftCell="AP1" workbookViewId="0">
      <selection activeCell="AU39" sqref="AU3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45357.433541666665</v>
      </c>
      <c r="D9" t="s">
        <v>34</v>
      </c>
      <c r="E9" t="s">
        <v>13</v>
      </c>
      <c r="F9">
        <v>0</v>
      </c>
      <c r="G9">
        <v>6.0620000000000003</v>
      </c>
      <c r="H9" s="3">
        <v>886</v>
      </c>
      <c r="I9">
        <v>-6.0000000000000001E-3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45357.433541666665</v>
      </c>
      <c r="R9" t="s">
        <v>34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45357.433541666665</v>
      </c>
      <c r="AF9" t="s">
        <v>34</v>
      </c>
      <c r="AG9" t="s">
        <v>13</v>
      </c>
      <c r="AH9">
        <v>0</v>
      </c>
      <c r="AI9">
        <v>12.263</v>
      </c>
      <c r="AJ9" s="3">
        <v>2020</v>
      </c>
      <c r="AK9">
        <v>0.311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>IF(H9&lt;10000,((H9^2*0.00000054)+(H9*-0.004765)+(12.72)),(IF(H9&lt;200000,((H9^2*-0.000000001577)+(H9*0.003043)+(-10.42)),(IF(H9&lt;8000000,((H9^2*-0.0000000000186)+(H9*0.00194)+(154.1)),((V9^2*-0.00000002)+(V9*0.2565)+(-1032)))))))</f>
        <v>8.9221078400000007</v>
      </c>
      <c r="AU9" s="13">
        <f t="shared" ref="AU9:AU34" si="0">IF(AJ9&lt;45000,((-0.0000004561*AJ9^2)+(0.244*AJ9)+(-21.72)),((-0.0000000409*AJ9^2)+(0.2477*AJ9)+(-1777)))</f>
        <v>469.29892956000003</v>
      </c>
      <c r="AW9" s="6">
        <f t="shared" ref="AW9:AW34" si="1">IF(H9&lt;15000,((0.00000002125*H9^2)+(0.002705*H9)+(-4.371)),(IF(H9&lt;700000,((-0.0000000008162*H9^2)+(0.003141*H9)+(0.4702)), ((0.000000003285*V9^2)+(0.1899*V9)+(559.5)))))</f>
        <v>-1.9576888350000003</v>
      </c>
      <c r="AX9" s="15">
        <f t="shared" ref="AX9:AX34" si="2">((-0.00000006277*AJ9^2)+(0.1854*AJ9)+(34.83))</f>
        <v>409.08187329200001</v>
      </c>
      <c r="AZ9" s="14">
        <f t="shared" ref="AZ9:AZ34" si="3">IF(H9&lt;10000,((-0.00000005795*H9^2)+(0.003823*H9)+(-6.715)),(IF(H9&lt;700000,((-0.0000000001209*H9^2)+(0.002635*H9)+(-0.4111)), ((-0.00000002007*V9^2)+(0.2564*V9)+(286.1)))))</f>
        <v>-3.3733125181999997</v>
      </c>
      <c r="BA9" s="16">
        <f t="shared" ref="BA9:BA34" si="4">(-0.00000001626*AJ9^2)+(0.1912*AJ9)+(-3.858)</f>
        <v>382.29965269600001</v>
      </c>
      <c r="BC9" s="7">
        <f t="shared" ref="BC9:BC34" si="5">IF(H9&lt;10000,((0.0000001453*H9^2)+(0.0008349*H9)+(-1.805)),(IF(H9&lt;700000,((-0.00000000008054*H9^2)+(0.002348*H9)+(-2.47)), ((-0.00000001938*V9^2)+(0.2471*V9)+(226.8)))))</f>
        <v>-0.95121868119999997</v>
      </c>
      <c r="BD9" s="8">
        <f t="shared" ref="BD9:BD34" si="6">(-0.00000002552*AJ9^2)+(0.2067*AJ9)+(-103.7)</f>
        <v>313.72986819200003</v>
      </c>
      <c r="BF9" s="12">
        <f t="shared" ref="BF9:BF33" si="7">IF(H9&lt;10000,((H9^2*0.00000054)+(H9*-0.004765)+(12.72)),(IF(H9&lt;200000,((H9^2*-0.000000001577)+(H9*0.003043)+(-10.42)),(IF(H9&lt;8000000,((H9^2*-0.0000000000186)+(H9*0.00194)+(154.1)),((V9^2*-0.00000002)+(V9*0.2565)+(-1032)))))))</f>
        <v>8.9221078400000007</v>
      </c>
      <c r="BG9" s="13">
        <f t="shared" ref="BG9:BG33" si="8">IF(AJ9&lt;45000,((-0.0000004561*AJ9^2)+(0.244*AJ9)+(-21.72)),((-0.0000000409*AJ9^2)+(0.2477*AJ9)+(-1777)))</f>
        <v>469.29892956000003</v>
      </c>
      <c r="BI9">
        <v>49</v>
      </c>
      <c r="BJ9" t="s">
        <v>35</v>
      </c>
      <c r="BK9" s="2">
        <v>45357.433541666665</v>
      </c>
      <c r="BL9" t="s">
        <v>34</v>
      </c>
      <c r="BM9" t="s">
        <v>13</v>
      </c>
      <c r="BN9">
        <v>0</v>
      </c>
      <c r="BO9">
        <v>2.718</v>
      </c>
      <c r="BP9" s="3">
        <v>5075497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45357.454791666663</v>
      </c>
      <c r="D10" t="s">
        <v>33</v>
      </c>
      <c r="E10" t="s">
        <v>13</v>
      </c>
      <c r="F10">
        <v>0</v>
      </c>
      <c r="G10">
        <v>5.9980000000000002</v>
      </c>
      <c r="H10" s="3">
        <v>925567</v>
      </c>
      <c r="I10">
        <v>1.9810000000000001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45357.454791666663</v>
      </c>
      <c r="R10" t="s">
        <v>33</v>
      </c>
      <c r="S10" t="s">
        <v>13</v>
      </c>
      <c r="T10">
        <v>0</v>
      </c>
      <c r="U10">
        <v>5.9509999999999996</v>
      </c>
      <c r="V10" s="3">
        <v>8665</v>
      </c>
      <c r="W10">
        <v>2.1960000000000002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45357.454791666663</v>
      </c>
      <c r="AF10" t="s">
        <v>33</v>
      </c>
      <c r="AG10" t="s">
        <v>13</v>
      </c>
      <c r="AH10">
        <v>0</v>
      </c>
      <c r="AI10">
        <v>12.209</v>
      </c>
      <c r="AJ10" s="3">
        <v>9737</v>
      </c>
      <c r="AK10">
        <v>2.4550000000000001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ref="AT9:AT34" si="9">IF(H10&lt;10000,((H10^2*0.00000054)+(H10*-0.004765)+(12.72)),(IF(H10&lt;200000,((H10^2*-0.000000001577)+(H10*0.003043)+(-10.42)),(IF(H10&lt;8000000,((H10^2*-0.0000000000186)+(H10*0.00194)+(154.1)),((V10^2*-0.00000002)+(V10*0.2565)+(-1032)))))))</f>
        <v>1933.7658385503048</v>
      </c>
      <c r="AU10" s="13">
        <f t="shared" si="0"/>
        <v>2310.8655380191003</v>
      </c>
      <c r="AW10" s="6">
        <f t="shared" si="1"/>
        <v>2205.2301451091253</v>
      </c>
      <c r="AX10" s="15">
        <f t="shared" si="2"/>
        <v>1834.11862846187</v>
      </c>
      <c r="AZ10" s="14">
        <f t="shared" si="3"/>
        <v>2506.2990997442498</v>
      </c>
      <c r="BA10" s="16">
        <f t="shared" si="4"/>
        <v>1856.31480291206</v>
      </c>
      <c r="BC10" s="7">
        <f t="shared" si="5"/>
        <v>2366.4664064794997</v>
      </c>
      <c r="BD10" s="8">
        <f t="shared" si="6"/>
        <v>1906.51837000712</v>
      </c>
      <c r="BF10" s="12">
        <f t="shared" si="7"/>
        <v>1933.7658385503048</v>
      </c>
      <c r="BG10" s="13">
        <f t="shared" si="8"/>
        <v>2310.8655380191003</v>
      </c>
      <c r="BI10">
        <v>50</v>
      </c>
      <c r="BJ10" t="s">
        <v>36</v>
      </c>
      <c r="BK10" s="2">
        <v>45357.454791666663</v>
      </c>
      <c r="BL10" t="s">
        <v>33</v>
      </c>
      <c r="BM10" t="s">
        <v>13</v>
      </c>
      <c r="BN10">
        <v>0</v>
      </c>
      <c r="BO10">
        <v>2.7050000000000001</v>
      </c>
      <c r="BP10" s="3">
        <v>5079284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45357.476076388892</v>
      </c>
      <c r="D11" t="s">
        <v>32</v>
      </c>
      <c r="E11" t="s">
        <v>13</v>
      </c>
      <c r="F11">
        <v>0</v>
      </c>
      <c r="G11">
        <v>6.0179999999999998</v>
      </c>
      <c r="H11" s="3">
        <v>2578</v>
      </c>
      <c r="I11">
        <v>-2E-3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45357.476076388892</v>
      </c>
      <c r="R11" t="s">
        <v>32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45357.476076388892</v>
      </c>
      <c r="AF11" t="s">
        <v>32</v>
      </c>
      <c r="AG11" t="s">
        <v>13</v>
      </c>
      <c r="AH11">
        <v>0</v>
      </c>
      <c r="AI11">
        <v>12.228</v>
      </c>
      <c r="AJ11" s="3">
        <v>2223</v>
      </c>
      <c r="AK11">
        <v>0.36799999999999999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>IF(H11&lt;10000,((H11^2*0.00000054)+(H11*-0.004765)+(12.72)),(IF(H11&lt;200000,((H11^2*-0.000000001577)+(H11*0.003043)+(-10.42)),(IF(H11&lt;8000000,((H11^2*-0.0000000000186)+(H11*0.00194)+(154.1)),((V11^2*-0.00000002)+(V11*0.2565)+(-1032)))))))</f>
        <v>4.0247153600000001</v>
      </c>
      <c r="AU11" s="13">
        <f t="shared" si="0"/>
        <v>518.43807740310001</v>
      </c>
      <c r="AW11" s="6">
        <f t="shared" si="1"/>
        <v>2.7437192849999992</v>
      </c>
      <c r="AX11" s="15">
        <f t="shared" si="2"/>
        <v>446.66400767067</v>
      </c>
      <c r="AZ11" s="14">
        <f t="shared" si="3"/>
        <v>2.7555534321999993</v>
      </c>
      <c r="BA11" s="16">
        <f t="shared" si="4"/>
        <v>421.09924748646</v>
      </c>
      <c r="BC11" s="7">
        <f t="shared" si="5"/>
        <v>1.3130482052000001</v>
      </c>
      <c r="BD11" s="8">
        <f t="shared" si="6"/>
        <v>355.66798707592</v>
      </c>
      <c r="BF11" s="12">
        <f t="shared" si="7"/>
        <v>4.0247153600000001</v>
      </c>
      <c r="BG11" s="13">
        <f t="shared" si="8"/>
        <v>518.43807740310001</v>
      </c>
      <c r="BI11">
        <v>51</v>
      </c>
      <c r="BJ11" t="s">
        <v>37</v>
      </c>
      <c r="BK11" s="2">
        <v>45357.476076388892</v>
      </c>
      <c r="BL11" t="s">
        <v>32</v>
      </c>
      <c r="BM11" t="s">
        <v>13</v>
      </c>
      <c r="BN11">
        <v>0</v>
      </c>
      <c r="BO11">
        <v>2.714</v>
      </c>
      <c r="BP11" s="3">
        <v>5187962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45357.497361111113</v>
      </c>
      <c r="D12">
        <v>80</v>
      </c>
      <c r="E12" t="s">
        <v>13</v>
      </c>
      <c r="F12">
        <v>0</v>
      </c>
      <c r="G12">
        <v>6.0119999999999996</v>
      </c>
      <c r="H12" s="3">
        <v>74008</v>
      </c>
      <c r="I12">
        <v>0.151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45357.497361111113</v>
      </c>
      <c r="R12">
        <v>80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45357.497361111113</v>
      </c>
      <c r="AF12">
        <v>80</v>
      </c>
      <c r="AG12" t="s">
        <v>13</v>
      </c>
      <c r="AH12">
        <v>0</v>
      </c>
      <c r="AI12">
        <v>12.186999999999999</v>
      </c>
      <c r="AJ12" s="3">
        <v>5997</v>
      </c>
      <c r="AK12">
        <v>1.4179999999999999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9"/>
        <v>206.14882473107201</v>
      </c>
      <c r="AU12" s="13">
        <f t="shared" si="0"/>
        <v>1425.1448154950999</v>
      </c>
      <c r="AW12" s="6">
        <f t="shared" si="1"/>
        <v>228.45885036696322</v>
      </c>
      <c r="AX12" s="15">
        <f t="shared" si="2"/>
        <v>1144.4163391550701</v>
      </c>
      <c r="AZ12" s="14">
        <f t="shared" si="3"/>
        <v>193.93778844666241</v>
      </c>
      <c r="BA12" s="16">
        <f t="shared" si="4"/>
        <v>1142.1836252136602</v>
      </c>
      <c r="BC12" s="7">
        <f t="shared" si="5"/>
        <v>170.85965159548545</v>
      </c>
      <c r="BD12" s="8">
        <f t="shared" si="6"/>
        <v>1134.9620984903199</v>
      </c>
      <c r="BF12" s="12">
        <f t="shared" si="7"/>
        <v>206.14882473107201</v>
      </c>
      <c r="BG12" s="13">
        <f t="shared" si="8"/>
        <v>1425.1448154950999</v>
      </c>
      <c r="BI12">
        <v>52</v>
      </c>
      <c r="BJ12" t="s">
        <v>38</v>
      </c>
      <c r="BK12" s="2">
        <v>45357.497361111113</v>
      </c>
      <c r="BL12">
        <v>80</v>
      </c>
      <c r="BM12" t="s">
        <v>13</v>
      </c>
      <c r="BN12">
        <v>0</v>
      </c>
      <c r="BO12">
        <v>2.86</v>
      </c>
      <c r="BP12" s="3">
        <v>946670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45357.518622685187</v>
      </c>
      <c r="D13">
        <v>381</v>
      </c>
      <c r="E13" t="s">
        <v>13</v>
      </c>
      <c r="F13">
        <v>0</v>
      </c>
      <c r="G13">
        <v>6.0049999999999999</v>
      </c>
      <c r="H13" s="3">
        <v>8474</v>
      </c>
      <c r="I13">
        <v>1.0999999999999999E-2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45357.518622685187</v>
      </c>
      <c r="R13">
        <v>381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45357.518622685187</v>
      </c>
      <c r="AF13">
        <v>381</v>
      </c>
      <c r="AG13" t="s">
        <v>13</v>
      </c>
      <c r="AH13">
        <v>0</v>
      </c>
      <c r="AI13">
        <v>12.162000000000001</v>
      </c>
      <c r="AJ13" s="3">
        <v>8809</v>
      </c>
      <c r="AK13">
        <v>2.198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9"/>
        <v>11.118075040000003</v>
      </c>
      <c r="AU13" s="13">
        <f t="shared" si="0"/>
        <v>2092.2833328158999</v>
      </c>
      <c r="AW13" s="6">
        <f t="shared" si="1"/>
        <v>20.077104364999997</v>
      </c>
      <c r="AX13" s="15">
        <f t="shared" si="2"/>
        <v>1663.14774334763</v>
      </c>
      <c r="AZ13" s="14">
        <f t="shared" si="3"/>
        <v>21.5197892258</v>
      </c>
      <c r="BA13" s="16">
        <f t="shared" si="4"/>
        <v>1679.16104869894</v>
      </c>
      <c r="BC13" s="7">
        <f t="shared" si="5"/>
        <v>15.7037432228</v>
      </c>
      <c r="BD13" s="8">
        <f t="shared" si="6"/>
        <v>1715.1399867648797</v>
      </c>
      <c r="BF13" s="12">
        <f t="shared" si="7"/>
        <v>11.118075040000003</v>
      </c>
      <c r="BG13" s="13">
        <f t="shared" si="8"/>
        <v>2092.2833328158999</v>
      </c>
      <c r="BI13">
        <v>53</v>
      </c>
      <c r="BJ13" t="s">
        <v>39</v>
      </c>
      <c r="BK13" s="2">
        <v>45357.518622685187</v>
      </c>
      <c r="BL13">
        <v>381</v>
      </c>
      <c r="BM13" t="s">
        <v>13</v>
      </c>
      <c r="BN13">
        <v>0</v>
      </c>
      <c r="BO13">
        <v>2.851</v>
      </c>
      <c r="BP13" s="3">
        <v>901729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45357.539907407408</v>
      </c>
      <c r="D14">
        <v>340</v>
      </c>
      <c r="E14" t="s">
        <v>13</v>
      </c>
      <c r="F14">
        <v>0</v>
      </c>
      <c r="G14">
        <v>6.01</v>
      </c>
      <c r="H14" s="3">
        <v>91958</v>
      </c>
      <c r="I14">
        <v>0.19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45357.539907407408</v>
      </c>
      <c r="R14">
        <v>340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45357.539907407408</v>
      </c>
      <c r="AF14">
        <v>340</v>
      </c>
      <c r="AG14" t="s">
        <v>13</v>
      </c>
      <c r="AH14">
        <v>0</v>
      </c>
      <c r="AI14">
        <v>12.069000000000001</v>
      </c>
      <c r="AJ14" s="3">
        <v>93200</v>
      </c>
      <c r="AK14">
        <v>24.477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9"/>
        <v>256.07265027417196</v>
      </c>
      <c r="AU14" s="13">
        <f t="shared" si="0"/>
        <v>20953.372783999999</v>
      </c>
      <c r="AW14" s="6">
        <f t="shared" si="1"/>
        <v>282.40826735382319</v>
      </c>
      <c r="AX14" s="15">
        <f t="shared" si="2"/>
        <v>16768.874715200003</v>
      </c>
      <c r="AZ14" s="14">
        <f t="shared" si="3"/>
        <v>240.87586650193242</v>
      </c>
      <c r="BA14" s="16">
        <f t="shared" si="4"/>
        <v>17674.743737600002</v>
      </c>
      <c r="BC14" s="7">
        <f t="shared" si="5"/>
        <v>212.76631571104741</v>
      </c>
      <c r="BD14" s="8">
        <f t="shared" si="6"/>
        <v>18939.067155199999</v>
      </c>
      <c r="BF14" s="12">
        <f t="shared" si="7"/>
        <v>256.07265027417196</v>
      </c>
      <c r="BG14" s="13">
        <f t="shared" si="8"/>
        <v>20953.372783999999</v>
      </c>
      <c r="BI14">
        <v>54</v>
      </c>
      <c r="BJ14" t="s">
        <v>40</v>
      </c>
      <c r="BK14" s="2">
        <v>45357.539907407408</v>
      </c>
      <c r="BL14">
        <v>340</v>
      </c>
      <c r="BM14" t="s">
        <v>13</v>
      </c>
      <c r="BN14">
        <v>0</v>
      </c>
      <c r="BO14">
        <v>2.8450000000000002</v>
      </c>
      <c r="BP14" s="3">
        <v>1214356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45357.561203703706</v>
      </c>
      <c r="D15">
        <v>102</v>
      </c>
      <c r="E15" t="s">
        <v>13</v>
      </c>
      <c r="F15">
        <v>0</v>
      </c>
      <c r="G15">
        <v>6.02</v>
      </c>
      <c r="H15" s="3">
        <v>6308</v>
      </c>
      <c r="I15">
        <v>6.0000000000000001E-3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45357.561203703706</v>
      </c>
      <c r="R15">
        <v>102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45357.561203703706</v>
      </c>
      <c r="AF15">
        <v>102</v>
      </c>
      <c r="AG15" t="s">
        <v>13</v>
      </c>
      <c r="AH15">
        <v>0</v>
      </c>
      <c r="AI15">
        <v>12.182</v>
      </c>
      <c r="AJ15" s="3">
        <v>3890</v>
      </c>
      <c r="AK15">
        <v>0.83299999999999996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9"/>
        <v>4.149446560000003</v>
      </c>
      <c r="AU15" s="13">
        <f t="shared" si="0"/>
        <v>920.53824918999999</v>
      </c>
      <c r="AW15" s="6">
        <f t="shared" si="1"/>
        <v>13.537695860000001</v>
      </c>
      <c r="AX15" s="15">
        <f t="shared" si="2"/>
        <v>755.0861580830001</v>
      </c>
      <c r="AZ15" s="14">
        <f t="shared" si="3"/>
        <v>15.094603431199999</v>
      </c>
      <c r="BA15" s="16">
        <f t="shared" si="4"/>
        <v>739.66395205400011</v>
      </c>
      <c r="BC15" s="7">
        <f t="shared" si="5"/>
        <v>9.2431617392000014</v>
      </c>
      <c r="BD15" s="8">
        <f t="shared" si="6"/>
        <v>699.97682880799994</v>
      </c>
      <c r="BF15" s="12">
        <f t="shared" si="7"/>
        <v>4.149446560000003</v>
      </c>
      <c r="BG15" s="13">
        <f t="shared" si="8"/>
        <v>920.53824918999999</v>
      </c>
      <c r="BI15">
        <v>55</v>
      </c>
      <c r="BJ15" t="s">
        <v>41</v>
      </c>
      <c r="BK15" s="2">
        <v>45357.561203703706</v>
      </c>
      <c r="BL15">
        <v>102</v>
      </c>
      <c r="BM15" t="s">
        <v>13</v>
      </c>
      <c r="BN15">
        <v>0</v>
      </c>
      <c r="BO15">
        <v>2.8620000000000001</v>
      </c>
      <c r="BP15" s="3">
        <v>917314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45357.582476851851</v>
      </c>
      <c r="D16">
        <v>365</v>
      </c>
      <c r="E16" t="s">
        <v>13</v>
      </c>
      <c r="F16">
        <v>0</v>
      </c>
      <c r="G16">
        <v>6.0209999999999999</v>
      </c>
      <c r="H16" s="3">
        <v>5503</v>
      </c>
      <c r="I16">
        <v>4.0000000000000001E-3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45357.582476851851</v>
      </c>
      <c r="R16">
        <v>365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45357.582476851851</v>
      </c>
      <c r="AF16">
        <v>365</v>
      </c>
      <c r="AG16" t="s">
        <v>13</v>
      </c>
      <c r="AH16">
        <v>0</v>
      </c>
      <c r="AI16">
        <v>12.161</v>
      </c>
      <c r="AJ16" s="3">
        <v>6772</v>
      </c>
      <c r="AK16">
        <v>1.6339999999999999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9"/>
        <v>2.8510298600000024</v>
      </c>
      <c r="AU16" s="13">
        <f t="shared" si="0"/>
        <v>1609.7312612976</v>
      </c>
      <c r="AW16" s="6">
        <f t="shared" si="1"/>
        <v>11.158128941249998</v>
      </c>
      <c r="AX16" s="15">
        <f t="shared" si="2"/>
        <v>1287.4801688043199</v>
      </c>
      <c r="AZ16" s="14">
        <f t="shared" si="3"/>
        <v>12.56806862845</v>
      </c>
      <c r="BA16" s="16">
        <f t="shared" si="4"/>
        <v>1290.2027166601601</v>
      </c>
      <c r="BC16" s="7">
        <f t="shared" si="5"/>
        <v>7.1895759077000001</v>
      </c>
      <c r="BD16" s="8">
        <f t="shared" si="6"/>
        <v>1294.90205320832</v>
      </c>
      <c r="BF16" s="12">
        <f t="shared" si="7"/>
        <v>2.8510298600000024</v>
      </c>
      <c r="BG16" s="13">
        <f t="shared" si="8"/>
        <v>1609.7312612976</v>
      </c>
      <c r="BI16">
        <v>56</v>
      </c>
      <c r="BJ16" t="s">
        <v>42</v>
      </c>
      <c r="BK16" s="2">
        <v>45357.582476851851</v>
      </c>
      <c r="BL16">
        <v>365</v>
      </c>
      <c r="BM16" t="s">
        <v>13</v>
      </c>
      <c r="BN16">
        <v>0</v>
      </c>
      <c r="BO16">
        <v>2.86</v>
      </c>
      <c r="BP16" s="3">
        <v>960997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45357.603773148148</v>
      </c>
      <c r="D17">
        <v>287</v>
      </c>
      <c r="E17" t="s">
        <v>13</v>
      </c>
      <c r="F17">
        <v>0</v>
      </c>
      <c r="G17">
        <v>6.024</v>
      </c>
      <c r="H17" s="3">
        <v>5910</v>
      </c>
      <c r="I17">
        <v>5.0000000000000001E-3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45357.603773148148</v>
      </c>
      <c r="R17">
        <v>287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45357.603773148148</v>
      </c>
      <c r="AF17">
        <v>287</v>
      </c>
      <c r="AG17" t="s">
        <v>13</v>
      </c>
      <c r="AH17">
        <v>0</v>
      </c>
      <c r="AI17">
        <v>12.185</v>
      </c>
      <c r="AJ17" s="3">
        <v>6545</v>
      </c>
      <c r="AK17">
        <v>1.571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9"/>
        <v>3.4200240000000033</v>
      </c>
      <c r="AU17" s="13">
        <f t="shared" si="0"/>
        <v>1555.7220328975</v>
      </c>
      <c r="AW17" s="6">
        <f t="shared" si="1"/>
        <v>12.357772124999999</v>
      </c>
      <c r="AX17" s="15">
        <f t="shared" si="2"/>
        <v>1245.5841199407498</v>
      </c>
      <c r="AZ17" s="14">
        <f t="shared" si="3"/>
        <v>13.854846605000002</v>
      </c>
      <c r="BA17" s="16">
        <f t="shared" si="4"/>
        <v>1246.8494699734999</v>
      </c>
      <c r="BC17" s="7">
        <f t="shared" si="5"/>
        <v>8.2043119299999994</v>
      </c>
      <c r="BD17" s="8">
        <f t="shared" si="6"/>
        <v>1248.0582991219999</v>
      </c>
      <c r="BF17" s="12">
        <f t="shared" si="7"/>
        <v>3.4200240000000033</v>
      </c>
      <c r="BG17" s="13">
        <f t="shared" si="8"/>
        <v>1555.7220328975</v>
      </c>
      <c r="BI17">
        <v>57</v>
      </c>
      <c r="BJ17" t="s">
        <v>43</v>
      </c>
      <c r="BK17" s="2">
        <v>45357.603773148148</v>
      </c>
      <c r="BL17">
        <v>287</v>
      </c>
      <c r="BM17" t="s">
        <v>13</v>
      </c>
      <c r="BN17">
        <v>0</v>
      </c>
      <c r="BO17">
        <v>2.863</v>
      </c>
      <c r="BP17" s="3">
        <v>889958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45357.625069444446</v>
      </c>
      <c r="D18">
        <v>362</v>
      </c>
      <c r="E18" t="s">
        <v>13</v>
      </c>
      <c r="F18">
        <v>0</v>
      </c>
      <c r="G18">
        <v>6.0209999999999999</v>
      </c>
      <c r="H18" s="3">
        <v>3892</v>
      </c>
      <c r="I18">
        <v>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45357.625069444446</v>
      </c>
      <c r="R18">
        <v>362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45357.625069444446</v>
      </c>
      <c r="AF18">
        <v>362</v>
      </c>
      <c r="AG18" t="s">
        <v>13</v>
      </c>
      <c r="AH18">
        <v>0</v>
      </c>
      <c r="AI18">
        <v>12.18</v>
      </c>
      <c r="AJ18" s="3">
        <v>6876</v>
      </c>
      <c r="AK18">
        <v>1.663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9"/>
        <v>2.3543585599999997</v>
      </c>
      <c r="AU18" s="13">
        <f t="shared" si="0"/>
        <v>1634.4598766063998</v>
      </c>
      <c r="AW18" s="6">
        <f t="shared" si="1"/>
        <v>6.4787478600000004</v>
      </c>
      <c r="AX18" s="15">
        <f t="shared" si="2"/>
        <v>1306.6726735684799</v>
      </c>
      <c r="AZ18" s="14">
        <f t="shared" si="3"/>
        <v>7.2863088711999993</v>
      </c>
      <c r="BA18" s="16">
        <f t="shared" si="4"/>
        <v>1310.0644373462401</v>
      </c>
      <c r="BC18" s="7">
        <f t="shared" si="5"/>
        <v>3.6453863791999996</v>
      </c>
      <c r="BD18" s="8">
        <f t="shared" si="6"/>
        <v>1316.3626303244798</v>
      </c>
      <c r="BF18" s="12">
        <f t="shared" si="7"/>
        <v>2.3543585599999997</v>
      </c>
      <c r="BG18" s="13">
        <f t="shared" si="8"/>
        <v>1634.4598766063998</v>
      </c>
      <c r="BI18">
        <v>58</v>
      </c>
      <c r="BJ18" t="s">
        <v>44</v>
      </c>
      <c r="BK18" s="2">
        <v>45357.625069444446</v>
      </c>
      <c r="BL18">
        <v>362</v>
      </c>
      <c r="BM18" t="s">
        <v>13</v>
      </c>
      <c r="BN18">
        <v>0</v>
      </c>
      <c r="BO18">
        <v>2.8559999999999999</v>
      </c>
      <c r="BP18" s="3">
        <v>994942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45357.646377314813</v>
      </c>
      <c r="D19">
        <v>279</v>
      </c>
      <c r="E19" t="s">
        <v>13</v>
      </c>
      <c r="F19">
        <v>0</v>
      </c>
      <c r="G19">
        <v>6.032</v>
      </c>
      <c r="H19" s="3">
        <v>5454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45357.646377314813</v>
      </c>
      <c r="R19">
        <v>279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45357.646377314813</v>
      </c>
      <c r="AF19">
        <v>279</v>
      </c>
      <c r="AG19" t="s">
        <v>13</v>
      </c>
      <c r="AH19">
        <v>0</v>
      </c>
      <c r="AI19">
        <v>12.186</v>
      </c>
      <c r="AJ19" s="3">
        <v>5973</v>
      </c>
      <c r="AK19">
        <v>1.4119999999999999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9"/>
        <v>2.7945926399999994</v>
      </c>
      <c r="AU19" s="13">
        <f t="shared" si="0"/>
        <v>1419.4198439030999</v>
      </c>
      <c r="AW19" s="6">
        <f t="shared" si="1"/>
        <v>11.014174964999999</v>
      </c>
      <c r="AX19" s="15">
        <f t="shared" si="2"/>
        <v>1139.9847717206699</v>
      </c>
      <c r="AZ19" s="14">
        <f t="shared" si="3"/>
        <v>12.4118545778</v>
      </c>
      <c r="BA19" s="16">
        <f t="shared" si="4"/>
        <v>1137.5994963864603</v>
      </c>
      <c r="BC19" s="7">
        <f t="shared" si="5"/>
        <v>7.0706552548000001</v>
      </c>
      <c r="BD19" s="8">
        <f t="shared" si="6"/>
        <v>1130.00862987592</v>
      </c>
      <c r="BF19" s="12">
        <f t="shared" si="7"/>
        <v>2.7945926399999994</v>
      </c>
      <c r="BG19" s="13">
        <f t="shared" si="8"/>
        <v>1419.4198439030999</v>
      </c>
      <c r="BI19">
        <v>59</v>
      </c>
      <c r="BJ19" t="s">
        <v>45</v>
      </c>
      <c r="BK19" s="2">
        <v>45357.646377314813</v>
      </c>
      <c r="BL19">
        <v>279</v>
      </c>
      <c r="BM19" t="s">
        <v>13</v>
      </c>
      <c r="BN19">
        <v>0</v>
      </c>
      <c r="BO19">
        <v>2.8650000000000002</v>
      </c>
      <c r="BP19" s="3">
        <v>891553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45357.667662037034</v>
      </c>
      <c r="D20">
        <v>218</v>
      </c>
      <c r="E20" t="s">
        <v>13</v>
      </c>
      <c r="F20">
        <v>0</v>
      </c>
      <c r="G20">
        <v>6.0270000000000001</v>
      </c>
      <c r="H20" s="3">
        <v>4293</v>
      </c>
      <c r="I20">
        <v>2E-3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45357.667662037034</v>
      </c>
      <c r="R20">
        <v>218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45357.667662037034</v>
      </c>
      <c r="AF20">
        <v>218</v>
      </c>
      <c r="AG20" t="s">
        <v>13</v>
      </c>
      <c r="AH20">
        <v>0</v>
      </c>
      <c r="AI20">
        <v>12.173</v>
      </c>
      <c r="AJ20" s="3">
        <v>13027</v>
      </c>
      <c r="AK20">
        <v>3.363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9"/>
        <v>2.2159734600000007</v>
      </c>
      <c r="AU20" s="13">
        <f t="shared" si="0"/>
        <v>3079.4665853031001</v>
      </c>
      <c r="AW20" s="6">
        <f t="shared" si="1"/>
        <v>7.6331992912499995</v>
      </c>
      <c r="AX20" s="15">
        <f t="shared" si="2"/>
        <v>2439.38355970067</v>
      </c>
      <c r="AZ20" s="14">
        <f t="shared" si="3"/>
        <v>8.6291292504499992</v>
      </c>
      <c r="BA20" s="16">
        <f t="shared" si="4"/>
        <v>2484.1450336264597</v>
      </c>
      <c r="BC20" s="7">
        <f t="shared" si="5"/>
        <v>4.4570827597000005</v>
      </c>
      <c r="BD20" s="8">
        <f t="shared" si="6"/>
        <v>2584.6500863559199</v>
      </c>
      <c r="BF20" s="12">
        <f t="shared" si="7"/>
        <v>2.2159734600000007</v>
      </c>
      <c r="BG20" s="13">
        <f t="shared" si="8"/>
        <v>3079.4665853031001</v>
      </c>
      <c r="BI20">
        <v>60</v>
      </c>
      <c r="BJ20" t="s">
        <v>46</v>
      </c>
      <c r="BK20" s="2">
        <v>45357.667662037034</v>
      </c>
      <c r="BL20">
        <v>218</v>
      </c>
      <c r="BM20" t="s">
        <v>13</v>
      </c>
      <c r="BN20">
        <v>0</v>
      </c>
      <c r="BO20">
        <v>2.8639999999999999</v>
      </c>
      <c r="BP20" s="3">
        <v>866513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45357.688946759263</v>
      </c>
      <c r="D21">
        <v>316</v>
      </c>
      <c r="E21" t="s">
        <v>13</v>
      </c>
      <c r="F21">
        <v>0</v>
      </c>
      <c r="G21">
        <v>6.0110000000000001</v>
      </c>
      <c r="H21" s="3">
        <v>88948</v>
      </c>
      <c r="I21">
        <v>0.183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45357.688946759263</v>
      </c>
      <c r="R21">
        <v>316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45357.688946759263</v>
      </c>
      <c r="AF21">
        <v>316</v>
      </c>
      <c r="AG21" t="s">
        <v>13</v>
      </c>
      <c r="AH21">
        <v>0</v>
      </c>
      <c r="AI21">
        <v>12.179</v>
      </c>
      <c r="AJ21" s="3">
        <v>5301</v>
      </c>
      <c r="AK21">
        <v>1.2250000000000001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9"/>
        <v>247.77193944779205</v>
      </c>
      <c r="AU21" s="13">
        <f t="shared" si="0"/>
        <v>1258.9073158838999</v>
      </c>
      <c r="AW21" s="6">
        <f t="shared" si="1"/>
        <v>273.39830034019519</v>
      </c>
      <c r="AX21" s="15">
        <f t="shared" si="2"/>
        <v>1015.8715252752302</v>
      </c>
      <c r="AZ21" s="14">
        <f t="shared" si="3"/>
        <v>233.01034982348639</v>
      </c>
      <c r="BA21" s="16">
        <f t="shared" si="4"/>
        <v>1009.23628422774</v>
      </c>
      <c r="BC21" s="7">
        <f t="shared" si="5"/>
        <v>205.74269192045983</v>
      </c>
      <c r="BD21" s="8">
        <f t="shared" si="6"/>
        <v>991.29957266247993</v>
      </c>
      <c r="BF21" s="12">
        <f t="shared" si="7"/>
        <v>247.77193944779205</v>
      </c>
      <c r="BG21" s="13">
        <f t="shared" si="8"/>
        <v>1258.9073158838999</v>
      </c>
      <c r="BI21">
        <v>61</v>
      </c>
      <c r="BJ21" t="s">
        <v>47</v>
      </c>
      <c r="BK21" s="2">
        <v>45357.688946759263</v>
      </c>
      <c r="BL21">
        <v>316</v>
      </c>
      <c r="BM21" t="s">
        <v>13</v>
      </c>
      <c r="BN21">
        <v>0</v>
      </c>
      <c r="BO21">
        <v>2.8639999999999999</v>
      </c>
      <c r="BP21" s="3">
        <v>886924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45357.710231481484</v>
      </c>
      <c r="D22">
        <v>140</v>
      </c>
      <c r="E22" t="s">
        <v>13</v>
      </c>
      <c r="F22">
        <v>0</v>
      </c>
      <c r="G22">
        <v>6.008</v>
      </c>
      <c r="H22" s="3">
        <v>9645</v>
      </c>
      <c r="I22">
        <v>1.2999999999999999E-2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45357.710231481484</v>
      </c>
      <c r="R22">
        <v>140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45357.710231481484</v>
      </c>
      <c r="AF22">
        <v>140</v>
      </c>
      <c r="AG22" t="s">
        <v>13</v>
      </c>
      <c r="AH22">
        <v>0</v>
      </c>
      <c r="AI22">
        <v>12.176</v>
      </c>
      <c r="AJ22" s="3">
        <v>7687</v>
      </c>
      <c r="AK22">
        <v>1.887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9"/>
        <v>16.995628500000002</v>
      </c>
      <c r="AU22" s="13">
        <f t="shared" si="0"/>
        <v>1826.9570651391</v>
      </c>
      <c r="AW22" s="6">
        <f t="shared" si="1"/>
        <v>23.695528031249999</v>
      </c>
      <c r="AX22" s="15">
        <f t="shared" si="2"/>
        <v>1456.2907226458701</v>
      </c>
      <c r="AZ22" s="14">
        <f t="shared" si="3"/>
        <v>24.766976851250003</v>
      </c>
      <c r="BA22" s="16">
        <f t="shared" si="4"/>
        <v>1464.93559710406</v>
      </c>
      <c r="BC22" s="7">
        <f t="shared" si="5"/>
        <v>19.764291932500001</v>
      </c>
      <c r="BD22" s="8">
        <f t="shared" si="6"/>
        <v>1483.69492399112</v>
      </c>
      <c r="BF22" s="12">
        <f t="shared" si="7"/>
        <v>16.995628500000002</v>
      </c>
      <c r="BG22" s="13">
        <f t="shared" si="8"/>
        <v>1826.9570651391</v>
      </c>
      <c r="BI22">
        <v>62</v>
      </c>
      <c r="BJ22" t="s">
        <v>48</v>
      </c>
      <c r="BK22" s="2">
        <v>45357.710231481484</v>
      </c>
      <c r="BL22">
        <v>140</v>
      </c>
      <c r="BM22" t="s">
        <v>13</v>
      </c>
      <c r="BN22">
        <v>0</v>
      </c>
      <c r="BO22">
        <v>2.843</v>
      </c>
      <c r="BP22" s="3">
        <v>1037348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45357.731527777774</v>
      </c>
      <c r="D23">
        <v>74</v>
      </c>
      <c r="E23" t="s">
        <v>13</v>
      </c>
      <c r="F23">
        <v>0</v>
      </c>
      <c r="G23">
        <v>6.0209999999999999</v>
      </c>
      <c r="H23" s="3">
        <v>8898</v>
      </c>
      <c r="I23">
        <v>1.2E-2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45357.731527777774</v>
      </c>
      <c r="R23">
        <v>74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45357.731527777774</v>
      </c>
      <c r="AF23">
        <v>74</v>
      </c>
      <c r="AG23" t="s">
        <v>13</v>
      </c>
      <c r="AH23">
        <v>0</v>
      </c>
      <c r="AI23">
        <v>12.183999999999999</v>
      </c>
      <c r="AJ23" s="3">
        <v>7248</v>
      </c>
      <c r="AK23">
        <v>1.766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9"/>
        <v>13.075208160000004</v>
      </c>
      <c r="AU23" s="13">
        <f t="shared" si="0"/>
        <v>1722.8314688255998</v>
      </c>
      <c r="AW23" s="6">
        <f t="shared" si="1"/>
        <v>21.380546084999999</v>
      </c>
      <c r="AX23" s="15">
        <f t="shared" si="2"/>
        <v>1375.31167195392</v>
      </c>
      <c r="AZ23" s="14">
        <f t="shared" si="3"/>
        <v>22.713897288200002</v>
      </c>
      <c r="BA23" s="16">
        <f t="shared" si="4"/>
        <v>1381.1054052249601</v>
      </c>
      <c r="BC23" s="7">
        <f t="shared" si="5"/>
        <v>17.1279811012</v>
      </c>
      <c r="BD23" s="8">
        <f t="shared" si="6"/>
        <v>1393.1209449779199</v>
      </c>
      <c r="BF23" s="12">
        <f t="shared" si="7"/>
        <v>13.075208160000004</v>
      </c>
      <c r="BG23" s="13">
        <f t="shared" si="8"/>
        <v>1722.8314688255998</v>
      </c>
      <c r="BI23">
        <v>63</v>
      </c>
      <c r="BJ23" t="s">
        <v>49</v>
      </c>
      <c r="BK23" s="2">
        <v>45357.731527777774</v>
      </c>
      <c r="BL23">
        <v>74</v>
      </c>
      <c r="BM23" t="s">
        <v>13</v>
      </c>
      <c r="BN23">
        <v>0</v>
      </c>
      <c r="BO23">
        <v>2.8530000000000002</v>
      </c>
      <c r="BP23" s="3">
        <v>1102993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45357.752824074072</v>
      </c>
      <c r="D24">
        <v>229</v>
      </c>
      <c r="E24" t="s">
        <v>13</v>
      </c>
      <c r="F24">
        <v>0</v>
      </c>
      <c r="G24">
        <v>6.0149999999999997</v>
      </c>
      <c r="H24" s="3">
        <v>11557</v>
      </c>
      <c r="I24">
        <v>1.7000000000000001E-2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45357.752824074072</v>
      </c>
      <c r="R24">
        <v>229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45357.752824074072</v>
      </c>
      <c r="AF24">
        <v>229</v>
      </c>
      <c r="AG24" t="s">
        <v>13</v>
      </c>
      <c r="AH24">
        <v>0</v>
      </c>
      <c r="AI24">
        <v>12.176</v>
      </c>
      <c r="AJ24" s="3">
        <v>7597</v>
      </c>
      <c r="AK24">
        <v>1.863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9"/>
        <v>24.537320179326997</v>
      </c>
      <c r="AU24" s="13">
        <f t="shared" si="0"/>
        <v>1805.6244580550999</v>
      </c>
      <c r="AW24" s="6">
        <f t="shared" si="1"/>
        <v>29.72892529125</v>
      </c>
      <c r="AX24" s="15">
        <f t="shared" si="2"/>
        <v>1439.6910665470698</v>
      </c>
      <c r="AZ24" s="14">
        <f t="shared" si="3"/>
        <v>30.025447082295901</v>
      </c>
      <c r="BA24" s="16">
        <f t="shared" si="4"/>
        <v>1447.7499637096603</v>
      </c>
      <c r="BC24" s="7">
        <f t="shared" si="5"/>
        <v>24.655078735385541</v>
      </c>
      <c r="BD24" s="8">
        <f t="shared" si="6"/>
        <v>1465.12702828232</v>
      </c>
      <c r="BF24" s="12">
        <f t="shared" si="7"/>
        <v>24.537320179326997</v>
      </c>
      <c r="BG24" s="13">
        <f t="shared" si="8"/>
        <v>1805.6244580550999</v>
      </c>
      <c r="BI24">
        <v>64</v>
      </c>
      <c r="BJ24" t="s">
        <v>50</v>
      </c>
      <c r="BK24" s="2">
        <v>45357.752824074072</v>
      </c>
      <c r="BL24">
        <v>229</v>
      </c>
      <c r="BM24" t="s">
        <v>13</v>
      </c>
      <c r="BN24">
        <v>0</v>
      </c>
      <c r="BO24">
        <v>2.855</v>
      </c>
      <c r="BP24" s="3">
        <v>1033590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45357.774143518516</v>
      </c>
      <c r="D25">
        <v>259</v>
      </c>
      <c r="E25" t="s">
        <v>13</v>
      </c>
      <c r="F25">
        <v>0</v>
      </c>
      <c r="G25">
        <v>6.0309999999999997</v>
      </c>
      <c r="H25" s="3">
        <v>4049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45357.774143518516</v>
      </c>
      <c r="R25">
        <v>259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45357.774143518516</v>
      </c>
      <c r="AF25">
        <v>259</v>
      </c>
      <c r="AG25" t="s">
        <v>13</v>
      </c>
      <c r="AH25">
        <v>0</v>
      </c>
      <c r="AI25">
        <v>12.169</v>
      </c>
      <c r="AJ25" s="3">
        <v>13836</v>
      </c>
      <c r="AK25">
        <v>3.585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9"/>
        <v>2.2794915400000004</v>
      </c>
      <c r="AU25" s="13">
        <f t="shared" si="0"/>
        <v>3266.9505439344002</v>
      </c>
      <c r="AW25" s="6">
        <f t="shared" si="1"/>
        <v>6.9299260212500009</v>
      </c>
      <c r="AX25" s="15">
        <f t="shared" si="2"/>
        <v>2588.0080315780801</v>
      </c>
      <c r="AZ25" s="14">
        <f t="shared" si="3"/>
        <v>7.8142714620499998</v>
      </c>
      <c r="BA25" s="16">
        <f t="shared" si="4"/>
        <v>2638.4724685910401</v>
      </c>
      <c r="BC25" s="7">
        <f t="shared" si="5"/>
        <v>3.9576165653000004</v>
      </c>
      <c r="BD25" s="8">
        <f t="shared" si="6"/>
        <v>2751.31578145408</v>
      </c>
      <c r="BF25" s="12">
        <f t="shared" si="7"/>
        <v>2.2794915400000004</v>
      </c>
      <c r="BG25" s="13">
        <f t="shared" si="8"/>
        <v>3266.9505439344002</v>
      </c>
      <c r="BI25">
        <v>65</v>
      </c>
      <c r="BJ25" t="s">
        <v>51</v>
      </c>
      <c r="BK25" s="2">
        <v>45357.774143518516</v>
      </c>
      <c r="BL25">
        <v>259</v>
      </c>
      <c r="BM25" t="s">
        <v>13</v>
      </c>
      <c r="BN25">
        <v>0</v>
      </c>
      <c r="BO25">
        <v>2.8580000000000001</v>
      </c>
      <c r="BP25" s="3">
        <v>1013581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45357.795439814814</v>
      </c>
      <c r="D26">
        <v>108</v>
      </c>
      <c r="E26" t="s">
        <v>13</v>
      </c>
      <c r="F26">
        <v>0</v>
      </c>
      <c r="G26">
        <v>6.0279999999999996</v>
      </c>
      <c r="H26" s="3">
        <v>5625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45357.795439814814</v>
      </c>
      <c r="R26">
        <v>108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45357.795439814814</v>
      </c>
      <c r="AF26">
        <v>108</v>
      </c>
      <c r="AG26" t="s">
        <v>13</v>
      </c>
      <c r="AH26">
        <v>0</v>
      </c>
      <c r="AI26">
        <v>12.185</v>
      </c>
      <c r="AJ26" s="3">
        <v>6527</v>
      </c>
      <c r="AK26">
        <v>1.5660000000000001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9"/>
        <v>3.0028124999999992</v>
      </c>
      <c r="AU26" s="13">
        <f t="shared" si="0"/>
        <v>1551.4373514030999</v>
      </c>
      <c r="AW26" s="6">
        <f t="shared" si="1"/>
        <v>11.516988281249999</v>
      </c>
      <c r="AX26" s="15">
        <f t="shared" si="2"/>
        <v>1242.26168947067</v>
      </c>
      <c r="AZ26" s="14">
        <f t="shared" si="3"/>
        <v>12.955800781250002</v>
      </c>
      <c r="BA26" s="16">
        <f t="shared" si="4"/>
        <v>1243.4116958864602</v>
      </c>
      <c r="BC26" s="7">
        <f t="shared" si="5"/>
        <v>7.4886953124999991</v>
      </c>
      <c r="BD26" s="8">
        <f t="shared" si="6"/>
        <v>1244.3437038759198</v>
      </c>
      <c r="BF26" s="12">
        <f t="shared" si="7"/>
        <v>3.0028124999999992</v>
      </c>
      <c r="BG26" s="13">
        <f t="shared" si="8"/>
        <v>1551.4373514030999</v>
      </c>
      <c r="BI26">
        <v>66</v>
      </c>
      <c r="BJ26" t="s">
        <v>52</v>
      </c>
      <c r="BK26" s="2">
        <v>45357.795439814814</v>
      </c>
      <c r="BL26">
        <v>108</v>
      </c>
      <c r="BM26" t="s">
        <v>13</v>
      </c>
      <c r="BN26">
        <v>0</v>
      </c>
      <c r="BO26">
        <v>2.8610000000000002</v>
      </c>
      <c r="BP26" s="3">
        <v>1017306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45357.816747685189</v>
      </c>
      <c r="D27">
        <v>265</v>
      </c>
      <c r="E27" t="s">
        <v>13</v>
      </c>
      <c r="F27">
        <v>0</v>
      </c>
      <c r="G27">
        <v>6.0149999999999997</v>
      </c>
      <c r="H27" s="3">
        <v>12098</v>
      </c>
      <c r="I27">
        <v>1.7999999999999999E-2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45357.816747685189</v>
      </c>
      <c r="R27">
        <v>265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45357.816747685189</v>
      </c>
      <c r="AF27">
        <v>265</v>
      </c>
      <c r="AG27" t="s">
        <v>13</v>
      </c>
      <c r="AH27">
        <v>0</v>
      </c>
      <c r="AI27">
        <v>12.172000000000001</v>
      </c>
      <c r="AJ27" s="3">
        <v>8755</v>
      </c>
      <c r="AK27">
        <v>2.1829999999999998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9"/>
        <v>26.163401750492</v>
      </c>
      <c r="AU27" s="13">
        <f t="shared" si="0"/>
        <v>2079.5399235975001</v>
      </c>
      <c r="AW27" s="6">
        <f t="shared" si="1"/>
        <v>31.464274085</v>
      </c>
      <c r="AX27" s="15">
        <f t="shared" si="2"/>
        <v>1653.19567793075</v>
      </c>
      <c r="AZ27" s="14">
        <f t="shared" si="3"/>
        <v>31.4494348820764</v>
      </c>
      <c r="BA27" s="16">
        <f t="shared" si="4"/>
        <v>1668.8516705935001</v>
      </c>
      <c r="BC27" s="7">
        <f t="shared" si="5"/>
        <v>25.924316036413842</v>
      </c>
      <c r="BD27" s="8">
        <f t="shared" si="6"/>
        <v>1704.002391362</v>
      </c>
      <c r="BF27" s="12">
        <f t="shared" si="7"/>
        <v>26.163401750492</v>
      </c>
      <c r="BG27" s="13">
        <f t="shared" si="8"/>
        <v>2079.5399235975001</v>
      </c>
      <c r="BI27">
        <v>67</v>
      </c>
      <c r="BJ27" t="s">
        <v>53</v>
      </c>
      <c r="BK27" s="2">
        <v>45357.816747685189</v>
      </c>
      <c r="BL27">
        <v>265</v>
      </c>
      <c r="BM27" t="s">
        <v>13</v>
      </c>
      <c r="BN27">
        <v>0</v>
      </c>
      <c r="BO27">
        <v>2.8540000000000001</v>
      </c>
      <c r="BP27" s="3">
        <v>1060266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45357.838055555556</v>
      </c>
      <c r="D28">
        <v>175</v>
      </c>
      <c r="E28" t="s">
        <v>13</v>
      </c>
      <c r="F28">
        <v>0</v>
      </c>
      <c r="G28">
        <v>6.0289999999999999</v>
      </c>
      <c r="H28" s="3">
        <v>4502</v>
      </c>
      <c r="I28">
        <v>2E-3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45357.838055555556</v>
      </c>
      <c r="R28">
        <v>175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45357.838055555556</v>
      </c>
      <c r="AF28">
        <v>175</v>
      </c>
      <c r="AG28" t="s">
        <v>13</v>
      </c>
      <c r="AH28">
        <v>0</v>
      </c>
      <c r="AI28">
        <v>12.169</v>
      </c>
      <c r="AJ28" s="3">
        <v>11285</v>
      </c>
      <c r="AK28">
        <v>2.8820000000000001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9"/>
        <v>2.2126921599999996</v>
      </c>
      <c r="AU28" s="13">
        <f t="shared" si="0"/>
        <v>2673.7351062775001</v>
      </c>
      <c r="AW28" s="6">
        <f t="shared" si="1"/>
        <v>8.2376050849999984</v>
      </c>
      <c r="AX28" s="15">
        <f t="shared" si="2"/>
        <v>2119.0751636067498</v>
      </c>
      <c r="AZ28" s="14">
        <f t="shared" si="3"/>
        <v>9.321615168200001</v>
      </c>
      <c r="BA28" s="16">
        <f t="shared" si="4"/>
        <v>2151.7632690814999</v>
      </c>
      <c r="BC28" s="7">
        <f t="shared" si="5"/>
        <v>4.8986607812000003</v>
      </c>
      <c r="BD28" s="8">
        <f t="shared" si="6"/>
        <v>2225.6594967380001</v>
      </c>
      <c r="BF28" s="12">
        <f t="shared" si="7"/>
        <v>2.2126921599999996</v>
      </c>
      <c r="BG28" s="13">
        <f t="shared" si="8"/>
        <v>2673.7351062775001</v>
      </c>
      <c r="BI28">
        <v>68</v>
      </c>
      <c r="BJ28" t="s">
        <v>54</v>
      </c>
      <c r="BK28" s="2">
        <v>45357.838055555556</v>
      </c>
      <c r="BL28">
        <v>175</v>
      </c>
      <c r="BM28" t="s">
        <v>13</v>
      </c>
      <c r="BN28">
        <v>0</v>
      </c>
      <c r="BO28">
        <v>2.859</v>
      </c>
      <c r="BP28" s="3">
        <v>980123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45357.859386574077</v>
      </c>
      <c r="D29">
        <v>128</v>
      </c>
      <c r="E29" t="s">
        <v>13</v>
      </c>
      <c r="F29">
        <v>0</v>
      </c>
      <c r="G29">
        <v>6.02</v>
      </c>
      <c r="H29" s="3">
        <v>8339</v>
      </c>
      <c r="I29">
        <v>0.01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45357.859386574077</v>
      </c>
      <c r="R29">
        <v>128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45357.859386574077</v>
      </c>
      <c r="AF29">
        <v>128</v>
      </c>
      <c r="AG29" t="s">
        <v>13</v>
      </c>
      <c r="AH29">
        <v>0</v>
      </c>
      <c r="AI29">
        <v>12.167</v>
      </c>
      <c r="AJ29" s="3">
        <v>4881</v>
      </c>
      <c r="AK29">
        <v>1.1080000000000001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9"/>
        <v>10.535682340000003</v>
      </c>
      <c r="AU29" s="13">
        <f t="shared" si="0"/>
        <v>1158.3778001679</v>
      </c>
      <c r="AW29" s="6">
        <f t="shared" si="1"/>
        <v>19.663697071249999</v>
      </c>
      <c r="AX29" s="15">
        <f t="shared" si="2"/>
        <v>938.27195741403011</v>
      </c>
      <c r="AZ29" s="14">
        <f t="shared" si="3"/>
        <v>21.135216528049998</v>
      </c>
      <c r="BA29" s="16">
        <f t="shared" si="4"/>
        <v>929.00181914214011</v>
      </c>
      <c r="BC29" s="7">
        <f t="shared" si="5"/>
        <v>15.2612363213</v>
      </c>
      <c r="BD29" s="8">
        <f t="shared" si="6"/>
        <v>904.59470741127996</v>
      </c>
      <c r="BF29" s="12">
        <f t="shared" si="7"/>
        <v>10.535682340000003</v>
      </c>
      <c r="BG29" s="13">
        <f t="shared" si="8"/>
        <v>1158.3778001679</v>
      </c>
      <c r="BI29">
        <v>69</v>
      </c>
      <c r="BJ29" t="s">
        <v>55</v>
      </c>
      <c r="BK29" s="2">
        <v>45357.859386574077</v>
      </c>
      <c r="BL29">
        <v>128</v>
      </c>
      <c r="BM29" t="s">
        <v>13</v>
      </c>
      <c r="BN29">
        <v>0</v>
      </c>
      <c r="BO29">
        <v>2.8559999999999999</v>
      </c>
      <c r="BP29" s="3">
        <v>1078986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45357.880659722221</v>
      </c>
      <c r="D30">
        <v>271</v>
      </c>
      <c r="E30" t="s">
        <v>13</v>
      </c>
      <c r="F30">
        <v>0</v>
      </c>
      <c r="G30">
        <v>6.02</v>
      </c>
      <c r="H30" s="3">
        <v>9138</v>
      </c>
      <c r="I30">
        <v>1.2E-2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45357.880659722221</v>
      </c>
      <c r="R30">
        <v>271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45357.880659722221</v>
      </c>
      <c r="AF30">
        <v>271</v>
      </c>
      <c r="AG30" t="s">
        <v>13</v>
      </c>
      <c r="AH30">
        <v>0</v>
      </c>
      <c r="AI30">
        <v>12.193</v>
      </c>
      <c r="AJ30" s="3">
        <v>8233</v>
      </c>
      <c r="AK30">
        <v>2.0390000000000001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9"/>
        <v>14.269073760000007</v>
      </c>
      <c r="AU30" s="13">
        <f t="shared" si="0"/>
        <v>1956.2164979870997</v>
      </c>
      <c r="AW30" s="6">
        <f t="shared" si="1"/>
        <v>22.121729684999998</v>
      </c>
      <c r="AX30" s="15">
        <f t="shared" si="2"/>
        <v>1556.97350571947</v>
      </c>
      <c r="AZ30" s="14">
        <f t="shared" si="3"/>
        <v>23.380572600199997</v>
      </c>
      <c r="BA30" s="16">
        <f t="shared" si="4"/>
        <v>1569.18945998086</v>
      </c>
      <c r="BC30" s="7">
        <f t="shared" si="5"/>
        <v>17.957308493200003</v>
      </c>
      <c r="BD30" s="8">
        <f t="shared" si="6"/>
        <v>1596.3312959847199</v>
      </c>
      <c r="BF30" s="12">
        <f t="shared" si="7"/>
        <v>14.269073760000007</v>
      </c>
      <c r="BG30" s="13">
        <f t="shared" si="8"/>
        <v>1956.2164979870997</v>
      </c>
      <c r="BI30">
        <v>70</v>
      </c>
      <c r="BJ30" t="s">
        <v>56</v>
      </c>
      <c r="BK30" s="2">
        <v>45357.880659722221</v>
      </c>
      <c r="BL30">
        <v>271</v>
      </c>
      <c r="BM30" t="s">
        <v>13</v>
      </c>
      <c r="BN30">
        <v>0</v>
      </c>
      <c r="BO30">
        <v>2.8610000000000002</v>
      </c>
      <c r="BP30" s="3">
        <v>1002403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45357.901956018519</v>
      </c>
      <c r="D31">
        <v>168</v>
      </c>
      <c r="E31" t="s">
        <v>13</v>
      </c>
      <c r="F31">
        <v>0</v>
      </c>
      <c r="G31">
        <v>6.01</v>
      </c>
      <c r="H31" s="3">
        <v>5039</v>
      </c>
      <c r="I31">
        <v>3.0000000000000001E-3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45357.901956018519</v>
      </c>
      <c r="R31">
        <v>168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45357.901956018519</v>
      </c>
      <c r="AF31">
        <v>168</v>
      </c>
      <c r="AG31" t="s">
        <v>13</v>
      </c>
      <c r="AH31">
        <v>0</v>
      </c>
      <c r="AI31">
        <v>12.154</v>
      </c>
      <c r="AJ31" s="3">
        <v>14213</v>
      </c>
      <c r="AK31">
        <v>3.6890000000000001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9"/>
        <v>2.4205863400000016</v>
      </c>
      <c r="AU31" s="13">
        <f t="shared" si="0"/>
        <v>3354.1155267990998</v>
      </c>
      <c r="AW31" s="6">
        <f t="shared" si="1"/>
        <v>9.7990648212499991</v>
      </c>
      <c r="AX31" s="15">
        <f t="shared" si="2"/>
        <v>2657.2400719078701</v>
      </c>
      <c r="AZ31" s="14">
        <f t="shared" si="3"/>
        <v>11.077658358049998</v>
      </c>
      <c r="BA31" s="16">
        <f t="shared" si="4"/>
        <v>2710.38292766006</v>
      </c>
      <c r="BC31" s="7">
        <f t="shared" si="5"/>
        <v>6.0914491013000003</v>
      </c>
      <c r="BD31" s="8">
        <f t="shared" si="6"/>
        <v>2828.9718209031203</v>
      </c>
      <c r="BF31" s="12">
        <f t="shared" si="7"/>
        <v>2.4205863400000016</v>
      </c>
      <c r="BG31" s="13">
        <f t="shared" si="8"/>
        <v>3354.1155267990998</v>
      </c>
      <c r="BI31">
        <v>71</v>
      </c>
      <c r="BJ31" t="s">
        <v>57</v>
      </c>
      <c r="BK31" s="2">
        <v>45357.901956018519</v>
      </c>
      <c r="BL31">
        <v>168</v>
      </c>
      <c r="BM31" t="s">
        <v>13</v>
      </c>
      <c r="BN31">
        <v>0</v>
      </c>
      <c r="BO31">
        <v>2.835</v>
      </c>
      <c r="BP31" s="3">
        <v>1177800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45357.92324074074</v>
      </c>
      <c r="D32">
        <v>230</v>
      </c>
      <c r="E32" t="s">
        <v>13</v>
      </c>
      <c r="F32">
        <v>0</v>
      </c>
      <c r="G32">
        <v>6.0289999999999999</v>
      </c>
      <c r="H32" s="3">
        <v>4038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45357.92324074074</v>
      </c>
      <c r="R32">
        <v>230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45357.92324074074</v>
      </c>
      <c r="AF32">
        <v>230</v>
      </c>
      <c r="AG32" t="s">
        <v>13</v>
      </c>
      <c r="AH32">
        <v>0</v>
      </c>
      <c r="AI32">
        <v>12.167</v>
      </c>
      <c r="AJ32" s="3">
        <v>13016</v>
      </c>
      <c r="AK32">
        <v>3.359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9"/>
        <v>2.28386976</v>
      </c>
      <c r="AU32" s="13">
        <f t="shared" si="0"/>
        <v>3076.9132456384</v>
      </c>
      <c r="AW32" s="6">
        <f t="shared" si="1"/>
        <v>6.8982806849999978</v>
      </c>
      <c r="AX32" s="15">
        <f t="shared" si="2"/>
        <v>2437.3621416108799</v>
      </c>
      <c r="AZ32" s="14">
        <f t="shared" si="3"/>
        <v>7.7773735202000012</v>
      </c>
      <c r="BA32" s="16">
        <f t="shared" si="4"/>
        <v>2482.0464916774399</v>
      </c>
      <c r="BC32" s="7">
        <f t="shared" si="5"/>
        <v>3.9355072132000002</v>
      </c>
      <c r="BD32" s="8">
        <f t="shared" si="6"/>
        <v>2582.3836971468804</v>
      </c>
      <c r="BF32" s="12">
        <f t="shared" si="7"/>
        <v>2.28386976</v>
      </c>
      <c r="BG32" s="13">
        <f t="shared" si="8"/>
        <v>3076.9132456384</v>
      </c>
      <c r="BI32">
        <v>72</v>
      </c>
      <c r="BJ32" t="s">
        <v>58</v>
      </c>
      <c r="BK32" s="2">
        <v>45357.92324074074</v>
      </c>
      <c r="BL32">
        <v>230</v>
      </c>
      <c r="BM32" t="s">
        <v>13</v>
      </c>
      <c r="BN32">
        <v>0</v>
      </c>
      <c r="BO32">
        <v>2.859</v>
      </c>
      <c r="BP32" s="3">
        <v>1039597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45357.944525462961</v>
      </c>
      <c r="D33">
        <v>282</v>
      </c>
      <c r="E33" t="s">
        <v>13</v>
      </c>
      <c r="F33">
        <v>0</v>
      </c>
      <c r="G33">
        <v>6.0149999999999997</v>
      </c>
      <c r="H33" s="3">
        <v>4137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45357.944525462961</v>
      </c>
      <c r="R33">
        <v>282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45357.944525462961</v>
      </c>
      <c r="AF33">
        <v>282</v>
      </c>
      <c r="AG33" t="s">
        <v>13</v>
      </c>
      <c r="AH33">
        <v>0</v>
      </c>
      <c r="AI33">
        <v>12.151999999999999</v>
      </c>
      <c r="AJ33" s="3">
        <v>15092</v>
      </c>
      <c r="AK33">
        <v>3.93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9"/>
        <v>2.2491702600000014</v>
      </c>
      <c r="AU33" s="13">
        <f t="shared" si="0"/>
        <v>3556.8428035696002</v>
      </c>
      <c r="AW33" s="6">
        <f t="shared" si="1"/>
        <v>7.1832738412499992</v>
      </c>
      <c r="AX33" s="15">
        <f t="shared" si="2"/>
        <v>2818.58977351472</v>
      </c>
      <c r="AZ33" s="14">
        <f t="shared" si="3"/>
        <v>8.1089501364500016</v>
      </c>
      <c r="BA33" s="16">
        <f t="shared" si="4"/>
        <v>2878.02888477536</v>
      </c>
      <c r="BC33" s="7">
        <f t="shared" si="5"/>
        <v>4.1357572356999999</v>
      </c>
      <c r="BD33" s="8">
        <f t="shared" si="6"/>
        <v>3010.0037487987202</v>
      </c>
      <c r="BF33" s="12">
        <f t="shared" si="7"/>
        <v>2.2491702600000014</v>
      </c>
      <c r="BG33" s="13">
        <f t="shared" si="8"/>
        <v>3556.8428035696002</v>
      </c>
      <c r="BI33">
        <v>73</v>
      </c>
      <c r="BJ33" t="s">
        <v>59</v>
      </c>
      <c r="BK33" s="2">
        <v>45357.944525462961</v>
      </c>
      <c r="BL33">
        <v>282</v>
      </c>
      <c r="BM33" t="s">
        <v>13</v>
      </c>
      <c r="BN33">
        <v>0</v>
      </c>
      <c r="BO33">
        <v>2.8380000000000001</v>
      </c>
      <c r="BP33" s="3">
        <v>1136844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45357.965821759259</v>
      </c>
      <c r="D34">
        <v>269</v>
      </c>
      <c r="E34" t="s">
        <v>13</v>
      </c>
      <c r="F34">
        <v>0</v>
      </c>
      <c r="G34">
        <v>6.0209999999999999</v>
      </c>
      <c r="H34" s="3">
        <v>8552</v>
      </c>
      <c r="I34">
        <v>1.0999999999999999E-2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45357.965821759259</v>
      </c>
      <c r="R34">
        <v>269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45357.965821759259</v>
      </c>
      <c r="AF34">
        <v>269</v>
      </c>
      <c r="AG34" t="s">
        <v>13</v>
      </c>
      <c r="AH34">
        <v>0</v>
      </c>
      <c r="AI34">
        <v>12.18</v>
      </c>
      <c r="AJ34" s="3">
        <v>6167</v>
      </c>
      <c r="AK34">
        <v>1.466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9"/>
        <v>11.463540159999996</v>
      </c>
      <c r="AU34" s="13">
        <f t="shared" si="0"/>
        <v>1465.6816554270999</v>
      </c>
      <c r="AW34" s="6">
        <f t="shared" si="1"/>
        <v>20.31631496</v>
      </c>
      <c r="AX34" s="15">
        <f t="shared" si="2"/>
        <v>1175.80453832747</v>
      </c>
      <c r="AZ34" s="14">
        <f t="shared" si="3"/>
        <v>21.7410240032</v>
      </c>
      <c r="BA34" s="16">
        <f t="shared" si="4"/>
        <v>1174.6540014848601</v>
      </c>
      <c r="BC34" s="7">
        <f t="shared" si="5"/>
        <v>15.961827891200002</v>
      </c>
      <c r="BD34" s="8">
        <f t="shared" si="6"/>
        <v>1170.04832619272</v>
      </c>
      <c r="BF34" s="12">
        <f t="shared" ref="BF34" si="10">IF(H34&lt;10000,((H34^2*0.00000054)+(H34*-0.004765)+(12.72)),(IF(H34&lt;200000,((H34^2*-0.000000001577)+(H34*0.003043)+(-10.42)),(IF(H34&lt;8000000,((H34^2*-0.0000000000186)+(H34*0.00194)+(154.1)),((V34^2*-0.00000002)+(V34*0.2565)+(-1032)))))))</f>
        <v>11.463540159999996</v>
      </c>
      <c r="BG34" s="13">
        <f t="shared" ref="BG34" si="11">IF(AJ34&lt;45000,((-0.0000004561*AJ34^2)+(0.244*AJ34)+(-21.72)),((-0.0000000409*AJ34^2)+(0.2477*AJ34)+(-1777)))</f>
        <v>1465.6816554270999</v>
      </c>
      <c r="BI34">
        <v>74</v>
      </c>
      <c r="BJ34" t="s">
        <v>60</v>
      </c>
      <c r="BK34" s="2">
        <v>45357.965821759259</v>
      </c>
      <c r="BL34">
        <v>269</v>
      </c>
      <c r="BM34" t="s">
        <v>13</v>
      </c>
      <c r="BN34">
        <v>0</v>
      </c>
      <c r="BO34">
        <v>2.8580000000000001</v>
      </c>
      <c r="BP34" s="3">
        <v>1036886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2024-03-07T14:31:08Z</dcterms:modified>
</cp:coreProperties>
</file>