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mc:AlternateContent xmlns:mc="http://schemas.openxmlformats.org/markup-compatibility/2006">
    <mc:Choice Requires="x15">
      <x15ac:absPath xmlns:x15ac="http://schemas.microsoft.com/office/spreadsheetml/2010/11/ac" url="G:\Shared drives\StreamTeam Analytical Lab\Projects\Carey Misc\2022 season misc analyses\TOC 2022\Batch 4\"/>
    </mc:Choice>
  </mc:AlternateContent>
  <xr:revisionPtr revIDLastSave="0" documentId="13_ncr:1_{2E220EF8-C645-4EBB-82E6-FA84E878056F}" xr6:coauthVersionLast="36" xr6:coauthVersionMax="36" xr10:uidLastSave="{00000000-0000-0000-0000-000000000000}"/>
  <bookViews>
    <workbookView xWindow="0" yWindow="0" windowWidth="17870" windowHeight="17250" activeTab="2" xr2:uid="{00000000-000D-0000-FFFF-FFFF00000000}"/>
  </bookViews>
  <sheets>
    <sheet name="data for export" sheetId="73" r:id="rId1"/>
    <sheet name="notes" sheetId="63" r:id="rId2"/>
    <sheet name="06oct22" sheetId="59" r:id="rId3"/>
    <sheet name="07oct22" sheetId="60" r:id="rId4"/>
    <sheet name="10oct22" sheetId="61" r:id="rId5"/>
    <sheet name="11oct22" sheetId="62" r:id="rId6"/>
    <sheet name="12oct22" sheetId="64" r:id="rId7"/>
    <sheet name="17oct22" sheetId="65" r:id="rId8"/>
    <sheet name="all" sheetId="69" r:id="rId9"/>
    <sheet name="sorted" sheetId="71" r:id="rId10"/>
    <sheet name="all (2)" sheetId="72" r:id="rId11"/>
  </sheets>
  <calcPr calcId="191029"/>
</workbook>
</file>

<file path=xl/calcChain.xml><?xml version="1.0" encoding="utf-8"?>
<calcChain xmlns="http://schemas.openxmlformats.org/spreadsheetml/2006/main">
  <c r="AK132" i="59" l="1"/>
  <c r="AK93" i="59"/>
  <c r="AK84" i="59"/>
  <c r="AK72" i="59"/>
  <c r="BY3" i="71"/>
  <c r="BZ3" i="71"/>
  <c r="CA3" i="71"/>
  <c r="CB3" i="71"/>
  <c r="BY4" i="71"/>
  <c r="BZ4" i="71"/>
  <c r="CA4" i="71"/>
  <c r="CB4" i="71"/>
  <c r="BY5" i="71"/>
  <c r="BZ5" i="71"/>
  <c r="CA5" i="71"/>
  <c r="CB5" i="71"/>
  <c r="BY6" i="71"/>
  <c r="BZ6" i="71"/>
  <c r="CA6" i="71"/>
  <c r="CB6" i="71"/>
  <c r="BY7" i="71"/>
  <c r="BZ7" i="71"/>
  <c r="CA7" i="71"/>
  <c r="CB7" i="71"/>
  <c r="BY8" i="71"/>
  <c r="BZ8" i="71"/>
  <c r="CA8" i="71"/>
  <c r="CB8" i="71"/>
  <c r="BY9" i="71"/>
  <c r="BZ9" i="71"/>
  <c r="CA9" i="71"/>
  <c r="CB9" i="71"/>
  <c r="BY10" i="71"/>
  <c r="BZ10" i="71"/>
  <c r="CA10" i="71"/>
  <c r="CB10" i="71"/>
  <c r="BY11" i="71"/>
  <c r="BZ11" i="71"/>
  <c r="CA11" i="71"/>
  <c r="CB11" i="71"/>
  <c r="BY12" i="71"/>
  <c r="BZ12" i="71"/>
  <c r="CA12" i="71"/>
  <c r="CB12" i="71"/>
  <c r="BY13" i="71"/>
  <c r="BZ13" i="71"/>
  <c r="CA13" i="71"/>
  <c r="CB13" i="71"/>
  <c r="BY14" i="71"/>
  <c r="BZ14" i="71"/>
  <c r="CA14" i="71"/>
  <c r="CB14" i="71"/>
  <c r="BY15" i="71"/>
  <c r="BZ15" i="71"/>
  <c r="CA15" i="71"/>
  <c r="CB15" i="71"/>
  <c r="BY16" i="71"/>
  <c r="BZ16" i="71"/>
  <c r="CA16" i="71"/>
  <c r="CB16" i="71"/>
  <c r="BY17" i="71"/>
  <c r="BZ17" i="71"/>
  <c r="CA17" i="71"/>
  <c r="CB17" i="71"/>
  <c r="BY18" i="71"/>
  <c r="BZ18" i="71"/>
  <c r="CA18" i="71"/>
  <c r="CB18" i="71"/>
  <c r="BY19" i="71"/>
  <c r="BZ19" i="71"/>
  <c r="CA19" i="71"/>
  <c r="CB19" i="71"/>
  <c r="BY20" i="71"/>
  <c r="BZ20" i="71"/>
  <c r="CA20" i="71"/>
  <c r="CB20" i="71"/>
  <c r="BY21" i="71"/>
  <c r="BZ21" i="71"/>
  <c r="CA21" i="71"/>
  <c r="CB21" i="71"/>
  <c r="BY22" i="71"/>
  <c r="BZ22" i="71"/>
  <c r="CA22" i="71"/>
  <c r="CB22" i="71"/>
  <c r="BY23" i="71"/>
  <c r="BZ23" i="71"/>
  <c r="CA23" i="71"/>
  <c r="CB23" i="71"/>
  <c r="BY24" i="71"/>
  <c r="BZ24" i="71"/>
  <c r="CA24" i="71"/>
  <c r="CB24" i="71"/>
  <c r="BY25" i="71"/>
  <c r="BZ25" i="71"/>
  <c r="CA25" i="71"/>
  <c r="CB25" i="71"/>
  <c r="BY26" i="71"/>
  <c r="BZ26" i="71"/>
  <c r="CA26" i="71"/>
  <c r="CB26" i="71"/>
  <c r="BY27" i="71"/>
  <c r="BZ27" i="71"/>
  <c r="CA27" i="71"/>
  <c r="CB27" i="71"/>
  <c r="BY28" i="71"/>
  <c r="BZ28" i="71"/>
  <c r="CA28" i="71"/>
  <c r="CB28" i="71"/>
  <c r="BY29" i="71"/>
  <c r="BZ29" i="71"/>
  <c r="CA29" i="71"/>
  <c r="CB29" i="71"/>
  <c r="BY30" i="71"/>
  <c r="BZ30" i="71"/>
  <c r="CA30" i="71"/>
  <c r="CB30" i="71"/>
  <c r="BY31" i="71"/>
  <c r="BZ31" i="71"/>
  <c r="CA31" i="71"/>
  <c r="CB31" i="71"/>
  <c r="BY32" i="71"/>
  <c r="BZ32" i="71"/>
  <c r="CA32" i="71"/>
  <c r="CB32" i="71"/>
  <c r="BY33" i="71"/>
  <c r="BZ33" i="71"/>
  <c r="CA33" i="71"/>
  <c r="CB33" i="71"/>
  <c r="BY34" i="71"/>
  <c r="BZ34" i="71"/>
  <c r="CA34" i="71"/>
  <c r="CB34" i="71"/>
  <c r="BY35" i="71"/>
  <c r="BZ35" i="71"/>
  <c r="CA35" i="71"/>
  <c r="CB35" i="71"/>
  <c r="BY36" i="71"/>
  <c r="BZ36" i="71"/>
  <c r="CA36" i="71"/>
  <c r="CB36" i="71"/>
  <c r="BY37" i="71"/>
  <c r="BZ37" i="71"/>
  <c r="CA37" i="71"/>
  <c r="CB37" i="71"/>
  <c r="BY38" i="71"/>
  <c r="BZ38" i="71"/>
  <c r="CA38" i="71"/>
  <c r="CB38" i="71"/>
  <c r="BY39" i="71"/>
  <c r="BZ39" i="71"/>
  <c r="CA39" i="71"/>
  <c r="CB39" i="71"/>
  <c r="BY40" i="71"/>
  <c r="BZ40" i="71"/>
  <c r="CA40" i="71"/>
  <c r="CB40" i="71"/>
  <c r="BY41" i="71"/>
  <c r="BZ41" i="71"/>
  <c r="CA41" i="71"/>
  <c r="CB41" i="71"/>
  <c r="BY42" i="71"/>
  <c r="BZ42" i="71"/>
  <c r="CA42" i="71"/>
  <c r="CB42" i="71"/>
  <c r="BY43" i="71"/>
  <c r="BZ43" i="71"/>
  <c r="CA43" i="71"/>
  <c r="CB43" i="71"/>
  <c r="BY44" i="71"/>
  <c r="BZ44" i="71"/>
  <c r="CA44" i="71"/>
  <c r="CB44" i="71"/>
  <c r="BY45" i="71"/>
  <c r="BZ45" i="71"/>
  <c r="CA45" i="71"/>
  <c r="CB45" i="71"/>
  <c r="BY46" i="71"/>
  <c r="BZ46" i="71"/>
  <c r="CA46" i="71"/>
  <c r="CB46" i="71"/>
  <c r="BY47" i="71"/>
  <c r="BZ47" i="71"/>
  <c r="CA47" i="71"/>
  <c r="CB47" i="71"/>
  <c r="BY48" i="71"/>
  <c r="BZ48" i="71"/>
  <c r="CA48" i="71"/>
  <c r="CB48" i="71"/>
  <c r="BY49" i="71"/>
  <c r="BZ49" i="71"/>
  <c r="CA49" i="71"/>
  <c r="CB49" i="71"/>
  <c r="BY50" i="71"/>
  <c r="BZ50" i="71"/>
  <c r="CA50" i="71"/>
  <c r="CB50" i="71"/>
  <c r="BY51" i="71"/>
  <c r="BZ51" i="71"/>
  <c r="CA51" i="71"/>
  <c r="CB51" i="71"/>
  <c r="BY52" i="71"/>
  <c r="BZ52" i="71"/>
  <c r="CA52" i="71"/>
  <c r="CB52" i="71"/>
  <c r="BY53" i="71"/>
  <c r="BZ53" i="71"/>
  <c r="CA53" i="71"/>
  <c r="CB53" i="71"/>
  <c r="BY54" i="71"/>
  <c r="BZ54" i="71"/>
  <c r="CA54" i="71"/>
  <c r="CB54" i="71"/>
  <c r="BY55" i="71"/>
  <c r="BZ55" i="71"/>
  <c r="CA55" i="71"/>
  <c r="CB55" i="71"/>
  <c r="BY56" i="71"/>
  <c r="BZ56" i="71"/>
  <c r="CA56" i="71"/>
  <c r="CB56" i="71"/>
  <c r="BY57" i="71"/>
  <c r="BZ57" i="71"/>
  <c r="CA57" i="71"/>
  <c r="CB57" i="71"/>
  <c r="BY58" i="71"/>
  <c r="BZ58" i="71"/>
  <c r="CA58" i="71"/>
  <c r="CB58" i="71"/>
  <c r="BY59" i="71"/>
  <c r="BZ59" i="71"/>
  <c r="CA59" i="71"/>
  <c r="CB59" i="71"/>
  <c r="BY60" i="71"/>
  <c r="BZ60" i="71"/>
  <c r="CA60" i="71"/>
  <c r="CB60" i="71"/>
  <c r="BY61" i="71"/>
  <c r="BZ61" i="71"/>
  <c r="CA61" i="71"/>
  <c r="CB61" i="71"/>
  <c r="BY62" i="71"/>
  <c r="BZ62" i="71"/>
  <c r="CA62" i="71"/>
  <c r="CB62" i="71"/>
  <c r="BY63" i="71"/>
  <c r="BZ63" i="71"/>
  <c r="CA63" i="71"/>
  <c r="CB63" i="71"/>
  <c r="BY64" i="71"/>
  <c r="BZ64" i="71"/>
  <c r="CA64" i="71"/>
  <c r="CB64" i="71"/>
  <c r="BY65" i="71"/>
  <c r="BZ65" i="71"/>
  <c r="CA65" i="71"/>
  <c r="CB65" i="71"/>
  <c r="BY66" i="71"/>
  <c r="BZ66" i="71"/>
  <c r="CA66" i="71"/>
  <c r="CB66" i="71"/>
  <c r="BY67" i="71"/>
  <c r="BZ67" i="71"/>
  <c r="CA67" i="71"/>
  <c r="CB67" i="71"/>
  <c r="BY68" i="71"/>
  <c r="BZ68" i="71"/>
  <c r="CA68" i="71"/>
  <c r="CB68" i="71"/>
  <c r="BY69" i="71"/>
  <c r="BZ69" i="71"/>
  <c r="CA69" i="71"/>
  <c r="CB69" i="71"/>
  <c r="BY70" i="71"/>
  <c r="BZ70" i="71"/>
  <c r="CA70" i="71"/>
  <c r="CB70" i="71"/>
  <c r="BY71" i="71"/>
  <c r="BZ71" i="71"/>
  <c r="CA71" i="71"/>
  <c r="CB71" i="71"/>
  <c r="BY72" i="71"/>
  <c r="BZ72" i="71"/>
  <c r="CA72" i="71"/>
  <c r="CB72" i="71"/>
  <c r="BY73" i="71"/>
  <c r="BZ73" i="71"/>
  <c r="CA73" i="71"/>
  <c r="CB73" i="71"/>
  <c r="BY74" i="71"/>
  <c r="BZ74" i="71"/>
  <c r="CA74" i="71"/>
  <c r="CB74" i="71"/>
  <c r="BY75" i="71"/>
  <c r="BZ75" i="71"/>
  <c r="CA75" i="71"/>
  <c r="CB75" i="71"/>
  <c r="BY76" i="71"/>
  <c r="BZ76" i="71"/>
  <c r="CA76" i="71"/>
  <c r="CB76" i="71"/>
  <c r="BY77" i="71"/>
  <c r="BZ77" i="71"/>
  <c r="CA77" i="71"/>
  <c r="CB77" i="71"/>
  <c r="BY78" i="71"/>
  <c r="BZ78" i="71"/>
  <c r="CA78" i="71"/>
  <c r="CB78" i="71"/>
  <c r="BY79" i="71"/>
  <c r="BZ79" i="71"/>
  <c r="CA79" i="71"/>
  <c r="CB79" i="71"/>
  <c r="BY80" i="71"/>
  <c r="BZ80" i="71"/>
  <c r="CA80" i="71"/>
  <c r="CB80" i="71"/>
  <c r="BY81" i="71"/>
  <c r="BZ81" i="71"/>
  <c r="CA81" i="71"/>
  <c r="CB81" i="71"/>
  <c r="BY82" i="71"/>
  <c r="BZ82" i="71"/>
  <c r="CA82" i="71"/>
  <c r="CB82" i="71"/>
  <c r="BY83" i="71"/>
  <c r="BZ83" i="71"/>
  <c r="CA83" i="71"/>
  <c r="CB83" i="71"/>
  <c r="BY84" i="71"/>
  <c r="BZ84" i="71"/>
  <c r="CA84" i="71"/>
  <c r="CB84" i="71"/>
  <c r="BY85" i="71"/>
  <c r="BZ85" i="71"/>
  <c r="CA85" i="71"/>
  <c r="CB85" i="71"/>
  <c r="BY86" i="71"/>
  <c r="BZ86" i="71"/>
  <c r="CA86" i="71"/>
  <c r="CB86" i="71"/>
  <c r="BY87" i="71"/>
  <c r="BZ87" i="71"/>
  <c r="CA87" i="71"/>
  <c r="CB87" i="71"/>
  <c r="BY88" i="71"/>
  <c r="BZ88" i="71"/>
  <c r="CA88" i="71"/>
  <c r="CB88" i="71"/>
  <c r="BY89" i="71"/>
  <c r="BZ89" i="71"/>
  <c r="CA89" i="71"/>
  <c r="CB89" i="71"/>
  <c r="BY90" i="71"/>
  <c r="BZ90" i="71"/>
  <c r="CA90" i="71"/>
  <c r="CB90" i="71"/>
  <c r="BY91" i="71"/>
  <c r="BZ91" i="71"/>
  <c r="CA91" i="71"/>
  <c r="CB91" i="71"/>
  <c r="BY92" i="71"/>
  <c r="BZ92" i="71"/>
  <c r="CA92" i="71"/>
  <c r="CB92" i="71"/>
  <c r="BY93" i="71"/>
  <c r="BZ93" i="71"/>
  <c r="CA93" i="71"/>
  <c r="CB93" i="71"/>
  <c r="BY94" i="71"/>
  <c r="BZ94" i="71"/>
  <c r="CA94" i="71"/>
  <c r="CB94" i="71"/>
  <c r="BY95" i="71"/>
  <c r="BZ95" i="71"/>
  <c r="CA95" i="71"/>
  <c r="CB95" i="71"/>
  <c r="BY96" i="71"/>
  <c r="BZ96" i="71"/>
  <c r="CA96" i="71"/>
  <c r="CB96" i="71"/>
  <c r="BY97" i="71"/>
  <c r="BZ97" i="71"/>
  <c r="CA97" i="71"/>
  <c r="CB97" i="71"/>
  <c r="BY98" i="71"/>
  <c r="BZ98" i="71"/>
  <c r="CA98" i="71"/>
  <c r="CB98" i="71"/>
  <c r="BY99" i="71"/>
  <c r="BZ99" i="71"/>
  <c r="CA99" i="71"/>
  <c r="CB99" i="71"/>
  <c r="BY100" i="71"/>
  <c r="BZ100" i="71"/>
  <c r="CA100" i="71"/>
  <c r="CB100" i="71"/>
  <c r="BY101" i="71"/>
  <c r="BZ101" i="71"/>
  <c r="CA101" i="71"/>
  <c r="CB101" i="71"/>
  <c r="BZ2" i="71"/>
  <c r="CA2" i="71"/>
  <c r="CB2" i="71"/>
  <c r="BY2" i="71"/>
  <c r="XFB615" i="69"/>
  <c r="XFA615" i="69"/>
  <c r="XDY615" i="69"/>
  <c r="XEU615" i="69" s="1"/>
  <c r="XDX615" i="69"/>
  <c r="XEO615" i="69" s="1"/>
  <c r="XDW615" i="69"/>
  <c r="XEZ615" i="69" s="1"/>
  <c r="XDV615" i="69"/>
  <c r="XEY615" i="69" s="1"/>
  <c r="XCI615" i="69"/>
  <c r="XCC615" i="69"/>
  <c r="XBW615" i="69"/>
  <c r="XBQ615" i="69"/>
  <c r="XBM615" i="69"/>
  <c r="XCP615" i="69" s="1"/>
  <c r="XBK615" i="69"/>
  <c r="XBL615" i="69" s="1"/>
  <c r="XCO615" i="69" s="1"/>
  <c r="XBJ615" i="69"/>
  <c r="XCM615" i="69" s="1"/>
  <c r="XAC615" i="69"/>
  <c r="WZA615" i="69"/>
  <c r="WZW615" i="69" s="1"/>
  <c r="WYZ615" i="69"/>
  <c r="WZQ615" i="69" s="1"/>
  <c r="WYY615" i="69"/>
  <c r="XAB615" i="69" s="1"/>
  <c r="WYX615" i="69"/>
  <c r="XAA615" i="69" s="1"/>
  <c r="WXK615" i="69"/>
  <c r="WXE615" i="69"/>
  <c r="WWY615" i="69"/>
  <c r="WWS615" i="69"/>
  <c r="WWO615" i="69"/>
  <c r="WXR615" i="69" s="1"/>
  <c r="WWM615" i="69"/>
  <c r="WWN615" i="69" s="1"/>
  <c r="WXQ615" i="69" s="1"/>
  <c r="WWL615" i="69"/>
  <c r="WXO615" i="69" s="1"/>
  <c r="WUC615" i="69"/>
  <c r="WUY615" i="69" s="1"/>
  <c r="WUB615" i="69"/>
  <c r="WUS615" i="69" s="1"/>
  <c r="WUA615" i="69"/>
  <c r="WVD615" i="69" s="1"/>
  <c r="WTZ615" i="69"/>
  <c r="WVC615" i="69" s="1"/>
  <c r="WSM615" i="69"/>
  <c r="WSA615" i="69"/>
  <c r="WRU615" i="69"/>
  <c r="WRQ615" i="69"/>
  <c r="WST615" i="69" s="1"/>
  <c r="WRO615" i="69"/>
  <c r="WRP615" i="69" s="1"/>
  <c r="WSS615" i="69" s="1"/>
  <c r="WRN615" i="69"/>
  <c r="WSQ615" i="69" s="1"/>
  <c r="WQH615" i="69"/>
  <c r="WPE615" i="69"/>
  <c r="WQA615" i="69" s="1"/>
  <c r="WPD615" i="69"/>
  <c r="WPU615" i="69" s="1"/>
  <c r="WPC615" i="69"/>
  <c r="WQF615" i="69" s="1"/>
  <c r="WPB615" i="69"/>
  <c r="WQE615" i="69" s="1"/>
  <c r="WNO615" i="69"/>
  <c r="WNC615" i="69"/>
  <c r="WMW615" i="69"/>
  <c r="WMS615" i="69"/>
  <c r="WNV615" i="69" s="1"/>
  <c r="WMQ615" i="69"/>
  <c r="WMR615" i="69" s="1"/>
  <c r="WNU615" i="69" s="1"/>
  <c r="WMP615" i="69"/>
  <c r="WNS615" i="69" s="1"/>
  <c r="WLJ615" i="69"/>
  <c r="WKG615" i="69"/>
  <c r="WLC615" i="69" s="1"/>
  <c r="WKF615" i="69"/>
  <c r="WKW615" i="69" s="1"/>
  <c r="WKE615" i="69"/>
  <c r="WLH615" i="69" s="1"/>
  <c r="WKD615" i="69"/>
  <c r="WLG615" i="69" s="1"/>
  <c r="WIQ615" i="69"/>
  <c r="WIE615" i="69"/>
  <c r="WHY615" i="69"/>
  <c r="WHU615" i="69"/>
  <c r="WIX615" i="69" s="1"/>
  <c r="WHS615" i="69"/>
  <c r="WHT615" i="69" s="1"/>
  <c r="WIW615" i="69" s="1"/>
  <c r="WHR615" i="69"/>
  <c r="WIU615" i="69" s="1"/>
  <c r="WGL615" i="69"/>
  <c r="WFI615" i="69"/>
  <c r="WGE615" i="69" s="1"/>
  <c r="WFH615" i="69"/>
  <c r="WFY615" i="69" s="1"/>
  <c r="WFG615" i="69"/>
  <c r="WGJ615" i="69" s="1"/>
  <c r="WFF615" i="69"/>
  <c r="WGI615" i="69" s="1"/>
  <c r="WDS615" i="69"/>
  <c r="WDG615" i="69"/>
  <c r="WDA615" i="69"/>
  <c r="WCW615" i="69"/>
  <c r="WDZ615" i="69" s="1"/>
  <c r="WCU615" i="69"/>
  <c r="WCV615" i="69" s="1"/>
  <c r="WDY615" i="69" s="1"/>
  <c r="WCT615" i="69"/>
  <c r="WDW615" i="69" s="1"/>
  <c r="WBN615" i="69"/>
  <c r="WAK615" i="69"/>
  <c r="WBG615" i="69" s="1"/>
  <c r="WAI615" i="69"/>
  <c r="WBL615" i="69" s="1"/>
  <c r="WAH615" i="69"/>
  <c r="WAO615" i="69" s="1"/>
  <c r="VYU615" i="69"/>
  <c r="VYI615" i="69"/>
  <c r="VYC615" i="69"/>
  <c r="VXY615" i="69"/>
  <c r="VZB615" i="69" s="1"/>
  <c r="VXW615" i="69"/>
  <c r="VXX615" i="69" s="1"/>
  <c r="VZA615" i="69" s="1"/>
  <c r="VXV615" i="69"/>
  <c r="VYY615" i="69" s="1"/>
  <c r="VWP615" i="69"/>
  <c r="VWM615" i="69"/>
  <c r="VVM615" i="69"/>
  <c r="VWI615" i="69" s="1"/>
  <c r="VVK615" i="69"/>
  <c r="VVW615" i="69" s="1"/>
  <c r="VVJ615" i="69"/>
  <c r="VVQ615" i="69" s="1"/>
  <c r="VTW615" i="69"/>
  <c r="VTQ615" i="69"/>
  <c r="VTK615" i="69"/>
  <c r="VTE615" i="69"/>
  <c r="VTA615" i="69"/>
  <c r="VUD615" i="69" s="1"/>
  <c r="VSY615" i="69"/>
  <c r="VSZ615" i="69" s="1"/>
  <c r="VUC615" i="69" s="1"/>
  <c r="VSX615" i="69"/>
  <c r="VUA615" i="69" s="1"/>
  <c r="VRP615" i="69"/>
  <c r="VQO615" i="69"/>
  <c r="VRK615" i="69" s="1"/>
  <c r="VQM615" i="69"/>
  <c r="VQY615" i="69" s="1"/>
  <c r="VQL615" i="69"/>
  <c r="VQS615" i="69" s="1"/>
  <c r="VOS615" i="69"/>
  <c r="VOM615" i="69"/>
  <c r="VOG615" i="69"/>
  <c r="VOC615" i="69"/>
  <c r="VPF615" i="69" s="1"/>
  <c r="VOA615" i="69"/>
  <c r="VOB615" i="69" s="1"/>
  <c r="VPE615" i="69" s="1"/>
  <c r="VNZ615" i="69"/>
  <c r="VPC615" i="69" s="1"/>
  <c r="VMR615" i="69"/>
  <c r="VLQ615" i="69"/>
  <c r="VMT615" i="69" s="1"/>
  <c r="VLO615" i="69"/>
  <c r="VMA615" i="69" s="1"/>
  <c r="VLN615" i="69"/>
  <c r="VLU615" i="69" s="1"/>
  <c r="VKA615" i="69"/>
  <c r="VJU615" i="69"/>
  <c r="VJO615" i="69"/>
  <c r="VJI615" i="69"/>
  <c r="VJE615" i="69"/>
  <c r="VKH615" i="69" s="1"/>
  <c r="VJC615" i="69"/>
  <c r="VJD615" i="69" s="1"/>
  <c r="VKG615" i="69" s="1"/>
  <c r="VJB615" i="69"/>
  <c r="VKE615" i="69" s="1"/>
  <c r="VHS615" i="69"/>
  <c r="VHO615" i="69"/>
  <c r="VGS615" i="69"/>
  <c r="VHV615" i="69" s="1"/>
  <c r="VGQ615" i="69"/>
  <c r="VHC615" i="69" s="1"/>
  <c r="VGP615" i="69"/>
  <c r="VGW615" i="69" s="1"/>
  <c r="VFJ615" i="69"/>
  <c r="VFC615" i="69"/>
  <c r="VEQ615" i="69"/>
  <c r="VEK615" i="69"/>
  <c r="VEG615" i="69"/>
  <c r="VEE615" i="69"/>
  <c r="VEF615" i="69" s="1"/>
  <c r="VFI615" i="69" s="1"/>
  <c r="VED615" i="69"/>
  <c r="VFG615" i="69" s="1"/>
  <c r="VCX615" i="69"/>
  <c r="VCU615" i="69"/>
  <c r="VBU615" i="69"/>
  <c r="VCQ615" i="69" s="1"/>
  <c r="VBT615" i="69"/>
  <c r="VCK615" i="69" s="1"/>
  <c r="VBS615" i="69"/>
  <c r="VCE615" i="69" s="1"/>
  <c r="VBR615" i="69"/>
  <c r="VBY615" i="69" s="1"/>
  <c r="UZY615" i="69"/>
  <c r="UZS615" i="69"/>
  <c r="UZM615" i="69"/>
  <c r="UZI615" i="69"/>
  <c r="VAL615" i="69" s="1"/>
  <c r="UZG615" i="69"/>
  <c r="UZH615" i="69" s="1"/>
  <c r="VAK615" i="69" s="1"/>
  <c r="UZF615" i="69"/>
  <c r="VAI615" i="69" s="1"/>
  <c r="UXX615" i="69"/>
  <c r="UWW615" i="69"/>
  <c r="UXS615" i="69" s="1"/>
  <c r="UWU615" i="69"/>
  <c r="UXG615" i="69" s="1"/>
  <c r="UWT615" i="69"/>
  <c r="UXA615" i="69" s="1"/>
  <c r="UVG615" i="69"/>
  <c r="UUU615" i="69"/>
  <c r="UUO615" i="69"/>
  <c r="UUK615" i="69"/>
  <c r="UVN615" i="69" s="1"/>
  <c r="UUI615" i="69"/>
  <c r="UUJ615" i="69" s="1"/>
  <c r="UVM615" i="69" s="1"/>
  <c r="UUH615" i="69"/>
  <c r="UVK615" i="69" s="1"/>
  <c r="UTA615" i="69"/>
  <c r="USY615" i="69"/>
  <c r="USU615" i="69"/>
  <c r="URY615" i="69"/>
  <c r="UTB615" i="69" s="1"/>
  <c r="URX615" i="69"/>
  <c r="USO615" i="69" s="1"/>
  <c r="URW615" i="69"/>
  <c r="USI615" i="69" s="1"/>
  <c r="URV615" i="69"/>
  <c r="USC615" i="69" s="1"/>
  <c r="UQP615" i="69"/>
  <c r="UPW615" i="69"/>
  <c r="UPQ615" i="69"/>
  <c r="UPM615" i="69"/>
  <c r="UQI615" i="69" s="1"/>
  <c r="UPK615" i="69"/>
  <c r="UPL615" i="69" s="1"/>
  <c r="UQO615" i="69" s="1"/>
  <c r="UPJ615" i="69"/>
  <c r="UQM615" i="69" s="1"/>
  <c r="UOD615" i="69"/>
  <c r="UNA615" i="69"/>
  <c r="UNW615" i="69" s="1"/>
  <c r="UMY615" i="69"/>
  <c r="UNK615" i="69" s="1"/>
  <c r="UMX615" i="69"/>
  <c r="UNE615" i="69" s="1"/>
  <c r="ULE615" i="69"/>
  <c r="UKY615" i="69"/>
  <c r="UKS615" i="69"/>
  <c r="UKO615" i="69"/>
  <c r="ULR615" i="69" s="1"/>
  <c r="UKM615" i="69"/>
  <c r="UKN615" i="69" s="1"/>
  <c r="ULQ615" i="69" s="1"/>
  <c r="UKL615" i="69"/>
  <c r="ULO615" i="69" s="1"/>
  <c r="UJC615" i="69"/>
  <c r="UIY615" i="69"/>
  <c r="UIC615" i="69"/>
  <c r="UJF615" i="69" s="1"/>
  <c r="UIA615" i="69"/>
  <c r="UIM615" i="69" s="1"/>
  <c r="UHZ615" i="69"/>
  <c r="UIG615" i="69" s="1"/>
  <c r="UGM615" i="69"/>
  <c r="UGA615" i="69"/>
  <c r="UFU615" i="69"/>
  <c r="UFQ615" i="69"/>
  <c r="UGT615" i="69" s="1"/>
  <c r="UFO615" i="69"/>
  <c r="UFP615" i="69" s="1"/>
  <c r="UGS615" i="69" s="1"/>
  <c r="UFN615" i="69"/>
  <c r="UGQ615" i="69" s="1"/>
  <c r="UEF615" i="69"/>
  <c r="UEE615" i="69"/>
  <c r="UEA615" i="69"/>
  <c r="UDE615" i="69"/>
  <c r="UEH615" i="69" s="1"/>
  <c r="UDD615" i="69"/>
  <c r="UDU615" i="69" s="1"/>
  <c r="UDC615" i="69"/>
  <c r="UDO615" i="69" s="1"/>
  <c r="UDB615" i="69"/>
  <c r="UDI615" i="69" s="1"/>
  <c r="UBI615" i="69"/>
  <c r="UBC615" i="69"/>
  <c r="UAW615" i="69"/>
  <c r="UAS615" i="69"/>
  <c r="UBV615" i="69" s="1"/>
  <c r="UAQ615" i="69"/>
  <c r="UAR615" i="69" s="1"/>
  <c r="UBU615" i="69" s="1"/>
  <c r="UAP615" i="69"/>
  <c r="UBS615" i="69" s="1"/>
  <c r="TZH615" i="69"/>
  <c r="TYG615" i="69"/>
  <c r="TZJ615" i="69" s="1"/>
  <c r="TYE615" i="69"/>
  <c r="TYQ615" i="69" s="1"/>
  <c r="TYD615" i="69"/>
  <c r="TYK615" i="69" s="1"/>
  <c r="TWQ615" i="69"/>
  <c r="TWK615" i="69"/>
  <c r="TWE615" i="69"/>
  <c r="TVY615" i="69"/>
  <c r="TVU615" i="69"/>
  <c r="TWX615" i="69" s="1"/>
  <c r="TVS615" i="69"/>
  <c r="TVT615" i="69" s="1"/>
  <c r="TWW615" i="69" s="1"/>
  <c r="TVR615" i="69"/>
  <c r="TWU615" i="69" s="1"/>
  <c r="TUI615" i="69"/>
  <c r="TUE615" i="69"/>
  <c r="TTI615" i="69"/>
  <c r="TUL615" i="69" s="1"/>
  <c r="TTG615" i="69"/>
  <c r="TTS615" i="69" s="1"/>
  <c r="TTF615" i="69"/>
  <c r="TTM615" i="69" s="1"/>
  <c r="TRZ615" i="69"/>
  <c r="TRS615" i="69"/>
  <c r="TRG615" i="69"/>
  <c r="TQW615" i="69"/>
  <c r="TQU615" i="69"/>
  <c r="TQT615" i="69"/>
  <c r="TRW615" i="69" s="1"/>
  <c r="TPN615" i="69"/>
  <c r="TPK615" i="69"/>
  <c r="TOO615" i="69"/>
  <c r="TOK615" i="69"/>
  <c r="TPG615" i="69" s="1"/>
  <c r="TOJ615" i="69"/>
  <c r="TPA615" i="69" s="1"/>
  <c r="TOI615" i="69"/>
  <c r="TOU615" i="69" s="1"/>
  <c r="TOH615" i="69"/>
  <c r="TNB615" i="69"/>
  <c r="TMU615" i="69"/>
  <c r="TMC615" i="69"/>
  <c r="TLY615" i="69"/>
  <c r="TLW615" i="69"/>
  <c r="TLX615" i="69" s="1"/>
  <c r="TNA615" i="69" s="1"/>
  <c r="TLV615" i="69"/>
  <c r="TMY615" i="69" s="1"/>
  <c r="TKM615" i="69"/>
  <c r="TKI615" i="69"/>
  <c r="TJQ615" i="69"/>
  <c r="TJM615" i="69"/>
  <c r="TKP615" i="69" s="1"/>
  <c r="TJK615" i="69"/>
  <c r="TJL615" i="69" s="1"/>
  <c r="TJJ615" i="69"/>
  <c r="TID615" i="69"/>
  <c r="THW615" i="69"/>
  <c r="THE615" i="69"/>
  <c r="THA615" i="69"/>
  <c r="TGY615" i="69"/>
  <c r="TGZ615" i="69" s="1"/>
  <c r="TIC615" i="69" s="1"/>
  <c r="TGX615" i="69"/>
  <c r="TIA615" i="69" s="1"/>
  <c r="TFK615" i="69"/>
  <c r="TES615" i="69"/>
  <c r="TEO615" i="69"/>
  <c r="TFR615" i="69" s="1"/>
  <c r="TEM615" i="69"/>
  <c r="TFP615" i="69" s="1"/>
  <c r="TEL615" i="69"/>
  <c r="TFO615" i="69" s="1"/>
  <c r="TDD615" i="69"/>
  <c r="TCY615" i="69"/>
  <c r="TCG615" i="69"/>
  <c r="TCC615" i="69"/>
  <c r="TDF615" i="69" s="1"/>
  <c r="TCA615" i="69"/>
  <c r="TCM615" i="69" s="1"/>
  <c r="TBZ615" i="69"/>
  <c r="TDC615" i="69" s="1"/>
  <c r="TAM615" i="69"/>
  <c r="SZQ615" i="69"/>
  <c r="TAT615" i="69" s="1"/>
  <c r="SZO615" i="69"/>
  <c r="TAA615" i="69" s="1"/>
  <c r="SZN615" i="69"/>
  <c r="SZU615" i="69" s="1"/>
  <c r="SYF615" i="69"/>
  <c r="SXO615" i="69"/>
  <c r="SXE615" i="69"/>
  <c r="SYA615" i="69" s="1"/>
  <c r="SXC615" i="69"/>
  <c r="SXB615" i="69"/>
  <c r="SYE615" i="69" s="1"/>
  <c r="SVT615" i="69"/>
  <c r="SVC615" i="69"/>
  <c r="SUS615" i="69"/>
  <c r="SVV615" i="69" s="1"/>
  <c r="SUQ615" i="69"/>
  <c r="SUP615" i="69"/>
  <c r="SUR615" i="69" s="1"/>
  <c r="STH615" i="69"/>
  <c r="SSG615" i="69"/>
  <c r="STJ615" i="69" s="1"/>
  <c r="SSE615" i="69"/>
  <c r="SSD615" i="69"/>
  <c r="SSK615" i="69" s="1"/>
  <c r="SQV615" i="69"/>
  <c r="SQE615" i="69"/>
  <c r="SPU615" i="69"/>
  <c r="SQQ615" i="69" s="1"/>
  <c r="SPS615" i="69"/>
  <c r="SPR615" i="69"/>
  <c r="SQU615" i="69" s="1"/>
  <c r="SOI615" i="69"/>
  <c r="SNY615" i="69"/>
  <c r="SNS615" i="69"/>
  <c r="SNM615" i="69"/>
  <c r="SNI615" i="69"/>
  <c r="SOL615" i="69" s="1"/>
  <c r="SNG615" i="69"/>
  <c r="SNH615" i="69" s="1"/>
  <c r="SOK615" i="69" s="1"/>
  <c r="SNF615" i="69"/>
  <c r="SLZ615" i="69"/>
  <c r="SLX615" i="69"/>
  <c r="SLS615" i="69"/>
  <c r="SLG615" i="69"/>
  <c r="SKW615" i="69"/>
  <c r="SKV615" i="69"/>
  <c r="SLM615" i="69" s="1"/>
  <c r="SKU615" i="69"/>
  <c r="SKT615" i="69"/>
  <c r="SLA615" i="69" s="1"/>
  <c r="SJK615" i="69"/>
  <c r="SIU615" i="69"/>
  <c r="SIK615" i="69"/>
  <c r="SJG615" i="69" s="1"/>
  <c r="SII615" i="69"/>
  <c r="SIJ615" i="69" s="1"/>
  <c r="SJM615" i="69" s="1"/>
  <c r="SIH615" i="69"/>
  <c r="SIO615" i="69" s="1"/>
  <c r="SHB615" i="69"/>
  <c r="SGY615" i="69"/>
  <c r="SGI615" i="69"/>
  <c r="SGC615" i="69"/>
  <c r="SFY615" i="69"/>
  <c r="SGU615" i="69" s="1"/>
  <c r="SFX615" i="69"/>
  <c r="SGO615" i="69" s="1"/>
  <c r="SFW615" i="69"/>
  <c r="SGZ615" i="69" s="1"/>
  <c r="SFV615" i="69"/>
  <c r="SEP615" i="69"/>
  <c r="SEM615" i="69"/>
  <c r="SEI615" i="69"/>
  <c r="SDW615" i="69"/>
  <c r="SDM615" i="69"/>
  <c r="SDK615" i="69"/>
  <c r="SDL615" i="69" s="1"/>
  <c r="SEO615" i="69" s="1"/>
  <c r="SDJ615" i="69"/>
  <c r="SDQ615" i="69" s="1"/>
  <c r="SCD615" i="69"/>
  <c r="SCA615" i="69"/>
  <c r="SBE615" i="69"/>
  <c r="SBA615" i="69"/>
  <c r="SBW615" i="69" s="1"/>
  <c r="SAZ615" i="69"/>
  <c r="SBQ615" i="69" s="1"/>
  <c r="SAY615" i="69"/>
  <c r="SBK615" i="69" s="1"/>
  <c r="SAX615" i="69"/>
  <c r="RZR615" i="69"/>
  <c r="RZK615" i="69"/>
  <c r="RYS615" i="69"/>
  <c r="RYO615" i="69"/>
  <c r="RYM615" i="69"/>
  <c r="RYL615" i="69"/>
  <c r="RZO615" i="69" s="1"/>
  <c r="RXC615" i="69"/>
  <c r="RWY615" i="69"/>
  <c r="RWG615" i="69"/>
  <c r="RWC615" i="69"/>
  <c r="RXF615" i="69" s="1"/>
  <c r="RWA615" i="69"/>
  <c r="RVZ615" i="69"/>
  <c r="RUA615" i="69"/>
  <c r="RTQ615" i="69"/>
  <c r="RUM615" i="69" s="1"/>
  <c r="RTO615" i="69"/>
  <c r="RUR615" i="69" s="1"/>
  <c r="RTN615" i="69"/>
  <c r="RSF615" i="69"/>
  <c r="RSA615" i="69"/>
  <c r="RRI615" i="69"/>
  <c r="RRE615" i="69"/>
  <c r="RSH615" i="69" s="1"/>
  <c r="RRC615" i="69"/>
  <c r="RRB615" i="69"/>
  <c r="RSE615" i="69" s="1"/>
  <c r="RPC615" i="69"/>
  <c r="ROS615" i="69"/>
  <c r="RPO615" i="69" s="1"/>
  <c r="ROQ615" i="69"/>
  <c r="RPT615" i="69" s="1"/>
  <c r="ROP615" i="69"/>
  <c r="RNC615" i="69"/>
  <c r="RMK615" i="69"/>
  <c r="RMG615" i="69"/>
  <c r="RNJ615" i="69" s="1"/>
  <c r="RME615" i="69"/>
  <c r="RMD615" i="69"/>
  <c r="RNG615" i="69" s="1"/>
  <c r="RKU615" i="69"/>
  <c r="RKE615" i="69"/>
  <c r="RJU615" i="69"/>
  <c r="RJS615" i="69"/>
  <c r="RKV615" i="69" s="1"/>
  <c r="RJR615" i="69"/>
  <c r="RIE615" i="69"/>
  <c r="RHM615" i="69"/>
  <c r="RHI615" i="69"/>
  <c r="RIL615" i="69" s="1"/>
  <c r="RHG615" i="69"/>
  <c r="RHF615" i="69"/>
  <c r="RII615" i="69" s="1"/>
  <c r="RFG615" i="69"/>
  <c r="REW615" i="69"/>
  <c r="RFS615" i="69" s="1"/>
  <c r="REU615" i="69"/>
  <c r="RFX615" i="69" s="1"/>
  <c r="RET615" i="69"/>
  <c r="RDL615" i="69"/>
  <c r="RDG615" i="69"/>
  <c r="RCO615" i="69"/>
  <c r="RCK615" i="69"/>
  <c r="RDN615" i="69" s="1"/>
  <c r="RCI615" i="69"/>
  <c r="RCH615" i="69"/>
  <c r="RDK615" i="69" s="1"/>
  <c r="RBB615" i="69"/>
  <c r="RAY615" i="69"/>
  <c r="RAI615" i="69"/>
  <c r="QZY615" i="69"/>
  <c r="RAU615" i="69" s="1"/>
  <c r="QZW615" i="69"/>
  <c r="RAZ615" i="69" s="1"/>
  <c r="QZV615" i="69"/>
  <c r="QYI615" i="69"/>
  <c r="QXQ615" i="69"/>
  <c r="QXM615" i="69"/>
  <c r="QYP615" i="69" s="1"/>
  <c r="QXK615" i="69"/>
  <c r="QXJ615" i="69"/>
  <c r="QYM615" i="69" s="1"/>
  <c r="QVK615" i="69"/>
  <c r="QVA615" i="69"/>
  <c r="QVW615" i="69" s="1"/>
  <c r="QUY615" i="69"/>
  <c r="QWB615" i="69" s="1"/>
  <c r="QUX615" i="69"/>
  <c r="QTP615" i="69"/>
  <c r="QTK615" i="69"/>
  <c r="QSS615" i="69"/>
  <c r="QSO615" i="69"/>
  <c r="QTR615" i="69" s="1"/>
  <c r="QSM615" i="69"/>
  <c r="QSL615" i="69"/>
  <c r="QTO615" i="69" s="1"/>
  <c r="QRF615" i="69"/>
  <c r="QRC615" i="69"/>
  <c r="QQM615" i="69"/>
  <c r="QQC615" i="69"/>
  <c r="QQY615" i="69" s="1"/>
  <c r="QQA615" i="69"/>
  <c r="QRD615" i="69" s="1"/>
  <c r="QPZ615" i="69"/>
  <c r="QOR615" i="69"/>
  <c r="QOM615" i="69"/>
  <c r="QNU615" i="69"/>
  <c r="QNQ615" i="69"/>
  <c r="QOT615" i="69" s="1"/>
  <c r="QNO615" i="69"/>
  <c r="QNN615" i="69"/>
  <c r="QOQ615" i="69" s="1"/>
  <c r="QME615" i="69"/>
  <c r="QLO615" i="69"/>
  <c r="QLE615" i="69"/>
  <c r="QMA615" i="69" s="1"/>
  <c r="QLD615" i="69"/>
  <c r="QLU615" i="69" s="1"/>
  <c r="QLC615" i="69"/>
  <c r="QMF615" i="69" s="1"/>
  <c r="QLB615" i="69"/>
  <c r="QLI615" i="69" s="1"/>
  <c r="QJO615" i="69"/>
  <c r="QIW615" i="69"/>
  <c r="QIS615" i="69"/>
  <c r="QJV615" i="69" s="1"/>
  <c r="QIQ615" i="69"/>
  <c r="QIP615" i="69"/>
  <c r="QJS615" i="69" s="1"/>
  <c r="QHG615" i="69"/>
  <c r="QGQ615" i="69"/>
  <c r="QGG615" i="69"/>
  <c r="QHC615" i="69" s="1"/>
  <c r="QGF615" i="69"/>
  <c r="QGW615" i="69" s="1"/>
  <c r="QGE615" i="69"/>
  <c r="QHH615" i="69" s="1"/>
  <c r="QGD615" i="69"/>
  <c r="QGK615" i="69" s="1"/>
  <c r="QEQ615" i="69"/>
  <c r="QDY615" i="69"/>
  <c r="QDU615" i="69"/>
  <c r="QEX615" i="69" s="1"/>
  <c r="QDS615" i="69"/>
  <c r="QDR615" i="69"/>
  <c r="QEU615" i="69" s="1"/>
  <c r="QBS615" i="69"/>
  <c r="QBI615" i="69"/>
  <c r="QCE615" i="69" s="1"/>
  <c r="QBH615" i="69"/>
  <c r="QBY615" i="69" s="1"/>
  <c r="QBG615" i="69"/>
  <c r="QCJ615" i="69" s="1"/>
  <c r="QBF615" i="69"/>
  <c r="QBM615" i="69" s="1"/>
  <c r="PZS615" i="69"/>
  <c r="PZA615" i="69"/>
  <c r="PYW615" i="69"/>
  <c r="PZZ615" i="69" s="1"/>
  <c r="PYU615" i="69"/>
  <c r="PYT615" i="69"/>
  <c r="PZW615" i="69" s="1"/>
  <c r="PXN615" i="69"/>
  <c r="PWU615" i="69"/>
  <c r="PWK615" i="69"/>
  <c r="PXG615" i="69" s="1"/>
  <c r="PWI615" i="69"/>
  <c r="PXL615" i="69" s="1"/>
  <c r="PWH615" i="69"/>
  <c r="PWO615" i="69" s="1"/>
  <c r="PUU615" i="69"/>
  <c r="PUC615" i="69"/>
  <c r="PTY615" i="69"/>
  <c r="PVB615" i="69" s="1"/>
  <c r="PTW615" i="69"/>
  <c r="PUZ615" i="69" s="1"/>
  <c r="PTV615" i="69"/>
  <c r="PUY615" i="69" s="1"/>
  <c r="PSP615" i="69"/>
  <c r="PRW615" i="69"/>
  <c r="PRM615" i="69"/>
  <c r="PSI615" i="69" s="1"/>
  <c r="PRK615" i="69"/>
  <c r="PSN615" i="69" s="1"/>
  <c r="PRJ615" i="69"/>
  <c r="PRQ615" i="69" s="1"/>
  <c r="PQB615" i="69"/>
  <c r="PPW615" i="69"/>
  <c r="PPE615" i="69"/>
  <c r="PPA615" i="69"/>
  <c r="PQD615" i="69" s="1"/>
  <c r="POY615" i="69"/>
  <c r="POX615" i="69"/>
  <c r="PQA615" i="69" s="1"/>
  <c r="PNR615" i="69"/>
  <c r="PMY615" i="69"/>
  <c r="PMO615" i="69"/>
  <c r="PNK615" i="69" s="1"/>
  <c r="PMM615" i="69"/>
  <c r="PNP615" i="69" s="1"/>
  <c r="PML615" i="69"/>
  <c r="PMS615" i="69" s="1"/>
  <c r="PLD615" i="69"/>
  <c r="PKY615" i="69"/>
  <c r="PKG615" i="69"/>
  <c r="PKC615" i="69"/>
  <c r="PLF615" i="69" s="1"/>
  <c r="PKA615" i="69"/>
  <c r="PJZ615" i="69"/>
  <c r="PLC615" i="69" s="1"/>
  <c r="PIT615" i="69"/>
  <c r="PIQ615" i="69"/>
  <c r="PIA615" i="69"/>
  <c r="PHQ615" i="69"/>
  <c r="PIM615" i="69" s="1"/>
  <c r="PHO615" i="69"/>
  <c r="PIR615" i="69" s="1"/>
  <c r="PHN615" i="69"/>
  <c r="PHU615" i="69" s="1"/>
  <c r="PGF615" i="69"/>
  <c r="PGA615" i="69"/>
  <c r="PFI615" i="69"/>
  <c r="PFE615" i="69"/>
  <c r="PGH615" i="69" s="1"/>
  <c r="PFC615" i="69"/>
  <c r="PFB615" i="69"/>
  <c r="PGE615" i="69" s="1"/>
  <c r="PDS615" i="69"/>
  <c r="PDC615" i="69"/>
  <c r="PCS615" i="69"/>
  <c r="PDO615" i="69" s="1"/>
  <c r="PCQ615" i="69"/>
  <c r="PDT615" i="69" s="1"/>
  <c r="PCP615" i="69"/>
  <c r="PCW615" i="69" s="1"/>
  <c r="PBH615" i="69"/>
  <c r="PBC615" i="69"/>
  <c r="PAK615" i="69"/>
  <c r="PAG615" i="69"/>
  <c r="PBJ615" i="69" s="1"/>
  <c r="PAE615" i="69"/>
  <c r="PAD615" i="69"/>
  <c r="PBG615" i="69" s="1"/>
  <c r="OYU615" i="69"/>
  <c r="OYE615" i="69"/>
  <c r="OXU615" i="69"/>
  <c r="OYQ615" i="69" s="1"/>
  <c r="OXT615" i="69"/>
  <c r="OYK615" i="69" s="1"/>
  <c r="OXS615" i="69"/>
  <c r="OYV615" i="69" s="1"/>
  <c r="OXR615" i="69"/>
  <c r="OXY615" i="69" s="1"/>
  <c r="OWE615" i="69"/>
  <c r="OVM615" i="69"/>
  <c r="OVI615" i="69"/>
  <c r="OWL615" i="69" s="1"/>
  <c r="OVG615" i="69"/>
  <c r="OVF615" i="69"/>
  <c r="OWI615" i="69" s="1"/>
  <c r="OTZ615" i="69"/>
  <c r="OTX615" i="69"/>
  <c r="OTW615" i="69"/>
  <c r="OTS615" i="69"/>
  <c r="OTG615" i="69"/>
  <c r="OTA615" i="69"/>
  <c r="OSW615" i="69"/>
  <c r="OSU615" i="69"/>
  <c r="OST615" i="69"/>
  <c r="OSV615" i="69" s="1"/>
  <c r="ORN615" i="69"/>
  <c r="ORL615" i="69"/>
  <c r="ORG615" i="69"/>
  <c r="OQK615" i="69"/>
  <c r="OQI615" i="69"/>
  <c r="OQH615" i="69"/>
  <c r="OQO615" i="69" s="1"/>
  <c r="OOY615" i="69"/>
  <c r="OOC615" i="69"/>
  <c r="ONY615" i="69"/>
  <c r="OOU615" i="69" s="1"/>
  <c r="ONX615" i="69"/>
  <c r="OOO615" i="69" s="1"/>
  <c r="ONW615" i="69"/>
  <c r="OOZ615" i="69" s="1"/>
  <c r="ONV615" i="69"/>
  <c r="OMP615" i="69"/>
  <c r="OMM615" i="69"/>
  <c r="OMI615" i="69"/>
  <c r="OMC615" i="69"/>
  <c r="OLW615" i="69"/>
  <c r="OLQ615" i="69"/>
  <c r="OLM615" i="69"/>
  <c r="OLK615" i="69"/>
  <c r="OLL615" i="69" s="1"/>
  <c r="OMO615" i="69" s="1"/>
  <c r="OLJ615" i="69"/>
  <c r="OJW615" i="69"/>
  <c r="OJA615" i="69"/>
  <c r="OKD615" i="69" s="1"/>
  <c r="OIY615" i="69"/>
  <c r="OJK615" i="69" s="1"/>
  <c r="OIX615" i="69"/>
  <c r="OJE615" i="69" s="1"/>
  <c r="OGY615" i="69"/>
  <c r="OGS615" i="69"/>
  <c r="OGO615" i="69"/>
  <c r="OHK615" i="69" s="1"/>
  <c r="OGM615" i="69"/>
  <c r="OGN615" i="69" s="1"/>
  <c r="OGL615" i="69"/>
  <c r="OHO615" i="69" s="1"/>
  <c r="OEY615" i="69"/>
  <c r="OEC615" i="69"/>
  <c r="OFF615" i="69" s="1"/>
  <c r="OEA615" i="69"/>
  <c r="OEM615" i="69" s="1"/>
  <c r="ODZ615" i="69"/>
  <c r="OEG615" i="69" s="1"/>
  <c r="OCA615" i="69"/>
  <c r="OBU615" i="69"/>
  <c r="OBQ615" i="69"/>
  <c r="OCM615" i="69" s="1"/>
  <c r="OBO615" i="69"/>
  <c r="OBP615" i="69" s="1"/>
  <c r="OBN615" i="69"/>
  <c r="OCQ615" i="69" s="1"/>
  <c r="OAA615" i="69"/>
  <c r="NZE615" i="69"/>
  <c r="OAH615" i="69" s="1"/>
  <c r="NZC615" i="69"/>
  <c r="NZO615" i="69" s="1"/>
  <c r="NZB615" i="69"/>
  <c r="NZI615" i="69" s="1"/>
  <c r="NXC615" i="69"/>
  <c r="NWW615" i="69"/>
  <c r="NWS615" i="69"/>
  <c r="NXO615" i="69" s="1"/>
  <c r="NWQ615" i="69"/>
  <c r="NWR615" i="69" s="1"/>
  <c r="NWP615" i="69"/>
  <c r="NXS615" i="69" s="1"/>
  <c r="NVC615" i="69"/>
  <c r="NUG615" i="69"/>
  <c r="NVJ615" i="69" s="1"/>
  <c r="NUE615" i="69"/>
  <c r="NUQ615" i="69" s="1"/>
  <c r="NUD615" i="69"/>
  <c r="NUK615" i="69" s="1"/>
  <c r="NSE615" i="69"/>
  <c r="NRY615" i="69"/>
  <c r="NRU615" i="69"/>
  <c r="NSQ615" i="69" s="1"/>
  <c r="NRS615" i="69"/>
  <c r="NRT615" i="69" s="1"/>
  <c r="NRR615" i="69"/>
  <c r="NSU615" i="69" s="1"/>
  <c r="NQE615" i="69"/>
  <c r="NPI615" i="69"/>
  <c r="NQL615" i="69" s="1"/>
  <c r="NPG615" i="69"/>
  <c r="NPS615" i="69" s="1"/>
  <c r="NPF615" i="69"/>
  <c r="NPM615" i="69" s="1"/>
  <c r="NNG615" i="69"/>
  <c r="NNA615" i="69"/>
  <c r="NMW615" i="69"/>
  <c r="NNS615" i="69" s="1"/>
  <c r="NMU615" i="69"/>
  <c r="NMV615" i="69" s="1"/>
  <c r="NMT615" i="69"/>
  <c r="NNW615" i="69" s="1"/>
  <c r="NLG615" i="69"/>
  <c r="NKK615" i="69"/>
  <c r="NLN615" i="69" s="1"/>
  <c r="NKI615" i="69"/>
  <c r="NKU615" i="69" s="1"/>
  <c r="NKH615" i="69"/>
  <c r="NKO615" i="69" s="1"/>
  <c r="NII615" i="69"/>
  <c r="NIC615" i="69"/>
  <c r="NHY615" i="69"/>
  <c r="NIU615" i="69" s="1"/>
  <c r="NHW615" i="69"/>
  <c r="NHX615" i="69" s="1"/>
  <c r="NHV615" i="69"/>
  <c r="NIY615" i="69" s="1"/>
  <c r="NGI615" i="69"/>
  <c r="NFM615" i="69"/>
  <c r="NGP615" i="69" s="1"/>
  <c r="NFK615" i="69"/>
  <c r="NFW615" i="69" s="1"/>
  <c r="NFJ615" i="69"/>
  <c r="NFQ615" i="69" s="1"/>
  <c r="NDK615" i="69"/>
  <c r="NDE615" i="69"/>
  <c r="NDA615" i="69"/>
  <c r="NDW615" i="69" s="1"/>
  <c r="NCY615" i="69"/>
  <c r="NCZ615" i="69" s="1"/>
  <c r="NCX615" i="69"/>
  <c r="NEA615" i="69" s="1"/>
  <c r="NBK615" i="69"/>
  <c r="NAO615" i="69"/>
  <c r="NBR615" i="69" s="1"/>
  <c r="NAM615" i="69"/>
  <c r="NAY615" i="69" s="1"/>
  <c r="NAL615" i="69"/>
  <c r="NAS615" i="69" s="1"/>
  <c r="MYM615" i="69"/>
  <c r="MYG615" i="69"/>
  <c r="MYC615" i="69"/>
  <c r="MYY615" i="69" s="1"/>
  <c r="MYA615" i="69"/>
  <c r="MYB615" i="69" s="1"/>
  <c r="MXZ615" i="69"/>
  <c r="MZC615" i="69" s="1"/>
  <c r="MWM615" i="69"/>
  <c r="MVQ615" i="69"/>
  <c r="MWT615" i="69" s="1"/>
  <c r="MVO615" i="69"/>
  <c r="MWA615" i="69" s="1"/>
  <c r="MVN615" i="69"/>
  <c r="MVU615" i="69" s="1"/>
  <c r="MTO615" i="69"/>
  <c r="MTI615" i="69"/>
  <c r="MTE615" i="69"/>
  <c r="MUA615" i="69" s="1"/>
  <c r="MTC615" i="69"/>
  <c r="MTD615" i="69" s="1"/>
  <c r="MTB615" i="69"/>
  <c r="MUE615" i="69" s="1"/>
  <c r="MRO615" i="69"/>
  <c r="MQS615" i="69"/>
  <c r="MRV615" i="69" s="1"/>
  <c r="MQQ615" i="69"/>
  <c r="MRC615" i="69" s="1"/>
  <c r="MQP615" i="69"/>
  <c r="MQW615" i="69" s="1"/>
  <c r="MOQ615" i="69"/>
  <c r="MOK615" i="69"/>
  <c r="MOG615" i="69"/>
  <c r="MPC615" i="69" s="1"/>
  <c r="MOE615" i="69"/>
  <c r="MOF615" i="69" s="1"/>
  <c r="MOD615" i="69"/>
  <c r="MPG615" i="69" s="1"/>
  <c r="MMQ615" i="69"/>
  <c r="MLU615" i="69"/>
  <c r="MMX615" i="69" s="1"/>
  <c r="MLS615" i="69"/>
  <c r="MME615" i="69" s="1"/>
  <c r="MLR615" i="69"/>
  <c r="MLY615" i="69" s="1"/>
  <c r="MJS615" i="69"/>
  <c r="MJM615" i="69"/>
  <c r="MJI615" i="69"/>
  <c r="MKE615" i="69" s="1"/>
  <c r="MJG615" i="69"/>
  <c r="MJH615" i="69" s="1"/>
  <c r="MJF615" i="69"/>
  <c r="MKI615" i="69" s="1"/>
  <c r="MHS615" i="69"/>
  <c r="MGW615" i="69"/>
  <c r="MHZ615" i="69" s="1"/>
  <c r="MGU615" i="69"/>
  <c r="MHG615" i="69" s="1"/>
  <c r="MGT615" i="69"/>
  <c r="MHA615" i="69" s="1"/>
  <c r="MEU615" i="69"/>
  <c r="MEO615" i="69"/>
  <c r="MEK615" i="69"/>
  <c r="MFG615" i="69" s="1"/>
  <c r="MEI615" i="69"/>
  <c r="MEJ615" i="69" s="1"/>
  <c r="MEH615" i="69"/>
  <c r="MFK615" i="69" s="1"/>
  <c r="MCY615" i="69"/>
  <c r="MCU615" i="69"/>
  <c r="MBY615" i="69"/>
  <c r="MDB615" i="69" s="1"/>
  <c r="MBW615" i="69"/>
  <c r="MCI615" i="69" s="1"/>
  <c r="MBV615" i="69"/>
  <c r="MCC615" i="69" s="1"/>
  <c r="LZW615" i="69"/>
  <c r="LZQ615" i="69"/>
  <c r="LZM615" i="69"/>
  <c r="MAI615" i="69" s="1"/>
  <c r="LZK615" i="69"/>
  <c r="LZL615" i="69" s="1"/>
  <c r="LZJ615" i="69"/>
  <c r="MAM615" i="69" s="1"/>
  <c r="LYB615" i="69"/>
  <c r="LYA615" i="69"/>
  <c r="LXW615" i="69"/>
  <c r="LXA615" i="69"/>
  <c r="LYD615" i="69" s="1"/>
  <c r="LWY615" i="69"/>
  <c r="LWX615" i="69"/>
  <c r="LXE615" i="69" s="1"/>
  <c r="LUY615" i="69"/>
  <c r="LUS615" i="69"/>
  <c r="LUO615" i="69"/>
  <c r="LVK615" i="69" s="1"/>
  <c r="LUM615" i="69"/>
  <c r="LUN615" i="69" s="1"/>
  <c r="LUL615" i="69"/>
  <c r="LVO615" i="69" s="1"/>
  <c r="LSY615" i="69"/>
  <c r="LSC615" i="69"/>
  <c r="LTF615" i="69" s="1"/>
  <c r="LSA615" i="69"/>
  <c r="LRZ615" i="69"/>
  <c r="LSG615" i="69" s="1"/>
  <c r="LQA615" i="69"/>
  <c r="LPU615" i="69"/>
  <c r="LPQ615" i="69"/>
  <c r="LQM615" i="69" s="1"/>
  <c r="LPO615" i="69"/>
  <c r="LPP615" i="69" s="1"/>
  <c r="LPN615" i="69"/>
  <c r="LQQ615" i="69" s="1"/>
  <c r="LOE615" i="69"/>
  <c r="LOA615" i="69"/>
  <c r="LNE615" i="69"/>
  <c r="LOH615" i="69" s="1"/>
  <c r="LNC615" i="69"/>
  <c r="LOF615" i="69" s="1"/>
  <c r="LNB615" i="69"/>
  <c r="LNI615" i="69" s="1"/>
  <c r="LLV615" i="69"/>
  <c r="LLC615" i="69"/>
  <c r="LKW615" i="69"/>
  <c r="LKS615" i="69"/>
  <c r="LLO615" i="69" s="1"/>
  <c r="LKQ615" i="69"/>
  <c r="LKR615" i="69" s="1"/>
  <c r="LKP615" i="69"/>
  <c r="LLS615" i="69" s="1"/>
  <c r="LJC615" i="69"/>
  <c r="LIG615" i="69"/>
  <c r="LJJ615" i="69" s="1"/>
  <c r="LIE615" i="69"/>
  <c r="LID615" i="69"/>
  <c r="LIK615" i="69" s="1"/>
  <c r="LGX615" i="69"/>
  <c r="LGE615" i="69"/>
  <c r="LFY615" i="69"/>
  <c r="LFU615" i="69"/>
  <c r="LGQ615" i="69" s="1"/>
  <c r="LFS615" i="69"/>
  <c r="LFT615" i="69" s="1"/>
  <c r="LFR615" i="69"/>
  <c r="LGU615" i="69" s="1"/>
  <c r="LEI615" i="69"/>
  <c r="LEE615" i="69"/>
  <c r="LDI615" i="69"/>
  <c r="LEL615" i="69" s="1"/>
  <c r="LDG615" i="69"/>
  <c r="LEJ615" i="69" s="1"/>
  <c r="LDF615" i="69"/>
  <c r="LDM615" i="69" s="1"/>
  <c r="LBZ615" i="69"/>
  <c r="LBG615" i="69"/>
  <c r="LAW615" i="69"/>
  <c r="LBS615" i="69" s="1"/>
  <c r="LAU615" i="69"/>
  <c r="LAV615" i="69" s="1"/>
  <c r="LAT615" i="69"/>
  <c r="LBW615" i="69" s="1"/>
  <c r="KZG615" i="69"/>
  <c r="KYK615" i="69"/>
  <c r="KZN615" i="69" s="1"/>
  <c r="KYI615" i="69"/>
  <c r="KYH615" i="69"/>
  <c r="KZK615" i="69" s="1"/>
  <c r="KXB615" i="69"/>
  <c r="KWU615" i="69"/>
  <c r="KVY615" i="69"/>
  <c r="KVW615" i="69"/>
  <c r="KVV615" i="69"/>
  <c r="KWY615" i="69" s="1"/>
  <c r="KTM615" i="69"/>
  <c r="KUI615" i="69" s="1"/>
  <c r="KTK615" i="69"/>
  <c r="KTL615" i="69" s="1"/>
  <c r="KTJ615" i="69"/>
  <c r="KUM615" i="69" s="1"/>
  <c r="KSA615" i="69"/>
  <c r="KRE615" i="69"/>
  <c r="KRA615" i="69"/>
  <c r="KSD615" i="69" s="1"/>
  <c r="KQY615" i="69"/>
  <c r="KQZ615" i="69" s="1"/>
  <c r="KQX615" i="69"/>
  <c r="KPP615" i="69"/>
  <c r="KOY615" i="69"/>
  <c r="KOS615" i="69"/>
  <c r="KOO615" i="69"/>
  <c r="KPR615" i="69" s="1"/>
  <c r="KOM615" i="69"/>
  <c r="KOL615" i="69"/>
  <c r="KPO615" i="69" s="1"/>
  <c r="KNF615" i="69"/>
  <c r="KMY615" i="69"/>
  <c r="KMM615" i="69"/>
  <c r="KMG615" i="69"/>
  <c r="KMC615" i="69"/>
  <c r="KMA615" i="69"/>
  <c r="KMB615" i="69" s="1"/>
  <c r="KLZ615" i="69"/>
  <c r="KNC615" i="69" s="1"/>
  <c r="KKQ615" i="69"/>
  <c r="KKM615" i="69"/>
  <c r="KKA615" i="69"/>
  <c r="KJQ615" i="69"/>
  <c r="KKT615" i="69" s="1"/>
  <c r="KJO615" i="69"/>
  <c r="KJP615" i="69" s="1"/>
  <c r="KJN615" i="69"/>
  <c r="KJU615" i="69" s="1"/>
  <c r="KIF615" i="69"/>
  <c r="KIE615" i="69"/>
  <c r="KIA615" i="69"/>
  <c r="KHI615" i="69"/>
  <c r="KHE615" i="69"/>
  <c r="KIH615" i="69" s="1"/>
  <c r="KHC615" i="69"/>
  <c r="KHD615" i="69" s="1"/>
  <c r="KHB615" i="69"/>
  <c r="KFV615" i="69"/>
  <c r="KFT615" i="69"/>
  <c r="KFS615" i="69"/>
  <c r="KFC615" i="69"/>
  <c r="KES615" i="69"/>
  <c r="KFO615" i="69" s="1"/>
  <c r="KEQ615" i="69"/>
  <c r="KEP615" i="69"/>
  <c r="KEW615" i="69" s="1"/>
  <c r="KDJ615" i="69"/>
  <c r="KDH615" i="69"/>
  <c r="KDC615" i="69"/>
  <c r="KCG615" i="69"/>
  <c r="KCE615" i="69"/>
  <c r="KCD615" i="69"/>
  <c r="KDG615" i="69" s="1"/>
  <c r="JZU615" i="69"/>
  <c r="KAQ615" i="69" s="1"/>
  <c r="JZS615" i="69"/>
  <c r="JZT615" i="69" s="1"/>
  <c r="JZR615" i="69"/>
  <c r="KAU615" i="69" s="1"/>
  <c r="JYI615" i="69"/>
  <c r="JXM615" i="69"/>
  <c r="JXI615" i="69"/>
  <c r="JYL615" i="69" s="1"/>
  <c r="JXG615" i="69"/>
  <c r="JXH615" i="69" s="1"/>
  <c r="JXF615" i="69"/>
  <c r="JVX615" i="69"/>
  <c r="JVG615" i="69"/>
  <c r="JVA615" i="69"/>
  <c r="JUW615" i="69"/>
  <c r="JVZ615" i="69" s="1"/>
  <c r="JUU615" i="69"/>
  <c r="JUT615" i="69"/>
  <c r="JVW615" i="69" s="1"/>
  <c r="JTN615" i="69"/>
  <c r="JTG615" i="69"/>
  <c r="JSU615" i="69"/>
  <c r="JSO615" i="69"/>
  <c r="JSK615" i="69"/>
  <c r="JSJ615" i="69"/>
  <c r="JSI615" i="69"/>
  <c r="JTL615" i="69" s="1"/>
  <c r="JSH615" i="69"/>
  <c r="JTK615" i="69" s="1"/>
  <c r="JQU615" i="69"/>
  <c r="JPY615" i="69"/>
  <c r="JRB615" i="69" s="1"/>
  <c r="JPW615" i="69"/>
  <c r="JQI615" i="69" s="1"/>
  <c r="JPV615" i="69"/>
  <c r="JQC615" i="69" s="1"/>
  <c r="JOC615" i="69"/>
  <c r="JNW615" i="69"/>
  <c r="JNQ615" i="69"/>
  <c r="JNM615" i="69"/>
  <c r="JOP615" i="69" s="1"/>
  <c r="JNL615" i="69"/>
  <c r="JOO615" i="69" s="1"/>
  <c r="JNK615" i="69"/>
  <c r="JON615" i="69" s="1"/>
  <c r="JNJ615" i="69"/>
  <c r="JOM615" i="69" s="1"/>
  <c r="JLW615" i="69"/>
  <c r="JLA615" i="69"/>
  <c r="JMD615" i="69" s="1"/>
  <c r="JKY615" i="69"/>
  <c r="JLK615" i="69" s="1"/>
  <c r="JKX615" i="69"/>
  <c r="JLE615" i="69" s="1"/>
  <c r="JJE615" i="69"/>
  <c r="JIY615" i="69"/>
  <c r="JIS615" i="69"/>
  <c r="JIO615" i="69"/>
  <c r="JJR615" i="69" s="1"/>
  <c r="JIN615" i="69"/>
  <c r="JJQ615" i="69" s="1"/>
  <c r="JIM615" i="69"/>
  <c r="JJP615" i="69" s="1"/>
  <c r="JIL615" i="69"/>
  <c r="JJO615" i="69" s="1"/>
  <c r="JGY615" i="69"/>
  <c r="JGC615" i="69"/>
  <c r="JHF615" i="69" s="1"/>
  <c r="JGA615" i="69"/>
  <c r="JGM615" i="69" s="1"/>
  <c r="JFZ615" i="69"/>
  <c r="JGG615" i="69" s="1"/>
  <c r="JEG615" i="69"/>
  <c r="JEA615" i="69"/>
  <c r="JDU615" i="69"/>
  <c r="JDQ615" i="69"/>
  <c r="JET615" i="69" s="1"/>
  <c r="JDP615" i="69"/>
  <c r="JES615" i="69" s="1"/>
  <c r="JDO615" i="69"/>
  <c r="JER615" i="69" s="1"/>
  <c r="JDN615" i="69"/>
  <c r="JEQ615" i="69" s="1"/>
  <c r="JCA615" i="69"/>
  <c r="JBE615" i="69"/>
  <c r="JCH615" i="69" s="1"/>
  <c r="JBC615" i="69"/>
  <c r="JBO615" i="69" s="1"/>
  <c r="JBB615" i="69"/>
  <c r="JBI615" i="69" s="1"/>
  <c r="IZI615" i="69"/>
  <c r="IZC615" i="69"/>
  <c r="IYW615" i="69"/>
  <c r="IYS615" i="69"/>
  <c r="IZV615" i="69" s="1"/>
  <c r="IYR615" i="69"/>
  <c r="IZU615" i="69" s="1"/>
  <c r="IYQ615" i="69"/>
  <c r="IZT615" i="69" s="1"/>
  <c r="IYP615" i="69"/>
  <c r="IZS615" i="69" s="1"/>
  <c r="IXC615" i="69"/>
  <c r="IWG615" i="69"/>
  <c r="IXJ615" i="69" s="1"/>
  <c r="IWE615" i="69"/>
  <c r="IWQ615" i="69" s="1"/>
  <c r="IWD615" i="69"/>
  <c r="IWK615" i="69" s="1"/>
  <c r="IUK615" i="69"/>
  <c r="IUE615" i="69"/>
  <c r="ITY615" i="69"/>
  <c r="ITU615" i="69"/>
  <c r="IUX615" i="69" s="1"/>
  <c r="ITT615" i="69"/>
  <c r="IUW615" i="69" s="1"/>
  <c r="ITS615" i="69"/>
  <c r="IUV615" i="69" s="1"/>
  <c r="ITR615" i="69"/>
  <c r="IUU615" i="69" s="1"/>
  <c r="ISE615" i="69"/>
  <c r="IRI615" i="69"/>
  <c r="ISL615" i="69" s="1"/>
  <c r="IRG615" i="69"/>
  <c r="IRS615" i="69" s="1"/>
  <c r="IRF615" i="69"/>
  <c r="IRM615" i="69" s="1"/>
  <c r="IPM615" i="69"/>
  <c r="IPG615" i="69"/>
  <c r="IPA615" i="69"/>
  <c r="IOW615" i="69"/>
  <c r="IPZ615" i="69" s="1"/>
  <c r="IOV615" i="69"/>
  <c r="IPY615" i="69" s="1"/>
  <c r="IOU615" i="69"/>
  <c r="IPX615" i="69" s="1"/>
  <c r="IOT615" i="69"/>
  <c r="IPW615" i="69" s="1"/>
  <c r="ING615" i="69"/>
  <c r="IMK615" i="69"/>
  <c r="INN615" i="69" s="1"/>
  <c r="IMI615" i="69"/>
  <c r="IMU615" i="69" s="1"/>
  <c r="IMH615" i="69"/>
  <c r="IMO615" i="69" s="1"/>
  <c r="IKI615" i="69"/>
  <c r="IKC615" i="69"/>
  <c r="IJY615" i="69"/>
  <c r="ILB615" i="69" s="1"/>
  <c r="IJW615" i="69"/>
  <c r="IJX615" i="69" s="1"/>
  <c r="IJV615" i="69"/>
  <c r="IKY615" i="69" s="1"/>
  <c r="III615" i="69"/>
  <c r="IHM615" i="69"/>
  <c r="IIP615" i="69" s="1"/>
  <c r="IHK615" i="69"/>
  <c r="IHW615" i="69" s="1"/>
  <c r="IHJ615" i="69"/>
  <c r="IHQ615" i="69" s="1"/>
  <c r="IFK615" i="69"/>
  <c r="IFE615" i="69"/>
  <c r="IFA615" i="69"/>
  <c r="IGD615" i="69" s="1"/>
  <c r="IEY615" i="69"/>
  <c r="IEZ615" i="69" s="1"/>
  <c r="IEX615" i="69"/>
  <c r="IGA615" i="69" s="1"/>
  <c r="IDK615" i="69"/>
  <c r="ICO615" i="69"/>
  <c r="IDR615" i="69" s="1"/>
  <c r="ICM615" i="69"/>
  <c r="ICY615" i="69" s="1"/>
  <c r="ICL615" i="69"/>
  <c r="ICS615" i="69" s="1"/>
  <c r="IAM615" i="69"/>
  <c r="IAG615" i="69"/>
  <c r="IAC615" i="69"/>
  <c r="IBF615" i="69" s="1"/>
  <c r="IAA615" i="69"/>
  <c r="IAB615" i="69" s="1"/>
  <c r="HZZ615" i="69"/>
  <c r="IBC615" i="69" s="1"/>
  <c r="HYM615" i="69"/>
  <c r="HXQ615" i="69"/>
  <c r="HYT615" i="69" s="1"/>
  <c r="HXO615" i="69"/>
  <c r="HYA615" i="69" s="1"/>
  <c r="HXN615" i="69"/>
  <c r="HXU615" i="69" s="1"/>
  <c r="HVO615" i="69"/>
  <c r="HVI615" i="69"/>
  <c r="HVE615" i="69"/>
  <c r="HWH615" i="69" s="1"/>
  <c r="HVC615" i="69"/>
  <c r="HVD615" i="69" s="1"/>
  <c r="HVB615" i="69"/>
  <c r="HWE615" i="69" s="1"/>
  <c r="HTO615" i="69"/>
  <c r="HSS615" i="69"/>
  <c r="HTV615" i="69" s="1"/>
  <c r="HSQ615" i="69"/>
  <c r="HTC615" i="69" s="1"/>
  <c r="HSP615" i="69"/>
  <c r="HSW615" i="69" s="1"/>
  <c r="HQQ615" i="69"/>
  <c r="HQK615" i="69"/>
  <c r="HQG615" i="69"/>
  <c r="HRJ615" i="69" s="1"/>
  <c r="HQE615" i="69"/>
  <c r="HQF615" i="69" s="1"/>
  <c r="HQD615" i="69"/>
  <c r="HRG615" i="69" s="1"/>
  <c r="HOQ615" i="69"/>
  <c r="HNU615" i="69"/>
  <c r="HOX615" i="69" s="1"/>
  <c r="HNS615" i="69"/>
  <c r="HOE615" i="69" s="1"/>
  <c r="HNR615" i="69"/>
  <c r="HNY615" i="69" s="1"/>
  <c r="HLS615" i="69"/>
  <c r="HLM615" i="69"/>
  <c r="HLI615" i="69"/>
  <c r="HML615" i="69" s="1"/>
  <c r="HLG615" i="69"/>
  <c r="HLH615" i="69" s="1"/>
  <c r="HLF615" i="69"/>
  <c r="HMI615" i="69" s="1"/>
  <c r="HJS615" i="69"/>
  <c r="HIW615" i="69"/>
  <c r="HJZ615" i="69" s="1"/>
  <c r="HIU615" i="69"/>
  <c r="HJG615" i="69" s="1"/>
  <c r="HIT615" i="69"/>
  <c r="HJA615" i="69" s="1"/>
  <c r="HGU615" i="69"/>
  <c r="HGO615" i="69"/>
  <c r="HGK615" i="69"/>
  <c r="HHN615" i="69" s="1"/>
  <c r="HGI615" i="69"/>
  <c r="HGJ615" i="69" s="1"/>
  <c r="HGH615" i="69"/>
  <c r="HHK615" i="69" s="1"/>
  <c r="HEU615" i="69"/>
  <c r="HDY615" i="69"/>
  <c r="HFB615" i="69" s="1"/>
  <c r="HDW615" i="69"/>
  <c r="HEI615" i="69" s="1"/>
  <c r="HDV615" i="69"/>
  <c r="HEC615" i="69" s="1"/>
  <c r="HBW615" i="69"/>
  <c r="HBQ615" i="69"/>
  <c r="HBM615" i="69"/>
  <c r="HCP615" i="69" s="1"/>
  <c r="HBK615" i="69"/>
  <c r="HBL615" i="69" s="1"/>
  <c r="HBJ615" i="69"/>
  <c r="HCM615" i="69" s="1"/>
  <c r="GZW615" i="69"/>
  <c r="GZA615" i="69"/>
  <c r="HAD615" i="69" s="1"/>
  <c r="GYY615" i="69"/>
  <c r="GZK615" i="69" s="1"/>
  <c r="GYX615" i="69"/>
  <c r="GZE615" i="69" s="1"/>
  <c r="GWY615" i="69"/>
  <c r="GWS615" i="69"/>
  <c r="GWO615" i="69"/>
  <c r="GXR615" i="69" s="1"/>
  <c r="GWM615" i="69"/>
  <c r="GWN615" i="69" s="1"/>
  <c r="GWL615" i="69"/>
  <c r="GXO615" i="69" s="1"/>
  <c r="GUY615" i="69"/>
  <c r="GUC615" i="69"/>
  <c r="GVF615" i="69" s="1"/>
  <c r="GUA615" i="69"/>
  <c r="GUM615" i="69" s="1"/>
  <c r="GTZ615" i="69"/>
  <c r="GUG615" i="69" s="1"/>
  <c r="GSA615" i="69"/>
  <c r="GRU615" i="69"/>
  <c r="GRQ615" i="69"/>
  <c r="GST615" i="69" s="1"/>
  <c r="GRO615" i="69"/>
  <c r="GRP615" i="69" s="1"/>
  <c r="GRN615" i="69"/>
  <c r="GSQ615" i="69" s="1"/>
  <c r="GQA615" i="69"/>
  <c r="GPE615" i="69"/>
  <c r="GQH615" i="69" s="1"/>
  <c r="GPC615" i="69"/>
  <c r="GPO615" i="69" s="1"/>
  <c r="GPB615" i="69"/>
  <c r="GPI615" i="69" s="1"/>
  <c r="GNC615" i="69"/>
  <c r="GMW615" i="69"/>
  <c r="GMS615" i="69"/>
  <c r="GNV615" i="69" s="1"/>
  <c r="GMQ615" i="69"/>
  <c r="GMR615" i="69" s="1"/>
  <c r="GMP615" i="69"/>
  <c r="GNS615" i="69" s="1"/>
  <c r="GLC615" i="69"/>
  <c r="GKG615" i="69"/>
  <c r="GLJ615" i="69" s="1"/>
  <c r="GKE615" i="69"/>
  <c r="GKQ615" i="69" s="1"/>
  <c r="GKD615" i="69"/>
  <c r="GKK615" i="69" s="1"/>
  <c r="GIE615" i="69"/>
  <c r="GHY615" i="69"/>
  <c r="GHU615" i="69"/>
  <c r="GIX615" i="69" s="1"/>
  <c r="GHS615" i="69"/>
  <c r="GHT615" i="69" s="1"/>
  <c r="GHR615" i="69"/>
  <c r="GIU615" i="69" s="1"/>
  <c r="GGE615" i="69"/>
  <c r="GFI615" i="69"/>
  <c r="GGL615" i="69" s="1"/>
  <c r="GFG615" i="69"/>
  <c r="GFS615" i="69" s="1"/>
  <c r="GFF615" i="69"/>
  <c r="GFM615" i="69" s="1"/>
  <c r="GDG615" i="69"/>
  <c r="GDA615" i="69"/>
  <c r="GCW615" i="69"/>
  <c r="GDZ615" i="69" s="1"/>
  <c r="GCU615" i="69"/>
  <c r="GCV615" i="69" s="1"/>
  <c r="GCT615" i="69"/>
  <c r="GDW615" i="69" s="1"/>
  <c r="GBG615" i="69"/>
  <c r="GAK615" i="69"/>
  <c r="GBN615" i="69" s="1"/>
  <c r="GAI615" i="69"/>
  <c r="GAU615" i="69" s="1"/>
  <c r="GAH615" i="69"/>
  <c r="GAO615" i="69" s="1"/>
  <c r="FYI615" i="69"/>
  <c r="FYC615" i="69"/>
  <c r="FXY615" i="69"/>
  <c r="FZB615" i="69" s="1"/>
  <c r="FXW615" i="69"/>
  <c r="FXX615" i="69" s="1"/>
  <c r="FXV615" i="69"/>
  <c r="FYY615" i="69" s="1"/>
  <c r="FWI615" i="69"/>
  <c r="FVM615" i="69"/>
  <c r="FWP615" i="69" s="1"/>
  <c r="FVK615" i="69"/>
  <c r="FVW615" i="69" s="1"/>
  <c r="FVJ615" i="69"/>
  <c r="FVQ615" i="69" s="1"/>
  <c r="FTK615" i="69"/>
  <c r="FTE615" i="69"/>
  <c r="FTA615" i="69"/>
  <c r="FUD615" i="69" s="1"/>
  <c r="FSY615" i="69"/>
  <c r="FSZ615" i="69" s="1"/>
  <c r="FSX615" i="69"/>
  <c r="FUA615" i="69" s="1"/>
  <c r="FRK615" i="69"/>
  <c r="FQO615" i="69"/>
  <c r="FRR615" i="69" s="1"/>
  <c r="FQM615" i="69"/>
  <c r="FQY615" i="69" s="1"/>
  <c r="FQL615" i="69"/>
  <c r="FQS615" i="69" s="1"/>
  <c r="FOM615" i="69"/>
  <c r="FOG615" i="69"/>
  <c r="FOC615" i="69"/>
  <c r="FPF615" i="69" s="1"/>
  <c r="FOA615" i="69"/>
  <c r="FOB615" i="69" s="1"/>
  <c r="FNZ615" i="69"/>
  <c r="FPC615" i="69" s="1"/>
  <c r="FMM615" i="69"/>
  <c r="FLQ615" i="69"/>
  <c r="FMT615" i="69" s="1"/>
  <c r="FLO615" i="69"/>
  <c r="FMA615" i="69" s="1"/>
  <c r="FLN615" i="69"/>
  <c r="FLU615" i="69" s="1"/>
  <c r="FJO615" i="69"/>
  <c r="FJI615" i="69"/>
  <c r="FJE615" i="69"/>
  <c r="FKH615" i="69" s="1"/>
  <c r="FJC615" i="69"/>
  <c r="FJD615" i="69" s="1"/>
  <c r="FJB615" i="69"/>
  <c r="FKE615" i="69" s="1"/>
  <c r="FHO615" i="69"/>
  <c r="FGS615" i="69"/>
  <c r="FHV615" i="69" s="1"/>
  <c r="FGQ615" i="69"/>
  <c r="FHC615" i="69" s="1"/>
  <c r="FGP615" i="69"/>
  <c r="FEQ615" i="69"/>
  <c r="FEK615" i="69"/>
  <c r="FEG615" i="69"/>
  <c r="FFJ615" i="69" s="1"/>
  <c r="FEE615" i="69"/>
  <c r="FEF615" i="69" s="1"/>
  <c r="FED615" i="69"/>
  <c r="FFG615" i="69" s="1"/>
  <c r="FCQ615" i="69"/>
  <c r="FBU615" i="69"/>
  <c r="FCX615" i="69" s="1"/>
  <c r="FBS615" i="69"/>
  <c r="FBR615" i="69"/>
  <c r="FBY615" i="69" s="1"/>
  <c r="EZS615" i="69"/>
  <c r="EZM615" i="69"/>
  <c r="EZI615" i="69"/>
  <c r="FAL615" i="69" s="1"/>
  <c r="EZG615" i="69"/>
  <c r="EZH615" i="69" s="1"/>
  <c r="EZF615" i="69"/>
  <c r="FAI615" i="69" s="1"/>
  <c r="EXW615" i="69"/>
  <c r="EXS615" i="69"/>
  <c r="EWW615" i="69"/>
  <c r="EXZ615" i="69" s="1"/>
  <c r="EWU615" i="69"/>
  <c r="EXX615" i="69" s="1"/>
  <c r="EWT615" i="69"/>
  <c r="EXA615" i="69" s="1"/>
  <c r="EUU615" i="69"/>
  <c r="EUO615" i="69"/>
  <c r="EUK615" i="69"/>
  <c r="EVN615" i="69" s="1"/>
  <c r="EUI615" i="69"/>
  <c r="EUJ615" i="69" s="1"/>
  <c r="EUH615" i="69"/>
  <c r="EVK615" i="69" s="1"/>
  <c r="ESY615" i="69"/>
  <c r="ESU615" i="69"/>
  <c r="ERY615" i="69"/>
  <c r="ETB615" i="69" s="1"/>
  <c r="ERW615" i="69"/>
  <c r="ERV615" i="69"/>
  <c r="ESC615" i="69" s="1"/>
  <c r="EPW615" i="69"/>
  <c r="EPQ615" i="69"/>
  <c r="EPM615" i="69"/>
  <c r="EQP615" i="69" s="1"/>
  <c r="EPK615" i="69"/>
  <c r="EPL615" i="69" s="1"/>
  <c r="EPJ615" i="69"/>
  <c r="EQM615" i="69" s="1"/>
  <c r="EOA615" i="69"/>
  <c r="ENW615" i="69"/>
  <c r="ENA615" i="69"/>
  <c r="EOD615" i="69" s="1"/>
  <c r="EMY615" i="69"/>
  <c r="EMX615" i="69"/>
  <c r="ENE615" i="69" s="1"/>
  <c r="EKY615" i="69"/>
  <c r="EKS615" i="69"/>
  <c r="EKO615" i="69"/>
  <c r="ELR615" i="69" s="1"/>
  <c r="EKM615" i="69"/>
  <c r="EKN615" i="69" s="1"/>
  <c r="EKL615" i="69"/>
  <c r="ELO615" i="69" s="1"/>
  <c r="EJD615" i="69"/>
  <c r="EJC615" i="69"/>
  <c r="EIY615" i="69"/>
  <c r="EIC615" i="69"/>
  <c r="EJF615" i="69" s="1"/>
  <c r="EIA615" i="69"/>
  <c r="EHZ615" i="69"/>
  <c r="EIG615" i="69" s="1"/>
  <c r="EGA615" i="69"/>
  <c r="EFU615" i="69"/>
  <c r="EFQ615" i="69"/>
  <c r="EGM615" i="69" s="1"/>
  <c r="EFO615" i="69"/>
  <c r="EFP615" i="69" s="1"/>
  <c r="EFN615" i="69"/>
  <c r="EGQ615" i="69" s="1"/>
  <c r="EEA615" i="69"/>
  <c r="EDE615" i="69"/>
  <c r="EEH615" i="69" s="1"/>
  <c r="EDC615" i="69"/>
  <c r="EDB615" i="69"/>
  <c r="EDI615" i="69" s="1"/>
  <c r="EBC615" i="69"/>
  <c r="EAW615" i="69"/>
  <c r="EAS615" i="69"/>
  <c r="EBO615" i="69" s="1"/>
  <c r="EAQ615" i="69"/>
  <c r="EAR615" i="69" s="1"/>
  <c r="EAP615" i="69"/>
  <c r="EBS615" i="69" s="1"/>
  <c r="DZH615" i="69"/>
  <c r="DZC615" i="69"/>
  <c r="DYG615" i="69"/>
  <c r="DZJ615" i="69" s="1"/>
  <c r="DYE615" i="69"/>
  <c r="DYD615" i="69"/>
  <c r="DYK615" i="69" s="1"/>
  <c r="DWE615" i="69"/>
  <c r="DVY615" i="69"/>
  <c r="DVU615" i="69"/>
  <c r="DWQ615" i="69" s="1"/>
  <c r="DVS615" i="69"/>
  <c r="DVT615" i="69" s="1"/>
  <c r="DVR615" i="69"/>
  <c r="DWU615" i="69" s="1"/>
  <c r="DUE615" i="69"/>
  <c r="DTI615" i="69"/>
  <c r="DUL615" i="69" s="1"/>
  <c r="DTG615" i="69"/>
  <c r="DTF615" i="69"/>
  <c r="DTM615" i="69" s="1"/>
  <c r="DRG615" i="69"/>
  <c r="DRA615" i="69"/>
  <c r="DQW615" i="69"/>
  <c r="DRS615" i="69" s="1"/>
  <c r="DQU615" i="69"/>
  <c r="DQV615" i="69" s="1"/>
  <c r="DQT615" i="69"/>
  <c r="DRW615" i="69" s="1"/>
  <c r="DPK615" i="69"/>
  <c r="DPG615" i="69"/>
  <c r="DOO615" i="69"/>
  <c r="DOK615" i="69"/>
  <c r="DPN615" i="69" s="1"/>
  <c r="DOI615" i="69"/>
  <c r="DPL615" i="69" s="1"/>
  <c r="DOH615" i="69"/>
  <c r="DMI615" i="69"/>
  <c r="DLY615" i="69"/>
  <c r="DMU615" i="69" s="1"/>
  <c r="DLW615" i="69"/>
  <c r="DLV615" i="69"/>
  <c r="DMC615" i="69" s="1"/>
  <c r="DKI615" i="69"/>
  <c r="DJW615" i="69"/>
  <c r="DJM615" i="69"/>
  <c r="DKP615" i="69" s="1"/>
  <c r="DJK615" i="69"/>
  <c r="DKN615" i="69" s="1"/>
  <c r="DJJ615" i="69"/>
  <c r="DJQ615" i="69" s="1"/>
  <c r="DHK615" i="69"/>
  <c r="DHA615" i="69"/>
  <c r="DHW615" i="69" s="1"/>
  <c r="DGY615" i="69"/>
  <c r="DIB615" i="69" s="1"/>
  <c r="DGX615" i="69"/>
  <c r="DHE615" i="69" s="1"/>
  <c r="DFK615" i="69"/>
  <c r="DEY615" i="69"/>
  <c r="DEO615" i="69"/>
  <c r="DFR615" i="69" s="1"/>
  <c r="DEM615" i="69"/>
  <c r="DFP615" i="69" s="1"/>
  <c r="DEL615" i="69"/>
  <c r="DES615" i="69" s="1"/>
  <c r="DCM615" i="69"/>
  <c r="DCC615" i="69"/>
  <c r="DCY615" i="69" s="1"/>
  <c r="DCA615" i="69"/>
  <c r="DDD615" i="69" s="1"/>
  <c r="DBZ615" i="69"/>
  <c r="DCG615" i="69" s="1"/>
  <c r="DAQ615" i="69"/>
  <c r="DAM615" i="69"/>
  <c r="CZU615" i="69"/>
  <c r="CZQ615" i="69"/>
  <c r="DAT615" i="69" s="1"/>
  <c r="CZO615" i="69"/>
  <c r="CZP615" i="69" s="1"/>
  <c r="CZN615" i="69"/>
  <c r="CYF615" i="69"/>
  <c r="CYE615" i="69"/>
  <c r="CXO615" i="69"/>
  <c r="CXI615" i="69"/>
  <c r="CXE615" i="69"/>
  <c r="CYA615" i="69" s="1"/>
  <c r="CXC615" i="69"/>
  <c r="CXB615" i="69"/>
  <c r="CVV615" i="69"/>
  <c r="CVT615" i="69"/>
  <c r="CVO615" i="69"/>
  <c r="CVC615" i="69"/>
  <c r="CUW615" i="69"/>
  <c r="CUS615" i="69"/>
  <c r="CUQ615" i="69"/>
  <c r="CUP615" i="69"/>
  <c r="CVS615" i="69" s="1"/>
  <c r="CTJ615" i="69"/>
  <c r="CTC615" i="69"/>
  <c r="CSQ615" i="69"/>
  <c r="CSG615" i="69"/>
  <c r="CSE615" i="69"/>
  <c r="CSD615" i="69"/>
  <c r="CTG615" i="69" s="1"/>
  <c r="CQU615" i="69"/>
  <c r="CQQ615" i="69"/>
  <c r="CPY615" i="69"/>
  <c r="CPU615" i="69"/>
  <c r="CQX615" i="69" s="1"/>
  <c r="CPS615" i="69"/>
  <c r="CPT615" i="69" s="1"/>
  <c r="CPR615" i="69"/>
  <c r="COJ615" i="69"/>
  <c r="COI615" i="69"/>
  <c r="CNS615" i="69"/>
  <c r="CNI615" i="69"/>
  <c r="COL615" i="69" s="1"/>
  <c r="CNG615" i="69"/>
  <c r="CNF615" i="69"/>
  <c r="CNM615" i="69" s="1"/>
  <c r="CLZ615" i="69"/>
  <c r="CLX615" i="69"/>
  <c r="CLS615" i="69"/>
  <c r="CLA615" i="69"/>
  <c r="CKW615" i="69"/>
  <c r="CKU615" i="69"/>
  <c r="CKV615" i="69" s="1"/>
  <c r="CKT615" i="69"/>
  <c r="CLW615" i="69" s="1"/>
  <c r="CJN615" i="69"/>
  <c r="CIU615" i="69"/>
  <c r="CIK615" i="69"/>
  <c r="CJG615" i="69" s="1"/>
  <c r="CII615" i="69"/>
  <c r="CJL615" i="69" s="1"/>
  <c r="CIH615" i="69"/>
  <c r="CIO615" i="69" s="1"/>
  <c r="CGY615" i="69"/>
  <c r="CGU615" i="69"/>
  <c r="CGC615" i="69"/>
  <c r="CFY615" i="69"/>
  <c r="CHB615" i="69" s="1"/>
  <c r="CFW615" i="69"/>
  <c r="CFX615" i="69" s="1"/>
  <c r="CFV615" i="69"/>
  <c r="CEN615" i="69"/>
  <c r="CEM615" i="69"/>
  <c r="CDW615" i="69"/>
  <c r="CDQ615" i="69"/>
  <c r="CDM615" i="69"/>
  <c r="CEI615" i="69" s="1"/>
  <c r="CDK615" i="69"/>
  <c r="CDJ615" i="69"/>
  <c r="CCD615" i="69"/>
  <c r="CCB615" i="69"/>
  <c r="CBW615" i="69"/>
  <c r="CBK615" i="69"/>
  <c r="CBE615" i="69"/>
  <c r="CBA615" i="69"/>
  <c r="CAY615" i="69"/>
  <c r="CAX615" i="69"/>
  <c r="CCA615" i="69" s="1"/>
  <c r="BZR615" i="69"/>
  <c r="BZK615" i="69"/>
  <c r="BZE615" i="69"/>
  <c r="BYY615" i="69"/>
  <c r="BYO615" i="69"/>
  <c r="BYN615" i="69"/>
  <c r="BZQ615" i="69" s="1"/>
  <c r="BYM615" i="69"/>
  <c r="BZP615" i="69" s="1"/>
  <c r="BYL615" i="69"/>
  <c r="BZO615" i="69" s="1"/>
  <c r="BWG615" i="69"/>
  <c r="BWC615" i="69"/>
  <c r="BXF615" i="69" s="1"/>
  <c r="BWB615" i="69"/>
  <c r="BXE615" i="69" s="1"/>
  <c r="BWA615" i="69"/>
  <c r="BWM615" i="69" s="1"/>
  <c r="BVZ615" i="69"/>
  <c r="BXC615" i="69" s="1"/>
  <c r="BUM615" i="69"/>
  <c r="BUA615" i="69"/>
  <c r="BTQ615" i="69"/>
  <c r="BUT615" i="69" s="1"/>
  <c r="BTO615" i="69"/>
  <c r="BUR615" i="69" s="1"/>
  <c r="BTN615" i="69"/>
  <c r="BUQ615" i="69" s="1"/>
  <c r="BRI615" i="69"/>
  <c r="BRE615" i="69"/>
  <c r="BSH615" i="69" s="1"/>
  <c r="BRD615" i="69"/>
  <c r="BSG615" i="69" s="1"/>
  <c r="BRC615" i="69"/>
  <c r="BRO615" i="69" s="1"/>
  <c r="BRB615" i="69"/>
  <c r="BSE615" i="69" s="1"/>
  <c r="BPO615" i="69"/>
  <c r="BPC615" i="69"/>
  <c r="BOS615" i="69"/>
  <c r="BPV615" i="69" s="1"/>
  <c r="BOQ615" i="69"/>
  <c r="BPT615" i="69" s="1"/>
  <c r="BOP615" i="69"/>
  <c r="BPS615" i="69" s="1"/>
  <c r="BMK615" i="69"/>
  <c r="BMG615" i="69"/>
  <c r="BNJ615" i="69" s="1"/>
  <c r="BMF615" i="69"/>
  <c r="BNI615" i="69" s="1"/>
  <c r="BME615" i="69"/>
  <c r="BMQ615" i="69" s="1"/>
  <c r="BMD615" i="69"/>
  <c r="BNG615" i="69" s="1"/>
  <c r="BKQ615" i="69"/>
  <c r="BKE615" i="69"/>
  <c r="BJU615" i="69"/>
  <c r="BKX615" i="69" s="1"/>
  <c r="BJS615" i="69"/>
  <c r="BKV615" i="69" s="1"/>
  <c r="BJR615" i="69"/>
  <c r="BKU615" i="69" s="1"/>
  <c r="BHM615" i="69"/>
  <c r="BHI615" i="69"/>
  <c r="BIL615" i="69" s="1"/>
  <c r="BHH615" i="69"/>
  <c r="BIK615" i="69" s="1"/>
  <c r="BHG615" i="69"/>
  <c r="BHS615" i="69" s="1"/>
  <c r="BHF615" i="69"/>
  <c r="BII615" i="69" s="1"/>
  <c r="BFS615" i="69"/>
  <c r="BFG615" i="69"/>
  <c r="BEW615" i="69"/>
  <c r="BFZ615" i="69" s="1"/>
  <c r="BEU615" i="69"/>
  <c r="BFX615" i="69" s="1"/>
  <c r="BET615" i="69"/>
  <c r="BFW615" i="69" s="1"/>
  <c r="BCO615" i="69"/>
  <c r="BCK615" i="69"/>
  <c r="BDN615" i="69" s="1"/>
  <c r="BCJ615" i="69"/>
  <c r="BDM615" i="69" s="1"/>
  <c r="BCI615" i="69"/>
  <c r="BCU615" i="69" s="1"/>
  <c r="BCH615" i="69"/>
  <c r="BDK615" i="69" s="1"/>
  <c r="BAU615" i="69"/>
  <c r="BAI615" i="69"/>
  <c r="AZY615" i="69"/>
  <c r="BBB615" i="69" s="1"/>
  <c r="AZW615" i="69"/>
  <c r="BAZ615" i="69" s="1"/>
  <c r="AZV615" i="69"/>
  <c r="BAY615" i="69" s="1"/>
  <c r="AXQ615" i="69"/>
  <c r="AXM615" i="69"/>
  <c r="AYP615" i="69" s="1"/>
  <c r="AXL615" i="69"/>
  <c r="AYO615" i="69" s="1"/>
  <c r="AXK615" i="69"/>
  <c r="AXW615" i="69" s="1"/>
  <c r="AXJ615" i="69"/>
  <c r="AYM615" i="69" s="1"/>
  <c r="AVW615" i="69"/>
  <c r="AVK615" i="69"/>
  <c r="AVA615" i="69"/>
  <c r="AWD615" i="69" s="1"/>
  <c r="AUY615" i="69"/>
  <c r="AWB615" i="69" s="1"/>
  <c r="AUX615" i="69"/>
  <c r="AWA615" i="69" s="1"/>
  <c r="ASS615" i="69"/>
  <c r="ASO615" i="69"/>
  <c r="ATR615" i="69" s="1"/>
  <c r="ASN615" i="69"/>
  <c r="ATQ615" i="69" s="1"/>
  <c r="ASM615" i="69"/>
  <c r="ASY615" i="69" s="1"/>
  <c r="ASL615" i="69"/>
  <c r="ATO615" i="69" s="1"/>
  <c r="AQY615" i="69"/>
  <c r="AQM615" i="69"/>
  <c r="AQC615" i="69"/>
  <c r="ARF615" i="69" s="1"/>
  <c r="AQA615" i="69"/>
  <c r="ARD615" i="69" s="1"/>
  <c r="APZ615" i="69"/>
  <c r="ARC615" i="69" s="1"/>
  <c r="ANU615" i="69"/>
  <c r="ANQ615" i="69"/>
  <c r="AOT615" i="69" s="1"/>
  <c r="ANP615" i="69"/>
  <c r="AOS615" i="69" s="1"/>
  <c r="ANO615" i="69"/>
  <c r="AOA615" i="69" s="1"/>
  <c r="ANN615" i="69"/>
  <c r="AOQ615" i="69" s="1"/>
  <c r="AMA615" i="69"/>
  <c r="ALO615" i="69"/>
  <c r="ALE615" i="69"/>
  <c r="AMH615" i="69" s="1"/>
  <c r="ALC615" i="69"/>
  <c r="AMF615" i="69" s="1"/>
  <c r="ALB615" i="69"/>
  <c r="AME615" i="69" s="1"/>
  <c r="AIW615" i="69"/>
  <c r="AIS615" i="69"/>
  <c r="AJV615" i="69" s="1"/>
  <c r="AIR615" i="69"/>
  <c r="AJU615" i="69" s="1"/>
  <c r="AIQ615" i="69"/>
  <c r="AJC615" i="69" s="1"/>
  <c r="AIP615" i="69"/>
  <c r="AJS615" i="69" s="1"/>
  <c r="AHG615" i="69"/>
  <c r="AHC615" i="69"/>
  <c r="AGQ615" i="69"/>
  <c r="AGG615" i="69"/>
  <c r="AHJ615" i="69" s="1"/>
  <c r="AGE615" i="69"/>
  <c r="AHH615" i="69" s="1"/>
  <c r="AGD615" i="69"/>
  <c r="AGK615" i="69" s="1"/>
  <c r="ADY615" i="69"/>
  <c r="ADU615" i="69"/>
  <c r="AEX615" i="69" s="1"/>
  <c r="ADT615" i="69"/>
  <c r="AEW615" i="69" s="1"/>
  <c r="ADS615" i="69"/>
  <c r="AEE615" i="69" s="1"/>
  <c r="ADR615" i="69"/>
  <c r="AEU615" i="69" s="1"/>
  <c r="ACE615" i="69"/>
  <c r="ABS615" i="69"/>
  <c r="ABI615" i="69"/>
  <c r="ACL615" i="69" s="1"/>
  <c r="ABG615" i="69"/>
  <c r="ACJ615" i="69" s="1"/>
  <c r="ABF615" i="69"/>
  <c r="ACI615" i="69" s="1"/>
  <c r="ZA615" i="69"/>
  <c r="YW615" i="69"/>
  <c r="ZZ615" i="69" s="1"/>
  <c r="YV615" i="69"/>
  <c r="ZY615" i="69" s="1"/>
  <c r="YU615" i="69"/>
  <c r="ZG615" i="69" s="1"/>
  <c r="YT615" i="69"/>
  <c r="ZW615" i="69" s="1"/>
  <c r="XG615" i="69"/>
  <c r="WU615" i="69"/>
  <c r="WK615" i="69"/>
  <c r="XN615" i="69" s="1"/>
  <c r="WI615" i="69"/>
  <c r="XL615" i="69" s="1"/>
  <c r="WH615" i="69"/>
  <c r="XK615" i="69" s="1"/>
  <c r="UC615" i="69"/>
  <c r="TY615" i="69"/>
  <c r="VB615" i="69" s="1"/>
  <c r="TW615" i="69"/>
  <c r="UI615" i="69" s="1"/>
  <c r="TV615" i="69"/>
  <c r="TX615" i="69" s="1"/>
  <c r="SM615" i="69"/>
  <c r="SI615" i="69"/>
  <c r="RW615" i="69"/>
  <c r="RM615" i="69"/>
  <c r="SP615" i="69" s="1"/>
  <c r="RK615" i="69"/>
  <c r="SN615" i="69" s="1"/>
  <c r="RJ615" i="69"/>
  <c r="RQ615" i="69" s="1"/>
  <c r="PE615" i="69"/>
  <c r="PA615" i="69"/>
  <c r="QD615" i="69" s="1"/>
  <c r="OY615" i="69"/>
  <c r="PK615" i="69" s="1"/>
  <c r="OX615" i="69"/>
  <c r="OZ615" i="69" s="1"/>
  <c r="NK615" i="69"/>
  <c r="MY615" i="69"/>
  <c r="MO615" i="69"/>
  <c r="NR615" i="69" s="1"/>
  <c r="MM615" i="69"/>
  <c r="NP615" i="69" s="1"/>
  <c r="ML615" i="69"/>
  <c r="MS615" i="69" s="1"/>
  <c r="KG615" i="69"/>
  <c r="KC615" i="69"/>
  <c r="LF615" i="69" s="1"/>
  <c r="KA615" i="69"/>
  <c r="KM615" i="69" s="1"/>
  <c r="JZ615" i="69"/>
  <c r="KB615" i="69" s="1"/>
  <c r="IM615" i="69"/>
  <c r="IA615" i="69"/>
  <c r="HQ615" i="69"/>
  <c r="IT615" i="69" s="1"/>
  <c r="HO615" i="69"/>
  <c r="IR615" i="69" s="1"/>
  <c r="HN615" i="69"/>
  <c r="IQ615" i="69" s="1"/>
  <c r="FI615" i="69"/>
  <c r="FE615" i="69"/>
  <c r="GH615" i="69" s="1"/>
  <c r="FC615" i="69"/>
  <c r="FO615" i="69" s="1"/>
  <c r="FB615" i="69"/>
  <c r="GE615" i="69" s="1"/>
  <c r="DO615" i="69"/>
  <c r="DC615" i="69"/>
  <c r="CS615" i="69"/>
  <c r="DV615" i="69" s="1"/>
  <c r="CQ615" i="69"/>
  <c r="DT615" i="69" s="1"/>
  <c r="CP615" i="69"/>
  <c r="CW615" i="69" s="1"/>
  <c r="AK615" i="69"/>
  <c r="AG615" i="69"/>
  <c r="BJ615" i="69" s="1"/>
  <c r="AE615" i="69"/>
  <c r="AQ615" i="69" s="1"/>
  <c r="AD615" i="69"/>
  <c r="BG615" i="69" s="1"/>
  <c r="VA615" i="69" l="1"/>
  <c r="UO615" i="69"/>
  <c r="LE615" i="69"/>
  <c r="KS615" i="69"/>
  <c r="QC615" i="69"/>
  <c r="PQ615" i="69"/>
  <c r="DS615" i="69"/>
  <c r="NO615" i="69"/>
  <c r="CR615" i="69"/>
  <c r="HP615" i="69"/>
  <c r="MN615" i="69"/>
  <c r="RL615" i="69"/>
  <c r="WJ615" i="69"/>
  <c r="ZM615" i="69"/>
  <c r="ABH615" i="69"/>
  <c r="AEK615" i="69"/>
  <c r="AGF615" i="69"/>
  <c r="AJI615" i="69"/>
  <c r="ALD615" i="69"/>
  <c r="AOG615" i="69"/>
  <c r="AQB615" i="69"/>
  <c r="ATE615" i="69"/>
  <c r="AUZ615" i="69"/>
  <c r="AYC615" i="69"/>
  <c r="AZX615" i="69"/>
  <c r="BDA615" i="69"/>
  <c r="BEV615" i="69"/>
  <c r="BHY615" i="69"/>
  <c r="BJT615" i="69"/>
  <c r="BMW615" i="69"/>
  <c r="BOR615" i="69"/>
  <c r="BRU615" i="69"/>
  <c r="BTP615" i="69"/>
  <c r="BWS615" i="69"/>
  <c r="CQK615" i="69"/>
  <c r="CQW615" i="69"/>
  <c r="DZG615" i="69"/>
  <c r="ENK615" i="69"/>
  <c r="EMZ615" i="69"/>
  <c r="FKG615" i="69"/>
  <c r="FJU615" i="69"/>
  <c r="GXQ615" i="69"/>
  <c r="GXE615" i="69"/>
  <c r="ILA615" i="69"/>
  <c r="IKO615" i="69"/>
  <c r="BC615" i="69"/>
  <c r="GA615" i="69"/>
  <c r="KY615" i="69"/>
  <c r="PW615" i="69"/>
  <c r="UU615" i="69"/>
  <c r="ZS615" i="69"/>
  <c r="AEQ615" i="69"/>
  <c r="AJO615" i="69"/>
  <c r="AOM615" i="69"/>
  <c r="ATK615" i="69"/>
  <c r="AYI615" i="69"/>
  <c r="BDG615" i="69"/>
  <c r="BIE615" i="69"/>
  <c r="BNC615" i="69"/>
  <c r="BSA615" i="69"/>
  <c r="BWY615" i="69"/>
  <c r="CLG615" i="69"/>
  <c r="CSF615" i="69"/>
  <c r="DDC615" i="69"/>
  <c r="DIA615" i="69"/>
  <c r="DMY615" i="69"/>
  <c r="DTS615" i="69"/>
  <c r="DTH615" i="69"/>
  <c r="EDO615" i="69"/>
  <c r="EDD615" i="69"/>
  <c r="EVM615" i="69"/>
  <c r="EVA615" i="69"/>
  <c r="FCE615" i="69"/>
  <c r="FBT615" i="69"/>
  <c r="FPE615" i="69"/>
  <c r="FOS615" i="69"/>
  <c r="HCO615" i="69"/>
  <c r="HCC615" i="69"/>
  <c r="HU615" i="69"/>
  <c r="LC615" i="69"/>
  <c r="QA615" i="69"/>
  <c r="UY615" i="69"/>
  <c r="WO615" i="69"/>
  <c r="ABM615" i="69"/>
  <c r="ALI615" i="69"/>
  <c r="AQG615" i="69"/>
  <c r="AVE615" i="69"/>
  <c r="BAC615" i="69"/>
  <c r="BFA615" i="69"/>
  <c r="BJY615" i="69"/>
  <c r="BOW615" i="69"/>
  <c r="BTU615" i="69"/>
  <c r="BYS615" i="69"/>
  <c r="CAZ615" i="69"/>
  <c r="CEP615" i="69"/>
  <c r="CGZ615" i="69"/>
  <c r="CJK615" i="69"/>
  <c r="CUR615" i="69"/>
  <c r="CYH615" i="69"/>
  <c r="DAR615" i="69"/>
  <c r="DFO615" i="69"/>
  <c r="DKM615" i="69"/>
  <c r="DNB615" i="69"/>
  <c r="FUC615" i="69"/>
  <c r="FTQ615" i="69"/>
  <c r="HHM615" i="69"/>
  <c r="HHA615" i="69"/>
  <c r="BH615" i="69"/>
  <c r="GF615" i="69"/>
  <c r="LD615" i="69"/>
  <c r="QB615" i="69"/>
  <c r="UZ615" i="69"/>
  <c r="ZX615" i="69"/>
  <c r="AEV615" i="69"/>
  <c r="AJT615" i="69"/>
  <c r="AOR615" i="69"/>
  <c r="ATP615" i="69"/>
  <c r="AYN615" i="69"/>
  <c r="BDL615" i="69"/>
  <c r="BIJ615" i="69"/>
  <c r="BNH615" i="69"/>
  <c r="BSF615" i="69"/>
  <c r="BXD615" i="69"/>
  <c r="CDL615" i="69"/>
  <c r="COE615" i="69"/>
  <c r="CQE615" i="69"/>
  <c r="CSK615" i="69"/>
  <c r="CXD615" i="69"/>
  <c r="DDF615" i="69"/>
  <c r="DID615" i="69"/>
  <c r="DRY615" i="69"/>
  <c r="DRM615" i="69"/>
  <c r="DWX615" i="69"/>
  <c r="EBU615" i="69"/>
  <c r="EBI615" i="69"/>
  <c r="EGT615" i="69"/>
  <c r="ELQ615" i="69"/>
  <c r="ELE615" i="69"/>
  <c r="ESI615" i="69"/>
  <c r="ERX615" i="69"/>
  <c r="FGW615" i="69"/>
  <c r="FHS615" i="69"/>
  <c r="FZA615" i="69"/>
  <c r="FYO615" i="69"/>
  <c r="HMK615" i="69"/>
  <c r="HLY615" i="69"/>
  <c r="AF615" i="69"/>
  <c r="FD615" i="69"/>
  <c r="CGO615" i="69"/>
  <c r="CHA615" i="69"/>
  <c r="DAG615" i="69"/>
  <c r="DAS615" i="69"/>
  <c r="DOU615" i="69"/>
  <c r="DOJ615" i="69"/>
  <c r="DUI615" i="69"/>
  <c r="EEE615" i="69"/>
  <c r="EOB615" i="69"/>
  <c r="FAK615" i="69"/>
  <c r="EZY615" i="69"/>
  <c r="FCU615" i="69"/>
  <c r="GDY615" i="69"/>
  <c r="GDM615" i="69"/>
  <c r="HRI615" i="69"/>
  <c r="HQW615" i="69"/>
  <c r="CIJ615" i="69"/>
  <c r="DCB615" i="69"/>
  <c r="DEN615" i="69"/>
  <c r="DGZ615" i="69"/>
  <c r="DJL615" i="69"/>
  <c r="DLX615" i="69"/>
  <c r="DUJ615" i="69"/>
  <c r="DYQ615" i="69"/>
  <c r="DYF615" i="69"/>
  <c r="EEF615" i="69"/>
  <c r="EIM615" i="69"/>
  <c r="EIB615" i="69"/>
  <c r="FCV615" i="69"/>
  <c r="GIW615" i="69"/>
  <c r="GIK615" i="69"/>
  <c r="HWG615" i="69"/>
  <c r="HVU615" i="69"/>
  <c r="CLM615" i="69"/>
  <c r="CLY615" i="69"/>
  <c r="CQV615" i="69"/>
  <c r="EQO615" i="69"/>
  <c r="EQC615" i="69"/>
  <c r="EXG615" i="69"/>
  <c r="EWV615" i="69"/>
  <c r="GNU615" i="69"/>
  <c r="GNI615" i="69"/>
  <c r="IBE615" i="69"/>
  <c r="IAS615" i="69"/>
  <c r="CGI615" i="69"/>
  <c r="CNH615" i="69"/>
  <c r="CTH615" i="69"/>
  <c r="DAA615" i="69"/>
  <c r="DRZ615" i="69"/>
  <c r="DWW615" i="69"/>
  <c r="DWK615" i="69"/>
  <c r="EBV615" i="69"/>
  <c r="EGS615" i="69"/>
  <c r="EGG615" i="69"/>
  <c r="ESZ615" i="69"/>
  <c r="FFI615" i="69"/>
  <c r="FEW615" i="69"/>
  <c r="GSS615" i="69"/>
  <c r="GSG615" i="69"/>
  <c r="IGC615" i="69"/>
  <c r="IFQ615" i="69"/>
  <c r="FMQ615" i="69"/>
  <c r="FRO615" i="69"/>
  <c r="FWM615" i="69"/>
  <c r="GBK615" i="69"/>
  <c r="GGI615" i="69"/>
  <c r="GLG615" i="69"/>
  <c r="GQE615" i="69"/>
  <c r="GVC615" i="69"/>
  <c r="HAA615" i="69"/>
  <c r="HEY615" i="69"/>
  <c r="HJW615" i="69"/>
  <c r="HOU615" i="69"/>
  <c r="HTS615" i="69"/>
  <c r="HYQ615" i="69"/>
  <c r="IDO615" i="69"/>
  <c r="IIM615" i="69"/>
  <c r="INK615" i="69"/>
  <c r="ISI615" i="69"/>
  <c r="IXG615" i="69"/>
  <c r="JCE615" i="69"/>
  <c r="JHC615" i="69"/>
  <c r="JMA615" i="69"/>
  <c r="JQY615" i="69"/>
  <c r="JYK615" i="69"/>
  <c r="JXY615" i="69"/>
  <c r="KAX615" i="69"/>
  <c r="KSC615" i="69"/>
  <c r="KRQ615" i="69"/>
  <c r="KUP615" i="69"/>
  <c r="LVQ615" i="69"/>
  <c r="LVE615" i="69"/>
  <c r="MPI615" i="69"/>
  <c r="MOW615" i="69"/>
  <c r="OCS615" i="69"/>
  <c r="OCG615" i="69"/>
  <c r="FHT615" i="69"/>
  <c r="FMR615" i="69"/>
  <c r="FRP615" i="69"/>
  <c r="FWN615" i="69"/>
  <c r="GBL615" i="69"/>
  <c r="GGJ615" i="69"/>
  <c r="GLH615" i="69"/>
  <c r="GQF615" i="69"/>
  <c r="GVD615" i="69"/>
  <c r="HAB615" i="69"/>
  <c r="HEZ615" i="69"/>
  <c r="HJX615" i="69"/>
  <c r="HOV615" i="69"/>
  <c r="HTT615" i="69"/>
  <c r="HYR615" i="69"/>
  <c r="IDP615" i="69"/>
  <c r="IIN615" i="69"/>
  <c r="INL615" i="69"/>
  <c r="ISJ615" i="69"/>
  <c r="IXH615" i="69"/>
  <c r="JCF615" i="69"/>
  <c r="JHD615" i="69"/>
  <c r="JMB615" i="69"/>
  <c r="JQZ615" i="69"/>
  <c r="KAK615" i="69"/>
  <c r="KAW615" i="69"/>
  <c r="KUC615" i="69"/>
  <c r="KUO615" i="69"/>
  <c r="LBY615" i="69"/>
  <c r="LBM615" i="69"/>
  <c r="LLU615" i="69"/>
  <c r="LLI615" i="69"/>
  <c r="MUG615" i="69"/>
  <c r="MTU615" i="69"/>
  <c r="OHQ615" i="69"/>
  <c r="OHE615" i="69"/>
  <c r="FGR615" i="69"/>
  <c r="FLP615" i="69"/>
  <c r="FQN615" i="69"/>
  <c r="FVL615" i="69"/>
  <c r="GAJ615" i="69"/>
  <c r="GFH615" i="69"/>
  <c r="GKF615" i="69"/>
  <c r="GPD615" i="69"/>
  <c r="GUB615" i="69"/>
  <c r="GYZ615" i="69"/>
  <c r="HDX615" i="69"/>
  <c r="HIV615" i="69"/>
  <c r="HNT615" i="69"/>
  <c r="HSR615" i="69"/>
  <c r="HXP615" i="69"/>
  <c r="ICN615" i="69"/>
  <c r="IHL615" i="69"/>
  <c r="IMJ615" i="69"/>
  <c r="IRH615" i="69"/>
  <c r="IWF615" i="69"/>
  <c r="JBD615" i="69"/>
  <c r="JGB615" i="69"/>
  <c r="JKZ615" i="69"/>
  <c r="JPX615" i="69"/>
  <c r="KCF615" i="69"/>
  <c r="KVX615" i="69"/>
  <c r="KWZ615" i="69"/>
  <c r="KYU615" i="69"/>
  <c r="KYJ615" i="69"/>
  <c r="LSM615" i="69"/>
  <c r="LSB615" i="69"/>
  <c r="MZE615" i="69"/>
  <c r="MYS615" i="69"/>
  <c r="ELK615" i="69"/>
  <c r="EQI615" i="69"/>
  <c r="EVG615" i="69"/>
  <c r="FAE615" i="69"/>
  <c r="FFC615" i="69"/>
  <c r="FKA615" i="69"/>
  <c r="FOY615" i="69"/>
  <c r="FTW615" i="69"/>
  <c r="FYU615" i="69"/>
  <c r="GDS615" i="69"/>
  <c r="GIQ615" i="69"/>
  <c r="GNO615" i="69"/>
  <c r="GSM615" i="69"/>
  <c r="GXK615" i="69"/>
  <c r="HCI615" i="69"/>
  <c r="HHG615" i="69"/>
  <c r="HME615" i="69"/>
  <c r="HRC615" i="69"/>
  <c r="HWA615" i="69"/>
  <c r="IAY615" i="69"/>
  <c r="IFW615" i="69"/>
  <c r="IKU615" i="69"/>
  <c r="IPS615" i="69"/>
  <c r="IUQ615" i="69"/>
  <c r="IZO615" i="69"/>
  <c r="JEM615" i="69"/>
  <c r="JJK615" i="69"/>
  <c r="JOI615" i="69"/>
  <c r="JVS615" i="69"/>
  <c r="JXS615" i="69"/>
  <c r="JZY615" i="69"/>
  <c r="KER615" i="69"/>
  <c r="KKR615" i="69"/>
  <c r="KPK615" i="69"/>
  <c r="KRK615" i="69"/>
  <c r="KTQ615" i="69"/>
  <c r="LBA615" i="69"/>
  <c r="LIQ615" i="69"/>
  <c r="LIF615" i="69"/>
  <c r="MAO615" i="69"/>
  <c r="MAC615" i="69"/>
  <c r="NEC615" i="69"/>
  <c r="NDQ615" i="69"/>
  <c r="JYE615" i="69"/>
  <c r="KAE615" i="69"/>
  <c r="KCK615" i="69"/>
  <c r="KIG615" i="69"/>
  <c r="KHU615" i="69"/>
  <c r="KND615" i="69"/>
  <c r="KRW615" i="69"/>
  <c r="KTW615" i="69"/>
  <c r="KWC615" i="69"/>
  <c r="KYO615" i="69"/>
  <c r="NJA615" i="69"/>
  <c r="NIO615" i="69"/>
  <c r="DMZ615" i="69"/>
  <c r="DRX615" i="69"/>
  <c r="DWV615" i="69"/>
  <c r="EBT615" i="69"/>
  <c r="EGR615" i="69"/>
  <c r="ELP615" i="69"/>
  <c r="EQN615" i="69"/>
  <c r="EVL615" i="69"/>
  <c r="FAJ615" i="69"/>
  <c r="FFH615" i="69"/>
  <c r="FKF615" i="69"/>
  <c r="FPD615" i="69"/>
  <c r="FUB615" i="69"/>
  <c r="FYZ615" i="69"/>
  <c r="GDX615" i="69"/>
  <c r="GIV615" i="69"/>
  <c r="GNT615" i="69"/>
  <c r="GSR615" i="69"/>
  <c r="GXP615" i="69"/>
  <c r="HCN615" i="69"/>
  <c r="HHL615" i="69"/>
  <c r="HMJ615" i="69"/>
  <c r="HRH615" i="69"/>
  <c r="HWF615" i="69"/>
  <c r="IBD615" i="69"/>
  <c r="IGB615" i="69"/>
  <c r="IKZ615" i="69"/>
  <c r="KCQ615" i="69"/>
  <c r="KKG615" i="69"/>
  <c r="KKS615" i="69"/>
  <c r="KWI615" i="69"/>
  <c r="LGW615" i="69"/>
  <c r="LGK615" i="69"/>
  <c r="LQS615" i="69"/>
  <c r="LQG615" i="69"/>
  <c r="LTC615" i="69"/>
  <c r="LXK615" i="69"/>
  <c r="LWZ615" i="69"/>
  <c r="MFM615" i="69"/>
  <c r="MFA615" i="69"/>
  <c r="MHW615" i="69"/>
  <c r="NNY615" i="69"/>
  <c r="NNM615" i="69"/>
  <c r="JTM615" i="69"/>
  <c r="JTA615" i="69"/>
  <c r="JYJ615" i="69"/>
  <c r="KNE615" i="69"/>
  <c r="KMS615" i="69"/>
  <c r="KSB615" i="69"/>
  <c r="LJG615" i="69"/>
  <c r="LTD615" i="69"/>
  <c r="NSW615" i="69"/>
  <c r="NSK615" i="69"/>
  <c r="OTM615" i="69"/>
  <c r="OTY615" i="69"/>
  <c r="JUV615" i="69"/>
  <c r="KAV615" i="69"/>
  <c r="KHO615" i="69"/>
  <c r="KON615" i="69"/>
  <c r="KUN615" i="69"/>
  <c r="KZL615" i="69"/>
  <c r="LDS615" i="69"/>
  <c r="LDH615" i="69"/>
  <c r="LJH615" i="69"/>
  <c r="LNO615" i="69"/>
  <c r="LND615" i="69"/>
  <c r="MKK615" i="69"/>
  <c r="MJY615" i="69"/>
  <c r="NXU615" i="69"/>
  <c r="NXI615" i="69"/>
  <c r="LQT615" i="69"/>
  <c r="LVR615" i="69"/>
  <c r="MAP615" i="69"/>
  <c r="MFN615" i="69"/>
  <c r="MKL615" i="69"/>
  <c r="MPJ615" i="69"/>
  <c r="MUH615" i="69"/>
  <c r="MZF615" i="69"/>
  <c r="NED615" i="69"/>
  <c r="NJB615" i="69"/>
  <c r="NNZ615" i="69"/>
  <c r="NSX615" i="69"/>
  <c r="NXV615" i="69"/>
  <c r="OCT615" i="69"/>
  <c r="OHR615" i="69"/>
  <c r="OPA615" i="69"/>
  <c r="OVH615" i="69"/>
  <c r="OVS615" i="69"/>
  <c r="PNO615" i="69"/>
  <c r="QIR615" i="69"/>
  <c r="QJC615" i="69"/>
  <c r="QXL615" i="69"/>
  <c r="QXW615" i="69"/>
  <c r="RHH615" i="69"/>
  <c r="RHS615" i="69"/>
  <c r="ROW615" i="69"/>
  <c r="ROR615" i="69"/>
  <c r="RYN615" i="69"/>
  <c r="RZP615" i="69"/>
  <c r="RYY615" i="69"/>
  <c r="SVI615" i="69"/>
  <c r="SVU615" i="69"/>
  <c r="TKC615" i="69"/>
  <c r="TKO615" i="69"/>
  <c r="MMU615" i="69"/>
  <c r="MRS615" i="69"/>
  <c r="MWQ615" i="69"/>
  <c r="NBO615" i="69"/>
  <c r="NGM615" i="69"/>
  <c r="NLK615" i="69"/>
  <c r="NQI615" i="69"/>
  <c r="NVG615" i="69"/>
  <c r="OAE615" i="69"/>
  <c r="OFC615" i="69"/>
  <c r="OKA615" i="69"/>
  <c r="OPB615" i="69"/>
  <c r="ORK615" i="69"/>
  <c r="QDT615" i="69"/>
  <c r="QEE615" i="69"/>
  <c r="QVE615" i="69"/>
  <c r="QUZ615" i="69"/>
  <c r="RFA615" i="69"/>
  <c r="REV615" i="69"/>
  <c r="RWB615" i="69"/>
  <c r="RXD615" i="69"/>
  <c r="RWM615" i="69"/>
  <c r="MCZ615" i="69"/>
  <c r="MHX615" i="69"/>
  <c r="MMV615" i="69"/>
  <c r="MRT615" i="69"/>
  <c r="MWR615" i="69"/>
  <c r="NBP615" i="69"/>
  <c r="NGN615" i="69"/>
  <c r="NLL615" i="69"/>
  <c r="NQJ615" i="69"/>
  <c r="NVH615" i="69"/>
  <c r="OAF615" i="69"/>
  <c r="OFD615" i="69"/>
  <c r="OKB615" i="69"/>
  <c r="PYV615" i="69"/>
  <c r="PZG615" i="69"/>
  <c r="MBX615" i="69"/>
  <c r="MGV615" i="69"/>
  <c r="MLT615" i="69"/>
  <c r="MQR615" i="69"/>
  <c r="MVP615" i="69"/>
  <c r="NAN615" i="69"/>
  <c r="NFL615" i="69"/>
  <c r="NKJ615" i="69"/>
  <c r="NPH615" i="69"/>
  <c r="NUF615" i="69"/>
  <c r="NZD615" i="69"/>
  <c r="OEB615" i="69"/>
  <c r="OIZ615" i="69"/>
  <c r="OQJ615" i="69"/>
  <c r="PTX615" i="69"/>
  <c r="PUI615" i="69"/>
  <c r="PWJ615" i="69"/>
  <c r="RMF615" i="69"/>
  <c r="RMQ615" i="69"/>
  <c r="RTU615" i="69"/>
  <c r="RTP615" i="69"/>
  <c r="OOI615" i="69"/>
  <c r="OYW615" i="69"/>
  <c r="PDV615" i="69"/>
  <c r="POZ615" i="69"/>
  <c r="PPK615" i="69"/>
  <c r="PRL615" i="69"/>
  <c r="QMG615" i="69"/>
  <c r="QSN615" i="69"/>
  <c r="QSY615" i="69"/>
  <c r="QYN615" i="69"/>
  <c r="RCJ615" i="69"/>
  <c r="RCU615" i="69"/>
  <c r="RIJ615" i="69"/>
  <c r="RPS615" i="69"/>
  <c r="OMN615" i="69"/>
  <c r="OWJ615" i="69"/>
  <c r="OYX615" i="69"/>
  <c r="PKB615" i="69"/>
  <c r="PKM615" i="69"/>
  <c r="PMN615" i="69"/>
  <c r="QCI615" i="69"/>
  <c r="QHI615" i="69"/>
  <c r="QJT615" i="69"/>
  <c r="QMH615" i="69"/>
  <c r="QQG615" i="69"/>
  <c r="QQB615" i="69"/>
  <c r="QWA615" i="69"/>
  <c r="RAC615" i="69"/>
  <c r="QZX615" i="69"/>
  <c r="RFW615" i="69"/>
  <c r="RJY615" i="69"/>
  <c r="RJT615" i="69"/>
  <c r="LBX615" i="69"/>
  <c r="LGV615" i="69"/>
  <c r="LLT615" i="69"/>
  <c r="LQR615" i="69"/>
  <c r="LVP615" i="69"/>
  <c r="MAN615" i="69"/>
  <c r="MFL615" i="69"/>
  <c r="MKJ615" i="69"/>
  <c r="MPH615" i="69"/>
  <c r="MUF615" i="69"/>
  <c r="MZD615" i="69"/>
  <c r="NEB615" i="69"/>
  <c r="NIZ615" i="69"/>
  <c r="NNX615" i="69"/>
  <c r="NSV615" i="69"/>
  <c r="NXT615" i="69"/>
  <c r="OCR615" i="69"/>
  <c r="OHP615" i="69"/>
  <c r="OQU615" i="69"/>
  <c r="PFD615" i="69"/>
  <c r="PFO615" i="69"/>
  <c r="PHP615" i="69"/>
  <c r="PXK615" i="69"/>
  <c r="QCK615" i="69"/>
  <c r="QEV615" i="69"/>
  <c r="QHJ615" i="69"/>
  <c r="QWD615" i="69"/>
  <c r="RFZ615" i="69"/>
  <c r="RRD615" i="69"/>
  <c r="RRO615" i="69"/>
  <c r="PAF615" i="69"/>
  <c r="PAQ615" i="69"/>
  <c r="PCR615" i="69"/>
  <c r="PSM615" i="69"/>
  <c r="PZX615" i="69"/>
  <c r="QCL615" i="69"/>
  <c r="QNP615" i="69"/>
  <c r="QOA615" i="69"/>
  <c r="RKQ615" i="69"/>
  <c r="RKX615" i="69"/>
  <c r="RNH615" i="69"/>
  <c r="RUQ615" i="69"/>
  <c r="SCB615" i="69"/>
  <c r="SEC615" i="69"/>
  <c r="SJL615" i="69"/>
  <c r="STC615" i="69"/>
  <c r="SUW615" i="69"/>
  <c r="SXD615" i="69"/>
  <c r="SYH615" i="69"/>
  <c r="TAQ615" i="69"/>
  <c r="TEN615" i="69"/>
  <c r="TJW615" i="69"/>
  <c r="TPL615" i="69"/>
  <c r="TZC615" i="69"/>
  <c r="UIB615" i="69"/>
  <c r="VAE615" i="69"/>
  <c r="VCV615" i="69"/>
  <c r="VEW615" i="69"/>
  <c r="VMM615" i="69"/>
  <c r="VRO615" i="69"/>
  <c r="VWN615" i="69"/>
  <c r="VYO615" i="69"/>
  <c r="WNI615" i="69"/>
  <c r="SCC615" i="69"/>
  <c r="SJN615" i="69"/>
  <c r="SLW615" i="69"/>
  <c r="SPT615" i="69"/>
  <c r="SQX615" i="69"/>
  <c r="STG615" i="69"/>
  <c r="TAR615" i="69"/>
  <c r="TIB615" i="69"/>
  <c r="TPM615" i="69"/>
  <c r="TUJ615" i="69"/>
  <c r="TZG615" i="69"/>
  <c r="UMZ615" i="69"/>
  <c r="UXZ615" i="69"/>
  <c r="VCW615" i="69"/>
  <c r="VHT615" i="69"/>
  <c r="VMQ615" i="69"/>
  <c r="WLI615" i="69"/>
  <c r="XAD615" i="69"/>
  <c r="RPV615" i="69"/>
  <c r="RUT615" i="69"/>
  <c r="SVO615" i="69"/>
  <c r="SXI615" i="69"/>
  <c r="TMI615" i="69"/>
  <c r="SEN615" i="69"/>
  <c r="SLY615" i="69"/>
  <c r="SOE615" i="69"/>
  <c r="SPY615" i="69"/>
  <c r="SSF615" i="69"/>
  <c r="SVS615" i="69"/>
  <c r="SZP615" i="69"/>
  <c r="TEY615" i="69"/>
  <c r="TKN615" i="69"/>
  <c r="TMO615" i="69"/>
  <c r="UBO615" i="69"/>
  <c r="UGG615" i="69"/>
  <c r="UWV615" i="69"/>
  <c r="VOY615" i="69"/>
  <c r="VRR615" i="69"/>
  <c r="WIK615" i="69"/>
  <c r="WVE615" i="69"/>
  <c r="TQV615" i="69"/>
  <c r="TRX615" i="69"/>
  <c r="UEG615" i="69"/>
  <c r="UJD615" i="69"/>
  <c r="UOA615" i="69"/>
  <c r="WAJ615" i="69"/>
  <c r="WGK615" i="69"/>
  <c r="WVF615" i="69"/>
  <c r="SJA615" i="69"/>
  <c r="SOJ615" i="69"/>
  <c r="TCB615" i="69"/>
  <c r="THK615" i="69"/>
  <c r="TTH615" i="69"/>
  <c r="ULK615" i="69"/>
  <c r="UOB615" i="69"/>
  <c r="UQC615" i="69"/>
  <c r="VGR615" i="69"/>
  <c r="VVL615" i="69"/>
  <c r="WSG615" i="69"/>
  <c r="SHA615" i="69"/>
  <c r="SSQ615" i="69"/>
  <c r="THQ615" i="69"/>
  <c r="TMZ615" i="69"/>
  <c r="TRA615" i="69"/>
  <c r="TYF615" i="69"/>
  <c r="USZ615" i="69"/>
  <c r="UVA615" i="69"/>
  <c r="UXW615" i="69"/>
  <c r="VLP615" i="69"/>
  <c r="VQN615" i="69"/>
  <c r="WBK615" i="69"/>
  <c r="WDM615" i="69"/>
  <c r="WQG615" i="69"/>
  <c r="WFM615" i="69"/>
  <c r="WKK615" i="69"/>
  <c r="WPI615" i="69"/>
  <c r="WUG615" i="69"/>
  <c r="WZE615" i="69"/>
  <c r="XEC615" i="69"/>
  <c r="TWV615" i="69"/>
  <c r="UBT615" i="69"/>
  <c r="UGR615" i="69"/>
  <c r="ULP615" i="69"/>
  <c r="UQN615" i="69"/>
  <c r="UVL615" i="69"/>
  <c r="VAJ615" i="69"/>
  <c r="VFH615" i="69"/>
  <c r="VKF615" i="69"/>
  <c r="VPD615" i="69"/>
  <c r="VUB615" i="69"/>
  <c r="VYZ615" i="69"/>
  <c r="WAU615" i="69"/>
  <c r="WDX615" i="69"/>
  <c r="WFS615" i="69"/>
  <c r="WIV615" i="69"/>
  <c r="WKQ615" i="69"/>
  <c r="WNT615" i="69"/>
  <c r="WPO615" i="69"/>
  <c r="WSR615" i="69"/>
  <c r="WUM615" i="69"/>
  <c r="WXP615" i="69"/>
  <c r="WZK615" i="69"/>
  <c r="XCN615" i="69"/>
  <c r="XEI615" i="69"/>
  <c r="AI51" i="65"/>
  <c r="BA96" i="65"/>
  <c r="AU96" i="65"/>
  <c r="AO96" i="65"/>
  <c r="AI96" i="65"/>
  <c r="BA51" i="65"/>
  <c r="AU51" i="65"/>
  <c r="AO51" i="65"/>
  <c r="I19" i="65"/>
  <c r="G19" i="65"/>
  <c r="E19" i="65"/>
  <c r="I18" i="65"/>
  <c r="G18" i="65"/>
  <c r="E18" i="65"/>
  <c r="I17" i="65"/>
  <c r="G17" i="65"/>
  <c r="E17" i="65"/>
  <c r="I16" i="65"/>
  <c r="G16" i="65"/>
  <c r="E16" i="65"/>
  <c r="C16" i="65"/>
  <c r="J17" i="65" s="1"/>
  <c r="B16" i="65"/>
  <c r="H18" i="65" s="1"/>
  <c r="A16" i="65"/>
  <c r="F15" i="65" s="1"/>
  <c r="I15" i="65"/>
  <c r="H15" i="65"/>
  <c r="G15" i="65"/>
  <c r="E15" i="65"/>
  <c r="H14" i="65"/>
  <c r="PIG615" i="69" l="1"/>
  <c r="PIS615" i="69"/>
  <c r="PSC615" i="69"/>
  <c r="PSO615" i="69"/>
  <c r="NZU615" i="69"/>
  <c r="OAG615" i="69"/>
  <c r="MMK615" i="69"/>
  <c r="MMW615" i="69"/>
  <c r="JVM615" i="69"/>
  <c r="JVY615" i="69"/>
  <c r="LIW615" i="69"/>
  <c r="LJI615" i="69"/>
  <c r="JQO615" i="69"/>
  <c r="JRA615" i="69"/>
  <c r="IDE615" i="69"/>
  <c r="IDQ615" i="69"/>
  <c r="GPU615" i="69"/>
  <c r="GQG615" i="69"/>
  <c r="EIS615" i="69"/>
  <c r="EJE615" i="69"/>
  <c r="DIC615" i="69"/>
  <c r="DHQ615" i="69"/>
  <c r="CYG615" i="69"/>
  <c r="CXU615" i="69"/>
  <c r="VRE615" i="69"/>
  <c r="VRQ615" i="69"/>
  <c r="WBA615" i="69"/>
  <c r="WBM615" i="69"/>
  <c r="TAG615" i="69"/>
  <c r="TAS615" i="69"/>
  <c r="QOS615" i="69"/>
  <c r="QOG615" i="69"/>
  <c r="RSG615" i="69"/>
  <c r="RRU615" i="69"/>
  <c r="RAO615" i="69"/>
  <c r="RBA615" i="69"/>
  <c r="RNI615" i="69"/>
  <c r="RMW615" i="69"/>
  <c r="NUW615" i="69"/>
  <c r="NVI615" i="69"/>
  <c r="MHM615" i="69"/>
  <c r="MHY615" i="69"/>
  <c r="OWK615" i="69"/>
  <c r="OVY615" i="69"/>
  <c r="LDY615" i="69"/>
  <c r="LEK615" i="69"/>
  <c r="LSS615" i="69"/>
  <c r="LTE615" i="69"/>
  <c r="JLQ615" i="69"/>
  <c r="JMC615" i="69"/>
  <c r="HYG615" i="69"/>
  <c r="HYS615" i="69"/>
  <c r="GKW615" i="69"/>
  <c r="GLI615" i="69"/>
  <c r="DFE615" i="69"/>
  <c r="DFQ615" i="69"/>
  <c r="CTI615" i="69"/>
  <c r="CSW615" i="69"/>
  <c r="ENQ615" i="69"/>
  <c r="EOC615" i="69"/>
  <c r="BPI615" i="69"/>
  <c r="BPU615" i="69"/>
  <c r="AVQ615" i="69"/>
  <c r="AWC615" i="69"/>
  <c r="ABY615" i="69"/>
  <c r="ACK615" i="69"/>
  <c r="TTY615" i="69"/>
  <c r="TUK615" i="69"/>
  <c r="PGG615" i="69"/>
  <c r="PFU615" i="69"/>
  <c r="PNE615" i="69"/>
  <c r="PNQ615" i="69"/>
  <c r="PQC615" i="69"/>
  <c r="PPQ615" i="69"/>
  <c r="PXA615" i="69"/>
  <c r="PXM615" i="69"/>
  <c r="NPY615" i="69"/>
  <c r="NQK615" i="69"/>
  <c r="MCO615" i="69"/>
  <c r="MDA615" i="69"/>
  <c r="QEW615" i="69"/>
  <c r="QEK615" i="69"/>
  <c r="RIK615" i="69"/>
  <c r="RHY615" i="69"/>
  <c r="LXQ615" i="69"/>
  <c r="LYC615" i="69"/>
  <c r="JGS615" i="69"/>
  <c r="JHE615" i="69"/>
  <c r="HTI615" i="69"/>
  <c r="HTU615" i="69"/>
  <c r="GFY615" i="69"/>
  <c r="GGK615" i="69"/>
  <c r="DDE615" i="69"/>
  <c r="DCS615" i="69"/>
  <c r="CBQ615" i="69"/>
  <c r="CCC615" i="69"/>
  <c r="EDU615" i="69"/>
  <c r="EEG615" i="69"/>
  <c r="VMG615" i="69"/>
  <c r="VMS615" i="69"/>
  <c r="UXM615" i="69"/>
  <c r="UXY615" i="69"/>
  <c r="STI615" i="69"/>
  <c r="SSW615" i="69"/>
  <c r="UNQ615" i="69"/>
  <c r="UOC615" i="69"/>
  <c r="SQK615" i="69"/>
  <c r="SQW615" i="69"/>
  <c r="TFE615" i="69"/>
  <c r="TFQ615" i="69"/>
  <c r="RDM615" i="69"/>
  <c r="RDA615" i="69"/>
  <c r="NLA615" i="69"/>
  <c r="NLM615" i="69"/>
  <c r="KZA615" i="69"/>
  <c r="KZM615" i="69"/>
  <c r="JBU615" i="69"/>
  <c r="JCG615" i="69"/>
  <c r="HOK615" i="69"/>
  <c r="HOW615" i="69"/>
  <c r="GBA615" i="69"/>
  <c r="GBM615" i="69"/>
  <c r="DYW615" i="69"/>
  <c r="DZI615" i="69"/>
  <c r="CJM615" i="69"/>
  <c r="CJA615" i="69"/>
  <c r="BKK615" i="69"/>
  <c r="BKW615" i="69"/>
  <c r="AQS615" i="69"/>
  <c r="ARE615" i="69"/>
  <c r="XA615" i="69"/>
  <c r="XM615" i="69"/>
  <c r="TDE615" i="69"/>
  <c r="TCS615" i="69"/>
  <c r="QQS615" i="69"/>
  <c r="QRE615" i="69"/>
  <c r="PLE615" i="69"/>
  <c r="PKS615" i="69"/>
  <c r="PVA615" i="69"/>
  <c r="PUO615" i="69"/>
  <c r="NGC615" i="69"/>
  <c r="NGO615" i="69"/>
  <c r="PZY615" i="69"/>
  <c r="PZM615" i="69"/>
  <c r="RWS615" i="69"/>
  <c r="RXE615" i="69"/>
  <c r="QYO615" i="69"/>
  <c r="QYC615" i="69"/>
  <c r="IWW615" i="69"/>
  <c r="IXI615" i="69"/>
  <c r="HJM615" i="69"/>
  <c r="HJY615" i="69"/>
  <c r="FWC615" i="69"/>
  <c r="FWO615" i="69"/>
  <c r="EXM615" i="69"/>
  <c r="EXY615" i="69"/>
  <c r="GG615" i="69"/>
  <c r="FU615" i="69"/>
  <c r="ESO615" i="69"/>
  <c r="ETA615" i="69"/>
  <c r="CEO615" i="69"/>
  <c r="CEC615" i="69"/>
  <c r="DTY615" i="69"/>
  <c r="DUK615" i="69"/>
  <c r="SC615" i="69"/>
  <c r="SO615" i="69"/>
  <c r="VWC615" i="69"/>
  <c r="VWO615" i="69"/>
  <c r="PDI615" i="69"/>
  <c r="PDU615" i="69"/>
  <c r="ORM615" i="69"/>
  <c r="ORA615" i="69"/>
  <c r="NBE615" i="69"/>
  <c r="NBQ615" i="69"/>
  <c r="RFM615" i="69"/>
  <c r="RFY615" i="69"/>
  <c r="KPE615" i="69"/>
  <c r="KPQ615" i="69"/>
  <c r="IRY615" i="69"/>
  <c r="ISK615" i="69"/>
  <c r="HEO615" i="69"/>
  <c r="HFA615" i="69"/>
  <c r="FRE615" i="69"/>
  <c r="FRQ615" i="69"/>
  <c r="BI615" i="69"/>
  <c r="AW615" i="69"/>
  <c r="BFM615" i="69"/>
  <c r="BFY615" i="69"/>
  <c r="ALU615" i="69"/>
  <c r="AMG615" i="69"/>
  <c r="NE615" i="69"/>
  <c r="NQ615" i="69"/>
  <c r="TYW615" i="69"/>
  <c r="TZI615" i="69"/>
  <c r="TRY615" i="69"/>
  <c r="TRM615" i="69"/>
  <c r="SYG615" i="69"/>
  <c r="SXU615" i="69"/>
  <c r="RKK615" i="69"/>
  <c r="RKW615" i="69"/>
  <c r="QTQ615" i="69"/>
  <c r="QTE615" i="69"/>
  <c r="RUG615" i="69"/>
  <c r="RUS615" i="69"/>
  <c r="OJQ615" i="69"/>
  <c r="OKC615" i="69"/>
  <c r="MWG615" i="69"/>
  <c r="MWS615" i="69"/>
  <c r="RZQ615" i="69"/>
  <c r="RZE615" i="69"/>
  <c r="QJU615" i="69"/>
  <c r="QJI615" i="69"/>
  <c r="LNU615" i="69"/>
  <c r="LOG615" i="69"/>
  <c r="KXA615" i="69"/>
  <c r="KWO615" i="69"/>
  <c r="INA615" i="69"/>
  <c r="INM615" i="69"/>
  <c r="GZQ615" i="69"/>
  <c r="HAC615" i="69"/>
  <c r="FMG615" i="69"/>
  <c r="FMS615" i="69"/>
  <c r="COK615" i="69"/>
  <c r="CNY615" i="69"/>
  <c r="DNA615" i="69"/>
  <c r="DMO615" i="69"/>
  <c r="DPA615" i="69"/>
  <c r="DPM615" i="69"/>
  <c r="CVI615" i="69"/>
  <c r="CVU615" i="69"/>
  <c r="FCK615" i="69"/>
  <c r="FCW615" i="69"/>
  <c r="IG615" i="69"/>
  <c r="IS615" i="69"/>
  <c r="VHI615" i="69"/>
  <c r="VHU615" i="69"/>
  <c r="UIS615" i="69"/>
  <c r="UJE615" i="69"/>
  <c r="PBI615" i="69"/>
  <c r="PAW615" i="69"/>
  <c r="OES615" i="69"/>
  <c r="OFE615" i="69"/>
  <c r="MRI615" i="69"/>
  <c r="MRU615" i="69"/>
  <c r="QVQ615" i="69"/>
  <c r="QWC615" i="69"/>
  <c r="RPI615" i="69"/>
  <c r="RPU615" i="69"/>
  <c r="KFI615" i="69"/>
  <c r="KFU615" i="69"/>
  <c r="KDI615" i="69"/>
  <c r="KCW615" i="69"/>
  <c r="IIC615" i="69"/>
  <c r="IIO615" i="69"/>
  <c r="GUS615" i="69"/>
  <c r="GVE615" i="69"/>
  <c r="FHI615" i="69"/>
  <c r="FHU615" i="69"/>
  <c r="DKC615" i="69"/>
  <c r="DKO615" i="69"/>
  <c r="BUG615" i="69"/>
  <c r="BUS615" i="69"/>
  <c r="BAO615" i="69"/>
  <c r="BBA615" i="69"/>
  <c r="AGW615" i="69"/>
  <c r="AHI615" i="69"/>
  <c r="DI615" i="69"/>
  <c r="DU615" i="69"/>
  <c r="F14" i="65"/>
  <c r="J18" i="65"/>
  <c r="J15" i="65"/>
  <c r="J16" i="65"/>
  <c r="J14" i="65"/>
  <c r="H17" i="65"/>
  <c r="H19" i="65"/>
  <c r="F19" i="65"/>
  <c r="F17" i="65"/>
  <c r="F18" i="65"/>
  <c r="F16" i="65"/>
  <c r="H16" i="65"/>
  <c r="J19" i="65"/>
  <c r="J21" i="65" s="1"/>
  <c r="AD37" i="64"/>
  <c r="AE37" i="64"/>
  <c r="AF37" i="64" s="1"/>
  <c r="AG37" i="64"/>
  <c r="AD38" i="64"/>
  <c r="AF38" i="64" s="1"/>
  <c r="AE38" i="64"/>
  <c r="AG38" i="64"/>
  <c r="AD39" i="64"/>
  <c r="AE39" i="64"/>
  <c r="AF39" i="64" s="1"/>
  <c r="AG39" i="64"/>
  <c r="AD40" i="64"/>
  <c r="AF40" i="64" s="1"/>
  <c r="AE40" i="64"/>
  <c r="AG40" i="64"/>
  <c r="AD41" i="64"/>
  <c r="AE41" i="64"/>
  <c r="AF41" i="64" s="1"/>
  <c r="AG41" i="64"/>
  <c r="AD42" i="64"/>
  <c r="AF42" i="64" s="1"/>
  <c r="AE42" i="64"/>
  <c r="AG42" i="64"/>
  <c r="AD43" i="64"/>
  <c r="AE43" i="64"/>
  <c r="AF43" i="64" s="1"/>
  <c r="AG43" i="64"/>
  <c r="AD44" i="64"/>
  <c r="AF44" i="64" s="1"/>
  <c r="AE44" i="64"/>
  <c r="AG44" i="64"/>
  <c r="AD45" i="64"/>
  <c r="AE45" i="64"/>
  <c r="AF45" i="64" s="1"/>
  <c r="AG45" i="64"/>
  <c r="AD46" i="64"/>
  <c r="AF46" i="64" s="1"/>
  <c r="AE46" i="64"/>
  <c r="AG46" i="64"/>
  <c r="AD47" i="64"/>
  <c r="AE47" i="64"/>
  <c r="AF47" i="64" s="1"/>
  <c r="AG47" i="64"/>
  <c r="AD48" i="64"/>
  <c r="AF48" i="64" s="1"/>
  <c r="AE48" i="64"/>
  <c r="AG48" i="64"/>
  <c r="AD49" i="64"/>
  <c r="AE49" i="64"/>
  <c r="AF49" i="64" s="1"/>
  <c r="AG49" i="64"/>
  <c r="AD50" i="64"/>
  <c r="AF50" i="64" s="1"/>
  <c r="AE50" i="64"/>
  <c r="AG50" i="64"/>
  <c r="AD51" i="64"/>
  <c r="AE51" i="64"/>
  <c r="AF51" i="64" s="1"/>
  <c r="AG51" i="64"/>
  <c r="AD52" i="64"/>
  <c r="AF52" i="64" s="1"/>
  <c r="AE52" i="64"/>
  <c r="AG52" i="64"/>
  <c r="AD53" i="64"/>
  <c r="AE53" i="64"/>
  <c r="AF53" i="64" s="1"/>
  <c r="AG53" i="64"/>
  <c r="AD54" i="64"/>
  <c r="AE54" i="64"/>
  <c r="AF54" i="64" s="1"/>
  <c r="AG54" i="64"/>
  <c r="AD55" i="64"/>
  <c r="AE55" i="64"/>
  <c r="AF55" i="64" s="1"/>
  <c r="AG55" i="64"/>
  <c r="AD56" i="64"/>
  <c r="AE56" i="64"/>
  <c r="AF56" i="64" s="1"/>
  <c r="AG56" i="64"/>
  <c r="AD57" i="64"/>
  <c r="AE57" i="64"/>
  <c r="AF57" i="64" s="1"/>
  <c r="AG57" i="64"/>
  <c r="AD58" i="64"/>
  <c r="AE58" i="64"/>
  <c r="AF58" i="64" s="1"/>
  <c r="AG58" i="64"/>
  <c r="AD59" i="64"/>
  <c r="AE59" i="64"/>
  <c r="AF59" i="64" s="1"/>
  <c r="AG59" i="64"/>
  <c r="AD60" i="64"/>
  <c r="AE60" i="64"/>
  <c r="AF60" i="64" s="1"/>
  <c r="AG60" i="64"/>
  <c r="AD61" i="64"/>
  <c r="AE61" i="64"/>
  <c r="AF61" i="64" s="1"/>
  <c r="AG61" i="64"/>
  <c r="AD62" i="64"/>
  <c r="AE62" i="64"/>
  <c r="AF62" i="64" s="1"/>
  <c r="AG62" i="64"/>
  <c r="AD63" i="64"/>
  <c r="AE63" i="64"/>
  <c r="AF63" i="64" s="1"/>
  <c r="AG63" i="64"/>
  <c r="AD64" i="64"/>
  <c r="AE64" i="64"/>
  <c r="AF64" i="64" s="1"/>
  <c r="AG64" i="64"/>
  <c r="AD65" i="64"/>
  <c r="AE65" i="64"/>
  <c r="AF65" i="64" s="1"/>
  <c r="AG65" i="64"/>
  <c r="AD66" i="64"/>
  <c r="AE66" i="64"/>
  <c r="AF66" i="64" s="1"/>
  <c r="AG66" i="64"/>
  <c r="AD67" i="64"/>
  <c r="AE67" i="64"/>
  <c r="AF67" i="64" s="1"/>
  <c r="AG67" i="64"/>
  <c r="AD68" i="64"/>
  <c r="AE68" i="64"/>
  <c r="AF68" i="64" s="1"/>
  <c r="AG68" i="64"/>
  <c r="AD69" i="64"/>
  <c r="AE69" i="64"/>
  <c r="AF69" i="64" s="1"/>
  <c r="AG69" i="64"/>
  <c r="AD70" i="64"/>
  <c r="AE70" i="64"/>
  <c r="AF70" i="64" s="1"/>
  <c r="AG70" i="64"/>
  <c r="AD71" i="64"/>
  <c r="AE71" i="64"/>
  <c r="AF71" i="64" s="1"/>
  <c r="AG71" i="64"/>
  <c r="AD72" i="64"/>
  <c r="AE72" i="64"/>
  <c r="AF72" i="64" s="1"/>
  <c r="AG72" i="64"/>
  <c r="AD73" i="64"/>
  <c r="AE73" i="64"/>
  <c r="AF73" i="64" s="1"/>
  <c r="AG73" i="64"/>
  <c r="AD74" i="64"/>
  <c r="AE74" i="64"/>
  <c r="AF74" i="64" s="1"/>
  <c r="AG74" i="64"/>
  <c r="AD75" i="64"/>
  <c r="AE75" i="64"/>
  <c r="AF75" i="64" s="1"/>
  <c r="AG75" i="64"/>
  <c r="AD76" i="64"/>
  <c r="AE76" i="64"/>
  <c r="AF76" i="64" s="1"/>
  <c r="AG76" i="64"/>
  <c r="AD77" i="64"/>
  <c r="AE77" i="64"/>
  <c r="AF77" i="64" s="1"/>
  <c r="AG77" i="64"/>
  <c r="AD78" i="64"/>
  <c r="AE78" i="64"/>
  <c r="AF78" i="64" s="1"/>
  <c r="AG78" i="64"/>
  <c r="AD79" i="64"/>
  <c r="AE79" i="64"/>
  <c r="AF79" i="64" s="1"/>
  <c r="AG79" i="64"/>
  <c r="AD80" i="64"/>
  <c r="AE80" i="64"/>
  <c r="AF80" i="64" s="1"/>
  <c r="AG80" i="64"/>
  <c r="AD81" i="64"/>
  <c r="AE81" i="64"/>
  <c r="AF81" i="64" s="1"/>
  <c r="AG81" i="64"/>
  <c r="AD82" i="64"/>
  <c r="AE82" i="64"/>
  <c r="AF82" i="64" s="1"/>
  <c r="AG82" i="64"/>
  <c r="AD83" i="64"/>
  <c r="AE83" i="64"/>
  <c r="AF83" i="64" s="1"/>
  <c r="AG83" i="64"/>
  <c r="AD84" i="64"/>
  <c r="AE84" i="64"/>
  <c r="AF84" i="64" s="1"/>
  <c r="AG84" i="64"/>
  <c r="AD85" i="64"/>
  <c r="AE85" i="64"/>
  <c r="AF85" i="64" s="1"/>
  <c r="AG85" i="64"/>
  <c r="AD86" i="64"/>
  <c r="AE86" i="64"/>
  <c r="AF86" i="64" s="1"/>
  <c r="AG86" i="64"/>
  <c r="AD87" i="64"/>
  <c r="AE87" i="64"/>
  <c r="AF87" i="64" s="1"/>
  <c r="AG87" i="64"/>
  <c r="AD88" i="64"/>
  <c r="AE88" i="64"/>
  <c r="AF88" i="64" s="1"/>
  <c r="AG88" i="64"/>
  <c r="AD89" i="64"/>
  <c r="AE89" i="64"/>
  <c r="AF89" i="64" s="1"/>
  <c r="AG89" i="64"/>
  <c r="AD90" i="64"/>
  <c r="AE90" i="64"/>
  <c r="AF90" i="64" s="1"/>
  <c r="AG90" i="64"/>
  <c r="AD91" i="64"/>
  <c r="AE91" i="64"/>
  <c r="AF91" i="64" s="1"/>
  <c r="AG91" i="64"/>
  <c r="AD92" i="64"/>
  <c r="AE92" i="64"/>
  <c r="AF92" i="64" s="1"/>
  <c r="AG92" i="64"/>
  <c r="AD93" i="64"/>
  <c r="AE93" i="64"/>
  <c r="AF93" i="64" s="1"/>
  <c r="AG93" i="64"/>
  <c r="AD94" i="64"/>
  <c r="AE94" i="64"/>
  <c r="AF94" i="64" s="1"/>
  <c r="AG94" i="64"/>
  <c r="AD95" i="64"/>
  <c r="AE95" i="64"/>
  <c r="AF95" i="64" s="1"/>
  <c r="AG95" i="64"/>
  <c r="AD96" i="64"/>
  <c r="AE96" i="64"/>
  <c r="AF96" i="64" s="1"/>
  <c r="AG96" i="64"/>
  <c r="AD97" i="64"/>
  <c r="AE97" i="64"/>
  <c r="AF97" i="64" s="1"/>
  <c r="AG97" i="64"/>
  <c r="AD98" i="64"/>
  <c r="AE98" i="64"/>
  <c r="AF98" i="64" s="1"/>
  <c r="AG98" i="64"/>
  <c r="AD99" i="64"/>
  <c r="AE99" i="64"/>
  <c r="AF99" i="64" s="1"/>
  <c r="AG99" i="64"/>
  <c r="AD100" i="64"/>
  <c r="AE100" i="64"/>
  <c r="AF100" i="64" s="1"/>
  <c r="AG100" i="64"/>
  <c r="AD101" i="64"/>
  <c r="AE101" i="64"/>
  <c r="AF101" i="64" s="1"/>
  <c r="AG101" i="64"/>
  <c r="AD102" i="64"/>
  <c r="AE102" i="64"/>
  <c r="AF102" i="64" s="1"/>
  <c r="AG102" i="64"/>
  <c r="AD103" i="64"/>
  <c r="AE103" i="64"/>
  <c r="AF103" i="64" s="1"/>
  <c r="AG103" i="64"/>
  <c r="AD104" i="64"/>
  <c r="AE104" i="64"/>
  <c r="AF104" i="64" s="1"/>
  <c r="AG104" i="64"/>
  <c r="AD105" i="64"/>
  <c r="AE105" i="64"/>
  <c r="AF105" i="64" s="1"/>
  <c r="AG105" i="64"/>
  <c r="AD106" i="64"/>
  <c r="AE106" i="64"/>
  <c r="AF106" i="64" s="1"/>
  <c r="AG106" i="64"/>
  <c r="AD107" i="64"/>
  <c r="AE107" i="64"/>
  <c r="AF107" i="64" s="1"/>
  <c r="AG107" i="64"/>
  <c r="AD108" i="64"/>
  <c r="AE108" i="64"/>
  <c r="AF108" i="64" s="1"/>
  <c r="AG108" i="64"/>
  <c r="AD109" i="64"/>
  <c r="AE109" i="64"/>
  <c r="AF109" i="64" s="1"/>
  <c r="AG109" i="64"/>
  <c r="AD110" i="64"/>
  <c r="AE110" i="64"/>
  <c r="AF110" i="64" s="1"/>
  <c r="AG110" i="64"/>
  <c r="AD111" i="64"/>
  <c r="AE111" i="64"/>
  <c r="AF111" i="64" s="1"/>
  <c r="AG111" i="64"/>
  <c r="AD112" i="64"/>
  <c r="AE112" i="64"/>
  <c r="AF112" i="64" s="1"/>
  <c r="AG112" i="64"/>
  <c r="AD113" i="64"/>
  <c r="AE113" i="64"/>
  <c r="AF113" i="64" s="1"/>
  <c r="AG113" i="64"/>
  <c r="AD114" i="64"/>
  <c r="AE114" i="64"/>
  <c r="AF114" i="64" s="1"/>
  <c r="AG114" i="64"/>
  <c r="AD115" i="64"/>
  <c r="AE115" i="64"/>
  <c r="AF115" i="64" s="1"/>
  <c r="AG115" i="64"/>
  <c r="AD116" i="64"/>
  <c r="AE116" i="64"/>
  <c r="AF116" i="64" s="1"/>
  <c r="AG116" i="64"/>
  <c r="AD117" i="64"/>
  <c r="AE117" i="64"/>
  <c r="AF117" i="64" s="1"/>
  <c r="AG117" i="64"/>
  <c r="AD118" i="64"/>
  <c r="AE118" i="64"/>
  <c r="AF118" i="64" s="1"/>
  <c r="AG118" i="64"/>
  <c r="AD119" i="64"/>
  <c r="AE119" i="64"/>
  <c r="AF119" i="64" s="1"/>
  <c r="AG119" i="64"/>
  <c r="AD120" i="64"/>
  <c r="AE120" i="64"/>
  <c r="AF120" i="64" s="1"/>
  <c r="AG120" i="64"/>
  <c r="AD121" i="64"/>
  <c r="AE121" i="64"/>
  <c r="AF121" i="64" s="1"/>
  <c r="AG121" i="64"/>
  <c r="AD122" i="64"/>
  <c r="AE122" i="64"/>
  <c r="AF122" i="64" s="1"/>
  <c r="AG122" i="64"/>
  <c r="AD123" i="64"/>
  <c r="AE123" i="64"/>
  <c r="AF123" i="64" s="1"/>
  <c r="AG123" i="64"/>
  <c r="AD124" i="64"/>
  <c r="AE124" i="64"/>
  <c r="AF124" i="64" s="1"/>
  <c r="AG124" i="64"/>
  <c r="AD125" i="64"/>
  <c r="AE125" i="64"/>
  <c r="AF125" i="64" s="1"/>
  <c r="AG125" i="64"/>
  <c r="AD126" i="64"/>
  <c r="AE126" i="64"/>
  <c r="AF126" i="64" s="1"/>
  <c r="AG126" i="64"/>
  <c r="AD127" i="64"/>
  <c r="AE127" i="64"/>
  <c r="AF127" i="64" s="1"/>
  <c r="AG127" i="64"/>
  <c r="AD128" i="64"/>
  <c r="AE128" i="64"/>
  <c r="AF128" i="64" s="1"/>
  <c r="AG128" i="64"/>
  <c r="AD129" i="64"/>
  <c r="AE129" i="64"/>
  <c r="AF129" i="64" s="1"/>
  <c r="AG129" i="64"/>
  <c r="AD130" i="64"/>
  <c r="AE130" i="64"/>
  <c r="AF130" i="64" s="1"/>
  <c r="AG130" i="64"/>
  <c r="AD131" i="64"/>
  <c r="AE131" i="64"/>
  <c r="AF131" i="64" s="1"/>
  <c r="AG131" i="64"/>
  <c r="AD132" i="64"/>
  <c r="AE132" i="64"/>
  <c r="AF132" i="64" s="1"/>
  <c r="AG132" i="64"/>
  <c r="AD133" i="64"/>
  <c r="AE133" i="64"/>
  <c r="AF133" i="64" s="1"/>
  <c r="AG133" i="64"/>
  <c r="AD134" i="64"/>
  <c r="AE134" i="64"/>
  <c r="AF134" i="64" s="1"/>
  <c r="AG134" i="64"/>
  <c r="AD135" i="64"/>
  <c r="AE135" i="64"/>
  <c r="AF135" i="64" s="1"/>
  <c r="AG135" i="64"/>
  <c r="AD136" i="64"/>
  <c r="AE136" i="64"/>
  <c r="AF136" i="64" s="1"/>
  <c r="AG136" i="64"/>
  <c r="AD137" i="64"/>
  <c r="AE137" i="64"/>
  <c r="AF137" i="64" s="1"/>
  <c r="AG137" i="64"/>
  <c r="AD138" i="64"/>
  <c r="AE138" i="64"/>
  <c r="AF138" i="64" s="1"/>
  <c r="AG138" i="64"/>
  <c r="AD139" i="64"/>
  <c r="AE139" i="64"/>
  <c r="AF139" i="64" s="1"/>
  <c r="AG139" i="64"/>
  <c r="AD37" i="59"/>
  <c r="AE37" i="59"/>
  <c r="AF37" i="59" s="1"/>
  <c r="AG37" i="59"/>
  <c r="AD38" i="59"/>
  <c r="AE38" i="59"/>
  <c r="AF38" i="59"/>
  <c r="AG38" i="59"/>
  <c r="AD39" i="59"/>
  <c r="AE39" i="59"/>
  <c r="AF39" i="59" s="1"/>
  <c r="AG39" i="59"/>
  <c r="AD40" i="59"/>
  <c r="AE40" i="59"/>
  <c r="AF40" i="59"/>
  <c r="AG40" i="59"/>
  <c r="AD41" i="59"/>
  <c r="AE41" i="59"/>
  <c r="AF41" i="59" s="1"/>
  <c r="AG41" i="59"/>
  <c r="AD42" i="59"/>
  <c r="AE42" i="59"/>
  <c r="AF42" i="59"/>
  <c r="AG42" i="59"/>
  <c r="AD43" i="59"/>
  <c r="AE43" i="59"/>
  <c r="AF43" i="59" s="1"/>
  <c r="AG43" i="59"/>
  <c r="AD44" i="59"/>
  <c r="AE44" i="59"/>
  <c r="AF44" i="59"/>
  <c r="AG44" i="59"/>
  <c r="AD45" i="59"/>
  <c r="AE45" i="59"/>
  <c r="AF45" i="59" s="1"/>
  <c r="AG45" i="59"/>
  <c r="AD46" i="59"/>
  <c r="AE46" i="59"/>
  <c r="AF46" i="59"/>
  <c r="AG46" i="59"/>
  <c r="AD47" i="59"/>
  <c r="AE47" i="59"/>
  <c r="AF47" i="59" s="1"/>
  <c r="AG47" i="59"/>
  <c r="AD48" i="59"/>
  <c r="AE48" i="59"/>
  <c r="AF48" i="59"/>
  <c r="AG48" i="59"/>
  <c r="AD49" i="59"/>
  <c r="AE49" i="59"/>
  <c r="AF49" i="59" s="1"/>
  <c r="AG49" i="59"/>
  <c r="AD50" i="59"/>
  <c r="AF50" i="59" s="1"/>
  <c r="AE50" i="59"/>
  <c r="AG50" i="59"/>
  <c r="AD51" i="59"/>
  <c r="AE51" i="59"/>
  <c r="AF51" i="59" s="1"/>
  <c r="AG51" i="59"/>
  <c r="AD52" i="59"/>
  <c r="AE52" i="59"/>
  <c r="AF52" i="59"/>
  <c r="AG52" i="59"/>
  <c r="AD53" i="59"/>
  <c r="AE53" i="59"/>
  <c r="AF53" i="59" s="1"/>
  <c r="AG53" i="59"/>
  <c r="AD54" i="59"/>
  <c r="AE54" i="59"/>
  <c r="AF54" i="59"/>
  <c r="AG54" i="59"/>
  <c r="AD55" i="59"/>
  <c r="AE55" i="59"/>
  <c r="AF55" i="59" s="1"/>
  <c r="AG55" i="59"/>
  <c r="AD56" i="59"/>
  <c r="AF56" i="59" s="1"/>
  <c r="AE56" i="59"/>
  <c r="AG56" i="59"/>
  <c r="AD57" i="59"/>
  <c r="AE57" i="59"/>
  <c r="AF57" i="59" s="1"/>
  <c r="AG57" i="59"/>
  <c r="AD58" i="59"/>
  <c r="AF58" i="59" s="1"/>
  <c r="AE58" i="59"/>
  <c r="AG58" i="59"/>
  <c r="AD59" i="59"/>
  <c r="AE59" i="59"/>
  <c r="AF59" i="59" s="1"/>
  <c r="AG59" i="59"/>
  <c r="AD60" i="59"/>
  <c r="AF60" i="59" s="1"/>
  <c r="AE60" i="59"/>
  <c r="AG60" i="59"/>
  <c r="AD61" i="59"/>
  <c r="AE61" i="59"/>
  <c r="AF61" i="59" s="1"/>
  <c r="AG61" i="59"/>
  <c r="AD62" i="59"/>
  <c r="AF62" i="59" s="1"/>
  <c r="AE62" i="59"/>
  <c r="AG62" i="59"/>
  <c r="AD63" i="59"/>
  <c r="AE63" i="59"/>
  <c r="AF63" i="59" s="1"/>
  <c r="AG63" i="59"/>
  <c r="AD64" i="59"/>
  <c r="AF64" i="59" s="1"/>
  <c r="AE64" i="59"/>
  <c r="AG64" i="59"/>
  <c r="AD65" i="59"/>
  <c r="AE65" i="59"/>
  <c r="AF65" i="59" s="1"/>
  <c r="AG65" i="59"/>
  <c r="AD66" i="59"/>
  <c r="AF66" i="59" s="1"/>
  <c r="AE66" i="59"/>
  <c r="AG66" i="59"/>
  <c r="AD67" i="59"/>
  <c r="AE67" i="59"/>
  <c r="AF67" i="59"/>
  <c r="AG67" i="59"/>
  <c r="AD68" i="59"/>
  <c r="AF68" i="59" s="1"/>
  <c r="AE68" i="59"/>
  <c r="AG68" i="59"/>
  <c r="AD69" i="59"/>
  <c r="AE69" i="59"/>
  <c r="AF69" i="59"/>
  <c r="AG69" i="59"/>
  <c r="AD70" i="59"/>
  <c r="AF70" i="59" s="1"/>
  <c r="AE70" i="59"/>
  <c r="AG70" i="59"/>
  <c r="AD71" i="59"/>
  <c r="AE71" i="59"/>
  <c r="AF71" i="59"/>
  <c r="AG71" i="59"/>
  <c r="AD72" i="59"/>
  <c r="AE72" i="59"/>
  <c r="AF72" i="59" s="1"/>
  <c r="AG72" i="59"/>
  <c r="AD73" i="59"/>
  <c r="AE73" i="59"/>
  <c r="AF73" i="59"/>
  <c r="AG73" i="59"/>
  <c r="AD74" i="59"/>
  <c r="AE74" i="59"/>
  <c r="AF74" i="59" s="1"/>
  <c r="AG74" i="59"/>
  <c r="AD75" i="59"/>
  <c r="AE75" i="59"/>
  <c r="AF75" i="59"/>
  <c r="AG75" i="59"/>
  <c r="AD76" i="59"/>
  <c r="AE76" i="59"/>
  <c r="AF76" i="59" s="1"/>
  <c r="AG76" i="59"/>
  <c r="AD77" i="59"/>
  <c r="AE77" i="59"/>
  <c r="AF77" i="59"/>
  <c r="AG77" i="59"/>
  <c r="AD78" i="59"/>
  <c r="AE78" i="59"/>
  <c r="AF78" i="59" s="1"/>
  <c r="AG78" i="59"/>
  <c r="AD79" i="59"/>
  <c r="AE79" i="59"/>
  <c r="AF79" i="59"/>
  <c r="AG79" i="59"/>
  <c r="AD80" i="59"/>
  <c r="AE80" i="59"/>
  <c r="AF80" i="59" s="1"/>
  <c r="AG80" i="59"/>
  <c r="AD81" i="59"/>
  <c r="AE81" i="59"/>
  <c r="AF81" i="59"/>
  <c r="AG81" i="59"/>
  <c r="AD82" i="59"/>
  <c r="AE82" i="59"/>
  <c r="AF82" i="59" s="1"/>
  <c r="AG82" i="59"/>
  <c r="AD83" i="59"/>
  <c r="AE83" i="59"/>
  <c r="AF83" i="59"/>
  <c r="AG83" i="59"/>
  <c r="AD84" i="59"/>
  <c r="AE84" i="59"/>
  <c r="AF84" i="59" s="1"/>
  <c r="AG84" i="59"/>
  <c r="AD85" i="59"/>
  <c r="AE85" i="59"/>
  <c r="AF85" i="59"/>
  <c r="AG85" i="59"/>
  <c r="AD86" i="59"/>
  <c r="AE86" i="59"/>
  <c r="AF86" i="59" s="1"/>
  <c r="AG86" i="59"/>
  <c r="AD87" i="59"/>
  <c r="AE87" i="59"/>
  <c r="AF87" i="59"/>
  <c r="AG87" i="59"/>
  <c r="AD88" i="59"/>
  <c r="AE88" i="59"/>
  <c r="AF88" i="59" s="1"/>
  <c r="AG88" i="59"/>
  <c r="AD89" i="59"/>
  <c r="AE89" i="59"/>
  <c r="AF89" i="59"/>
  <c r="AG89" i="59"/>
  <c r="AD90" i="59"/>
  <c r="AE90" i="59"/>
  <c r="AF90" i="59" s="1"/>
  <c r="AG90" i="59"/>
  <c r="AD91" i="59"/>
  <c r="AE91" i="59"/>
  <c r="AF91" i="59"/>
  <c r="AG91" i="59"/>
  <c r="AD92" i="59"/>
  <c r="AE92" i="59"/>
  <c r="AF92" i="59" s="1"/>
  <c r="AG92" i="59"/>
  <c r="AD93" i="59"/>
  <c r="AE93" i="59"/>
  <c r="AF93" i="59"/>
  <c r="AG93" i="59"/>
  <c r="AD94" i="59"/>
  <c r="AE94" i="59"/>
  <c r="AF94" i="59" s="1"/>
  <c r="AG94" i="59"/>
  <c r="AD95" i="59"/>
  <c r="AE95" i="59"/>
  <c r="AF95" i="59"/>
  <c r="AG95" i="59"/>
  <c r="AD96" i="59"/>
  <c r="AE96" i="59"/>
  <c r="AF96" i="59" s="1"/>
  <c r="AG96" i="59"/>
  <c r="AD97" i="59"/>
  <c r="AE97" i="59"/>
  <c r="AF97" i="59"/>
  <c r="AG97" i="59"/>
  <c r="AD98" i="59"/>
  <c r="AE98" i="59"/>
  <c r="AF98" i="59" s="1"/>
  <c r="AG98" i="59"/>
  <c r="AD99" i="59"/>
  <c r="AE99" i="59"/>
  <c r="AF99" i="59"/>
  <c r="AG99" i="59"/>
  <c r="AD100" i="59"/>
  <c r="AE100" i="59"/>
  <c r="AF100" i="59" s="1"/>
  <c r="AG100" i="59"/>
  <c r="AD101" i="59"/>
  <c r="AE101" i="59"/>
  <c r="AF101" i="59"/>
  <c r="AG101" i="59"/>
  <c r="AD102" i="59"/>
  <c r="AE102" i="59"/>
  <c r="AF102" i="59" s="1"/>
  <c r="AG102" i="59"/>
  <c r="AD103" i="59"/>
  <c r="AE103" i="59"/>
  <c r="AF103" i="59"/>
  <c r="AG103" i="59"/>
  <c r="AD104" i="59"/>
  <c r="AE104" i="59"/>
  <c r="AF104" i="59" s="1"/>
  <c r="AG104" i="59"/>
  <c r="AD105" i="59"/>
  <c r="AE105" i="59"/>
  <c r="AF105" i="59"/>
  <c r="AG105" i="59"/>
  <c r="AD106" i="59"/>
  <c r="AE106" i="59"/>
  <c r="AF106" i="59" s="1"/>
  <c r="AG106" i="59"/>
  <c r="AD107" i="59"/>
  <c r="AE107" i="59"/>
  <c r="AF107" i="59"/>
  <c r="AG107" i="59"/>
  <c r="AD108" i="59"/>
  <c r="AE108" i="59"/>
  <c r="AF108" i="59" s="1"/>
  <c r="AG108" i="59"/>
  <c r="AD109" i="59"/>
  <c r="AE109" i="59"/>
  <c r="AF109" i="59"/>
  <c r="AG109" i="59"/>
  <c r="AD110" i="59"/>
  <c r="AE110" i="59"/>
  <c r="AF110" i="59" s="1"/>
  <c r="AG110" i="59"/>
  <c r="AD111" i="59"/>
  <c r="AE111" i="59"/>
  <c r="AF111" i="59"/>
  <c r="AG111" i="59"/>
  <c r="AD112" i="59"/>
  <c r="AE112" i="59"/>
  <c r="AF112" i="59" s="1"/>
  <c r="AG112" i="59"/>
  <c r="AD113" i="59"/>
  <c r="AE113" i="59"/>
  <c r="AF113" i="59"/>
  <c r="AG113" i="59"/>
  <c r="AD114" i="59"/>
  <c r="AE114" i="59"/>
  <c r="AF114" i="59" s="1"/>
  <c r="AG114" i="59"/>
  <c r="AD115" i="59"/>
  <c r="AE115" i="59"/>
  <c r="AF115" i="59"/>
  <c r="AG115" i="59"/>
  <c r="AD116" i="59"/>
  <c r="AE116" i="59"/>
  <c r="AF116" i="59" s="1"/>
  <c r="AG116" i="59"/>
  <c r="AD117" i="59"/>
  <c r="AE117" i="59"/>
  <c r="AF117" i="59"/>
  <c r="AG117" i="59"/>
  <c r="AD118" i="59"/>
  <c r="AE118" i="59"/>
  <c r="AF118" i="59" s="1"/>
  <c r="AG118" i="59"/>
  <c r="AD119" i="59"/>
  <c r="AE119" i="59"/>
  <c r="AF119" i="59"/>
  <c r="AG119" i="59"/>
  <c r="AD120" i="59"/>
  <c r="AE120" i="59"/>
  <c r="AF120" i="59" s="1"/>
  <c r="AG120" i="59"/>
  <c r="AD121" i="59"/>
  <c r="AE121" i="59"/>
  <c r="AF121" i="59"/>
  <c r="AG121" i="59"/>
  <c r="AD122" i="59"/>
  <c r="AE122" i="59"/>
  <c r="AF122" i="59" s="1"/>
  <c r="AG122" i="59"/>
  <c r="AD123" i="59"/>
  <c r="AE123" i="59"/>
  <c r="AF123" i="59"/>
  <c r="AG123" i="59"/>
  <c r="AD124" i="59"/>
  <c r="AE124" i="59"/>
  <c r="AF124" i="59" s="1"/>
  <c r="AG124" i="59"/>
  <c r="AD125" i="59"/>
  <c r="AE125" i="59"/>
  <c r="AF125" i="59"/>
  <c r="AG125" i="59"/>
  <c r="AD126" i="59"/>
  <c r="AE126" i="59"/>
  <c r="AF126" i="59" s="1"/>
  <c r="AG126" i="59"/>
  <c r="AD127" i="59"/>
  <c r="AE127" i="59"/>
  <c r="AF127" i="59"/>
  <c r="AG127" i="59"/>
  <c r="AD128" i="59"/>
  <c r="AE128" i="59"/>
  <c r="AF128" i="59" s="1"/>
  <c r="AG128" i="59"/>
  <c r="AD129" i="59"/>
  <c r="AE129" i="59"/>
  <c r="AF129" i="59"/>
  <c r="AG129" i="59"/>
  <c r="AD130" i="59"/>
  <c r="AE130" i="59"/>
  <c r="AF130" i="59" s="1"/>
  <c r="AG130" i="59"/>
  <c r="AD131" i="59"/>
  <c r="AE131" i="59"/>
  <c r="AF131" i="59"/>
  <c r="AG131" i="59"/>
  <c r="AD132" i="59"/>
  <c r="AE132" i="59"/>
  <c r="AF132" i="59" s="1"/>
  <c r="AG132" i="59"/>
  <c r="AD133" i="59"/>
  <c r="AE133" i="59"/>
  <c r="AF133" i="59"/>
  <c r="AG133" i="59"/>
  <c r="AD134" i="59"/>
  <c r="AE134" i="59"/>
  <c r="AF134" i="59" s="1"/>
  <c r="AG134" i="59"/>
  <c r="AD135" i="59"/>
  <c r="AE135" i="59"/>
  <c r="AF135" i="59"/>
  <c r="AG135" i="59"/>
  <c r="AD136" i="59"/>
  <c r="AE136" i="59"/>
  <c r="AF136" i="59" s="1"/>
  <c r="AG136" i="59"/>
  <c r="AD137" i="59"/>
  <c r="AE137" i="59"/>
  <c r="AF137" i="59"/>
  <c r="AG137" i="59"/>
  <c r="AD138" i="59"/>
  <c r="AE138" i="59"/>
  <c r="AF138" i="59" s="1"/>
  <c r="AG138" i="59"/>
  <c r="AD139" i="59"/>
  <c r="AE139" i="59"/>
  <c r="AF139" i="59"/>
  <c r="AG139" i="59"/>
  <c r="AD38" i="60"/>
  <c r="AE38" i="60"/>
  <c r="AF38" i="60" s="1"/>
  <c r="AG38" i="60"/>
  <c r="AD39" i="60"/>
  <c r="AF39" i="60" s="1"/>
  <c r="AE39" i="60"/>
  <c r="AG39" i="60"/>
  <c r="AD40" i="60"/>
  <c r="AE40" i="60"/>
  <c r="AF40" i="60" s="1"/>
  <c r="AG40" i="60"/>
  <c r="AD41" i="60"/>
  <c r="AF41" i="60" s="1"/>
  <c r="AE41" i="60"/>
  <c r="AG41" i="60"/>
  <c r="AD42" i="60"/>
  <c r="AE42" i="60"/>
  <c r="AF42" i="60" s="1"/>
  <c r="AG42" i="60"/>
  <c r="AD43" i="60"/>
  <c r="AF43" i="60" s="1"/>
  <c r="AE43" i="60"/>
  <c r="AG43" i="60"/>
  <c r="AD44" i="60"/>
  <c r="AE44" i="60"/>
  <c r="AF44" i="60" s="1"/>
  <c r="AG44" i="60"/>
  <c r="AD45" i="60"/>
  <c r="AF45" i="60" s="1"/>
  <c r="AE45" i="60"/>
  <c r="AG45" i="60"/>
  <c r="AD46" i="60"/>
  <c r="AE46" i="60"/>
  <c r="AF46" i="60" s="1"/>
  <c r="AG46" i="60"/>
  <c r="AD47" i="60"/>
  <c r="AF47" i="60" s="1"/>
  <c r="AE47" i="60"/>
  <c r="AG47" i="60"/>
  <c r="AD48" i="60"/>
  <c r="AE48" i="60"/>
  <c r="AF48" i="60" s="1"/>
  <c r="AG48" i="60"/>
  <c r="AD49" i="60"/>
  <c r="AF49" i="60" s="1"/>
  <c r="AE49" i="60"/>
  <c r="AG49" i="60"/>
  <c r="AD50" i="60"/>
  <c r="AE50" i="60"/>
  <c r="AF50" i="60" s="1"/>
  <c r="AG50" i="60"/>
  <c r="AD51" i="60"/>
  <c r="AF51" i="60" s="1"/>
  <c r="AE51" i="60"/>
  <c r="AG51" i="60"/>
  <c r="AD52" i="60"/>
  <c r="AE52" i="60"/>
  <c r="AF52" i="60" s="1"/>
  <c r="AG52" i="60"/>
  <c r="AD53" i="60"/>
  <c r="AE53" i="60"/>
  <c r="AF53" i="60" s="1"/>
  <c r="AG53" i="60"/>
  <c r="AD54" i="60"/>
  <c r="AE54" i="60"/>
  <c r="AF54" i="60" s="1"/>
  <c r="AG54" i="60"/>
  <c r="AD55" i="60"/>
  <c r="AE55" i="60"/>
  <c r="AF55" i="60" s="1"/>
  <c r="AG55" i="60"/>
  <c r="AD56" i="60"/>
  <c r="AE56" i="60"/>
  <c r="AF56" i="60" s="1"/>
  <c r="AG56" i="60"/>
  <c r="AD57" i="60"/>
  <c r="AE57" i="60"/>
  <c r="AF57" i="60" s="1"/>
  <c r="AG57" i="60"/>
  <c r="AD58" i="60"/>
  <c r="AE58" i="60"/>
  <c r="AF58" i="60" s="1"/>
  <c r="AG58" i="60"/>
  <c r="AD59" i="60"/>
  <c r="AE59" i="60"/>
  <c r="AF59" i="60" s="1"/>
  <c r="AG59" i="60"/>
  <c r="AD60" i="60"/>
  <c r="AE60" i="60"/>
  <c r="AF60" i="60" s="1"/>
  <c r="AG60" i="60"/>
  <c r="AD61" i="60"/>
  <c r="AE61" i="60"/>
  <c r="AF61" i="60" s="1"/>
  <c r="AG61" i="60"/>
  <c r="AD62" i="60"/>
  <c r="AE62" i="60"/>
  <c r="AF62" i="60" s="1"/>
  <c r="AG62" i="60"/>
  <c r="AD63" i="60"/>
  <c r="AE63" i="60"/>
  <c r="AF63" i="60" s="1"/>
  <c r="AG63" i="60"/>
  <c r="AD64" i="60"/>
  <c r="AE64" i="60"/>
  <c r="AF64" i="60" s="1"/>
  <c r="AG64" i="60"/>
  <c r="AD65" i="60"/>
  <c r="AE65" i="60"/>
  <c r="AF65" i="60" s="1"/>
  <c r="AG65" i="60"/>
  <c r="AD66" i="60"/>
  <c r="AE66" i="60"/>
  <c r="AF66" i="60" s="1"/>
  <c r="AG66" i="60"/>
  <c r="AD67" i="60"/>
  <c r="AE67" i="60"/>
  <c r="AF67" i="60" s="1"/>
  <c r="AG67" i="60"/>
  <c r="AD68" i="60"/>
  <c r="AE68" i="60"/>
  <c r="AF68" i="60" s="1"/>
  <c r="AG68" i="60"/>
  <c r="AD69" i="60"/>
  <c r="AE69" i="60"/>
  <c r="AF69" i="60" s="1"/>
  <c r="AG69" i="60"/>
  <c r="AD70" i="60"/>
  <c r="AE70" i="60"/>
  <c r="AF70" i="60" s="1"/>
  <c r="AG70" i="60"/>
  <c r="AD71" i="60"/>
  <c r="AE71" i="60"/>
  <c r="AF71" i="60" s="1"/>
  <c r="AG71" i="60"/>
  <c r="AD72" i="60"/>
  <c r="AE72" i="60"/>
  <c r="AF72" i="60" s="1"/>
  <c r="AG72" i="60"/>
  <c r="AD73" i="60"/>
  <c r="AE73" i="60"/>
  <c r="AF73" i="60" s="1"/>
  <c r="AG73" i="60"/>
  <c r="AD74" i="60"/>
  <c r="AE74" i="60"/>
  <c r="AF74" i="60" s="1"/>
  <c r="AG74" i="60"/>
  <c r="AD75" i="60"/>
  <c r="AE75" i="60"/>
  <c r="AF75" i="60" s="1"/>
  <c r="AG75" i="60"/>
  <c r="AD76" i="60"/>
  <c r="AE76" i="60"/>
  <c r="AF76" i="60" s="1"/>
  <c r="AG76" i="60"/>
  <c r="AD77" i="60"/>
  <c r="AE77" i="60"/>
  <c r="AF77" i="60" s="1"/>
  <c r="AG77" i="60"/>
  <c r="AD78" i="60"/>
  <c r="AE78" i="60"/>
  <c r="AF78" i="60" s="1"/>
  <c r="AG78" i="60"/>
  <c r="AD79" i="60"/>
  <c r="AE79" i="60"/>
  <c r="AF79" i="60" s="1"/>
  <c r="AG79" i="60"/>
  <c r="AD80" i="60"/>
  <c r="AE80" i="60"/>
  <c r="AF80" i="60" s="1"/>
  <c r="AG80" i="60"/>
  <c r="AD81" i="60"/>
  <c r="AE81" i="60"/>
  <c r="AF81" i="60" s="1"/>
  <c r="AG81" i="60"/>
  <c r="AD82" i="60"/>
  <c r="AE82" i="60"/>
  <c r="AF82" i="60" s="1"/>
  <c r="AG82" i="60"/>
  <c r="AD83" i="60"/>
  <c r="AE83" i="60"/>
  <c r="AF83" i="60" s="1"/>
  <c r="AG83" i="60"/>
  <c r="AD84" i="60"/>
  <c r="AE84" i="60"/>
  <c r="AF84" i="60" s="1"/>
  <c r="AG84" i="60"/>
  <c r="AD85" i="60"/>
  <c r="AE85" i="60"/>
  <c r="AF85" i="60" s="1"/>
  <c r="AG85" i="60"/>
  <c r="AD86" i="60"/>
  <c r="AE86" i="60"/>
  <c r="AF86" i="60" s="1"/>
  <c r="AG86" i="60"/>
  <c r="AD87" i="60"/>
  <c r="AE87" i="60"/>
  <c r="AF87" i="60" s="1"/>
  <c r="AG87" i="60"/>
  <c r="AD88" i="60"/>
  <c r="AE88" i="60"/>
  <c r="AF88" i="60" s="1"/>
  <c r="AG88" i="60"/>
  <c r="AD89" i="60"/>
  <c r="AE89" i="60"/>
  <c r="AF89" i="60" s="1"/>
  <c r="AG89" i="60"/>
  <c r="AD90" i="60"/>
  <c r="AE90" i="60"/>
  <c r="AF90" i="60" s="1"/>
  <c r="AG90" i="60"/>
  <c r="AD91" i="60"/>
  <c r="AE91" i="60"/>
  <c r="AF91" i="60" s="1"/>
  <c r="AG91" i="60"/>
  <c r="AD92" i="60"/>
  <c r="AE92" i="60"/>
  <c r="AF92" i="60" s="1"/>
  <c r="AG92" i="60"/>
  <c r="AD93" i="60"/>
  <c r="AE93" i="60"/>
  <c r="AF93" i="60" s="1"/>
  <c r="AG93" i="60"/>
  <c r="AD94" i="60"/>
  <c r="AE94" i="60"/>
  <c r="AF94" i="60" s="1"/>
  <c r="AG94" i="60"/>
  <c r="AD95" i="60"/>
  <c r="AE95" i="60"/>
  <c r="AF95" i="60" s="1"/>
  <c r="AG95" i="60"/>
  <c r="AD96" i="60"/>
  <c r="AE96" i="60"/>
  <c r="AF96" i="60" s="1"/>
  <c r="AG96" i="60"/>
  <c r="AD97" i="60"/>
  <c r="AE97" i="60"/>
  <c r="AF97" i="60" s="1"/>
  <c r="AG97" i="60"/>
  <c r="AD98" i="60"/>
  <c r="AE98" i="60"/>
  <c r="AF98" i="60" s="1"/>
  <c r="AG98" i="60"/>
  <c r="AD99" i="60"/>
  <c r="AE99" i="60"/>
  <c r="AF99" i="60" s="1"/>
  <c r="AG99" i="60"/>
  <c r="AD100" i="60"/>
  <c r="AE100" i="60"/>
  <c r="AF100" i="60" s="1"/>
  <c r="AG100" i="60"/>
  <c r="AD101" i="60"/>
  <c r="AE101" i="60"/>
  <c r="AF101" i="60" s="1"/>
  <c r="AG101" i="60"/>
  <c r="AD102" i="60"/>
  <c r="AE102" i="60"/>
  <c r="AF102" i="60" s="1"/>
  <c r="AG102" i="60"/>
  <c r="AD103" i="60"/>
  <c r="AE103" i="60"/>
  <c r="AF103" i="60" s="1"/>
  <c r="AG103" i="60"/>
  <c r="AD104" i="60"/>
  <c r="AE104" i="60"/>
  <c r="AF104" i="60" s="1"/>
  <c r="AG104" i="60"/>
  <c r="AD105" i="60"/>
  <c r="AE105" i="60"/>
  <c r="AF105" i="60" s="1"/>
  <c r="AG105" i="60"/>
  <c r="AD106" i="60"/>
  <c r="AE106" i="60"/>
  <c r="AF106" i="60" s="1"/>
  <c r="AG106" i="60"/>
  <c r="AD107" i="60"/>
  <c r="AE107" i="60"/>
  <c r="AF107" i="60" s="1"/>
  <c r="AG107" i="60"/>
  <c r="AD108" i="60"/>
  <c r="AE108" i="60"/>
  <c r="AF108" i="60" s="1"/>
  <c r="AG108" i="60"/>
  <c r="AD109" i="60"/>
  <c r="AE109" i="60"/>
  <c r="AF109" i="60" s="1"/>
  <c r="AG109" i="60"/>
  <c r="AD110" i="60"/>
  <c r="AE110" i="60"/>
  <c r="AF110" i="60" s="1"/>
  <c r="AG110" i="60"/>
  <c r="AD111" i="60"/>
  <c r="AE111" i="60"/>
  <c r="AF111" i="60" s="1"/>
  <c r="AG111" i="60"/>
  <c r="AD112" i="60"/>
  <c r="AE112" i="60"/>
  <c r="AF112" i="60" s="1"/>
  <c r="AG112" i="60"/>
  <c r="AD113" i="60"/>
  <c r="AE113" i="60"/>
  <c r="AF113" i="60" s="1"/>
  <c r="AG113" i="60"/>
  <c r="AD114" i="60"/>
  <c r="AE114" i="60"/>
  <c r="AF114" i="60" s="1"/>
  <c r="AG114" i="60"/>
  <c r="AD115" i="60"/>
  <c r="AE115" i="60"/>
  <c r="AF115" i="60" s="1"/>
  <c r="AG115" i="60"/>
  <c r="AD116" i="60"/>
  <c r="AE116" i="60"/>
  <c r="AF116" i="60" s="1"/>
  <c r="AG116" i="60"/>
  <c r="AD117" i="60"/>
  <c r="AE117" i="60"/>
  <c r="AF117" i="60" s="1"/>
  <c r="AG117" i="60"/>
  <c r="AD118" i="60"/>
  <c r="AE118" i="60"/>
  <c r="AF118" i="60" s="1"/>
  <c r="AG118" i="60"/>
  <c r="AD119" i="60"/>
  <c r="AE119" i="60"/>
  <c r="AF119" i="60" s="1"/>
  <c r="AG119" i="60"/>
  <c r="AD120" i="60"/>
  <c r="AE120" i="60"/>
  <c r="AF120" i="60" s="1"/>
  <c r="AG120" i="60"/>
  <c r="AD121" i="60"/>
  <c r="AE121" i="60"/>
  <c r="AF121" i="60" s="1"/>
  <c r="AG121" i="60"/>
  <c r="AD122" i="60"/>
  <c r="AE122" i="60"/>
  <c r="AF122" i="60" s="1"/>
  <c r="AG122" i="60"/>
  <c r="AD123" i="60"/>
  <c r="AE123" i="60"/>
  <c r="AF123" i="60" s="1"/>
  <c r="AG123" i="60"/>
  <c r="AD124" i="60"/>
  <c r="AE124" i="60"/>
  <c r="AF124" i="60" s="1"/>
  <c r="AG124" i="60"/>
  <c r="AD125" i="60"/>
  <c r="AE125" i="60"/>
  <c r="AF125" i="60" s="1"/>
  <c r="AG125" i="60"/>
  <c r="AD126" i="60"/>
  <c r="AE126" i="60"/>
  <c r="AF126" i="60" s="1"/>
  <c r="AG126" i="60"/>
  <c r="AD127" i="60"/>
  <c r="AE127" i="60"/>
  <c r="AF127" i="60" s="1"/>
  <c r="AG127" i="60"/>
  <c r="AD128" i="60"/>
  <c r="AE128" i="60"/>
  <c r="AF128" i="60" s="1"/>
  <c r="AG128" i="60"/>
  <c r="AD129" i="60"/>
  <c r="AE129" i="60"/>
  <c r="AF129" i="60" s="1"/>
  <c r="AG129" i="60"/>
  <c r="AD130" i="60"/>
  <c r="AE130" i="60"/>
  <c r="AF130" i="60" s="1"/>
  <c r="AG130" i="60"/>
  <c r="AD131" i="60"/>
  <c r="AE131" i="60"/>
  <c r="AF131" i="60" s="1"/>
  <c r="AG131" i="60"/>
  <c r="AD132" i="60"/>
  <c r="AE132" i="60"/>
  <c r="AF132" i="60" s="1"/>
  <c r="AG132" i="60"/>
  <c r="AD133" i="60"/>
  <c r="AE133" i="60"/>
  <c r="AF133" i="60" s="1"/>
  <c r="AG133" i="60"/>
  <c r="AD134" i="60"/>
  <c r="AE134" i="60"/>
  <c r="AF134" i="60" s="1"/>
  <c r="AG134" i="60"/>
  <c r="AD135" i="60"/>
  <c r="AE135" i="60"/>
  <c r="AF135" i="60" s="1"/>
  <c r="AG135" i="60"/>
  <c r="AD136" i="60"/>
  <c r="AE136" i="60"/>
  <c r="AF136" i="60" s="1"/>
  <c r="AG136" i="60"/>
  <c r="AD137" i="60"/>
  <c r="AE137" i="60"/>
  <c r="AF137" i="60" s="1"/>
  <c r="AG137" i="60"/>
  <c r="AD138" i="60"/>
  <c r="AE138" i="60"/>
  <c r="AF138" i="60" s="1"/>
  <c r="AG138" i="60"/>
  <c r="AD139" i="60"/>
  <c r="AE139" i="60"/>
  <c r="AF139" i="60" s="1"/>
  <c r="AG139" i="60"/>
  <c r="AD38" i="62"/>
  <c r="AE38" i="62"/>
  <c r="AF38" i="62" s="1"/>
  <c r="AG38" i="62"/>
  <c r="AD39" i="62"/>
  <c r="AE39" i="62"/>
  <c r="AF39" i="62" s="1"/>
  <c r="AG39" i="62"/>
  <c r="AD40" i="62"/>
  <c r="AE40" i="62"/>
  <c r="AF40" i="62" s="1"/>
  <c r="AG40" i="62"/>
  <c r="AD41" i="62"/>
  <c r="AE41" i="62"/>
  <c r="AF41" i="62" s="1"/>
  <c r="AG41" i="62"/>
  <c r="AD42" i="62"/>
  <c r="AE42" i="62"/>
  <c r="AF42" i="62" s="1"/>
  <c r="AG42" i="62"/>
  <c r="AD43" i="62"/>
  <c r="AE43" i="62"/>
  <c r="AF43" i="62" s="1"/>
  <c r="AG43" i="62"/>
  <c r="AD44" i="62"/>
  <c r="AE44" i="62"/>
  <c r="AF44" i="62" s="1"/>
  <c r="AG44" i="62"/>
  <c r="AD45" i="62"/>
  <c r="AE45" i="62"/>
  <c r="AF45" i="62" s="1"/>
  <c r="AG45" i="62"/>
  <c r="AD46" i="62"/>
  <c r="AE46" i="62"/>
  <c r="AF46" i="62" s="1"/>
  <c r="AG46" i="62"/>
  <c r="AD47" i="62"/>
  <c r="AE47" i="62"/>
  <c r="AF47" i="62" s="1"/>
  <c r="AG47" i="62"/>
  <c r="AD48" i="62"/>
  <c r="AE48" i="62"/>
  <c r="AF48" i="62" s="1"/>
  <c r="AG48" i="62"/>
  <c r="AD49" i="62"/>
  <c r="AE49" i="62"/>
  <c r="AF49" i="62" s="1"/>
  <c r="AG49" i="62"/>
  <c r="AD50" i="62"/>
  <c r="AE50" i="62"/>
  <c r="AF50" i="62" s="1"/>
  <c r="AG50" i="62"/>
  <c r="AD51" i="62"/>
  <c r="AE51" i="62"/>
  <c r="AF51" i="62" s="1"/>
  <c r="AG51" i="62"/>
  <c r="AD52" i="62"/>
  <c r="AE52" i="62"/>
  <c r="AF52" i="62" s="1"/>
  <c r="AG52" i="62"/>
  <c r="AD53" i="62"/>
  <c r="AE53" i="62"/>
  <c r="AF53" i="62" s="1"/>
  <c r="AG53" i="62"/>
  <c r="AD54" i="62"/>
  <c r="AE54" i="62"/>
  <c r="AF54" i="62" s="1"/>
  <c r="AG54" i="62"/>
  <c r="AD55" i="62"/>
  <c r="AE55" i="62"/>
  <c r="AF55" i="62" s="1"/>
  <c r="AG55" i="62"/>
  <c r="AD56" i="62"/>
  <c r="AE56" i="62"/>
  <c r="AF56" i="62" s="1"/>
  <c r="AG56" i="62"/>
  <c r="AD57" i="62"/>
  <c r="AE57" i="62"/>
  <c r="AF57" i="62" s="1"/>
  <c r="AG57" i="62"/>
  <c r="AD58" i="62"/>
  <c r="AE58" i="62"/>
  <c r="AF58" i="62" s="1"/>
  <c r="AG58" i="62"/>
  <c r="AD59" i="62"/>
  <c r="AE59" i="62"/>
  <c r="AF59" i="62" s="1"/>
  <c r="AG59" i="62"/>
  <c r="AD60" i="62"/>
  <c r="AE60" i="62"/>
  <c r="AF60" i="62" s="1"/>
  <c r="AG60" i="62"/>
  <c r="AD61" i="62"/>
  <c r="AE61" i="62"/>
  <c r="AF61" i="62" s="1"/>
  <c r="AG61" i="62"/>
  <c r="AD62" i="62"/>
  <c r="AE62" i="62"/>
  <c r="AF62" i="62" s="1"/>
  <c r="AG62" i="62"/>
  <c r="AD63" i="62"/>
  <c r="AE63" i="62"/>
  <c r="AF63" i="62" s="1"/>
  <c r="AG63" i="62"/>
  <c r="AD64" i="62"/>
  <c r="AE64" i="62"/>
  <c r="AF64" i="62" s="1"/>
  <c r="AG64" i="62"/>
  <c r="AD65" i="62"/>
  <c r="AE65" i="62"/>
  <c r="AF65" i="62" s="1"/>
  <c r="AG65" i="62"/>
  <c r="AD66" i="62"/>
  <c r="AE66" i="62"/>
  <c r="AF66" i="62" s="1"/>
  <c r="AG66" i="62"/>
  <c r="AD67" i="62"/>
  <c r="AE67" i="62"/>
  <c r="AF67" i="62" s="1"/>
  <c r="AG67" i="62"/>
  <c r="AD68" i="62"/>
  <c r="AE68" i="62"/>
  <c r="AF68" i="62" s="1"/>
  <c r="AG68" i="62"/>
  <c r="AD69" i="62"/>
  <c r="AE69" i="62"/>
  <c r="AF69" i="62" s="1"/>
  <c r="AG69" i="62"/>
  <c r="AD70" i="62"/>
  <c r="AE70" i="62"/>
  <c r="AF70" i="62" s="1"/>
  <c r="AG70" i="62"/>
  <c r="AD71" i="62"/>
  <c r="AE71" i="62"/>
  <c r="AF71" i="62" s="1"/>
  <c r="AG71" i="62"/>
  <c r="AD72" i="62"/>
  <c r="AE72" i="62"/>
  <c r="AF72" i="62" s="1"/>
  <c r="AG72" i="62"/>
  <c r="AD73" i="62"/>
  <c r="AE73" i="62"/>
  <c r="AF73" i="62" s="1"/>
  <c r="AG73" i="62"/>
  <c r="AD74" i="62"/>
  <c r="AE74" i="62"/>
  <c r="AF74" i="62" s="1"/>
  <c r="AG74" i="62"/>
  <c r="AD75" i="62"/>
  <c r="AE75" i="62"/>
  <c r="AF75" i="62" s="1"/>
  <c r="AG75" i="62"/>
  <c r="AD76" i="62"/>
  <c r="AE76" i="62"/>
  <c r="AF76" i="62" s="1"/>
  <c r="AG76" i="62"/>
  <c r="AD77" i="62"/>
  <c r="AE77" i="62"/>
  <c r="AF77" i="62" s="1"/>
  <c r="AG77" i="62"/>
  <c r="AD78" i="62"/>
  <c r="AE78" i="62"/>
  <c r="AF78" i="62" s="1"/>
  <c r="AG78" i="62"/>
  <c r="AD79" i="62"/>
  <c r="AE79" i="62"/>
  <c r="AF79" i="62" s="1"/>
  <c r="AG79" i="62"/>
  <c r="AD80" i="62"/>
  <c r="AE80" i="62"/>
  <c r="AF80" i="62" s="1"/>
  <c r="AG80" i="62"/>
  <c r="AD81" i="62"/>
  <c r="AE81" i="62"/>
  <c r="AF81" i="62" s="1"/>
  <c r="AG81" i="62"/>
  <c r="AD82" i="62"/>
  <c r="AE82" i="62"/>
  <c r="AF82" i="62" s="1"/>
  <c r="AG82" i="62"/>
  <c r="AD83" i="62"/>
  <c r="AE83" i="62"/>
  <c r="AF83" i="62" s="1"/>
  <c r="AG83" i="62"/>
  <c r="AD84" i="62"/>
  <c r="AE84" i="62"/>
  <c r="AF84" i="62" s="1"/>
  <c r="AG84" i="62"/>
  <c r="AD85" i="62"/>
  <c r="AE85" i="62"/>
  <c r="AF85" i="62" s="1"/>
  <c r="AG85" i="62"/>
  <c r="AD86" i="62"/>
  <c r="AE86" i="62"/>
  <c r="AF86" i="62" s="1"/>
  <c r="AG86" i="62"/>
  <c r="AD87" i="62"/>
  <c r="AE87" i="62"/>
  <c r="AF87" i="62" s="1"/>
  <c r="AG87" i="62"/>
  <c r="AD88" i="62"/>
  <c r="AE88" i="62"/>
  <c r="AF88" i="62" s="1"/>
  <c r="AG88" i="62"/>
  <c r="AD89" i="62"/>
  <c r="AE89" i="62"/>
  <c r="AF89" i="62" s="1"/>
  <c r="AG89" i="62"/>
  <c r="AD90" i="62"/>
  <c r="AE90" i="62"/>
  <c r="AF90" i="62" s="1"/>
  <c r="AG90" i="62"/>
  <c r="AD91" i="62"/>
  <c r="AE91" i="62"/>
  <c r="AF91" i="62" s="1"/>
  <c r="AG91" i="62"/>
  <c r="AD92" i="62"/>
  <c r="AE92" i="62"/>
  <c r="AF92" i="62" s="1"/>
  <c r="AG92" i="62"/>
  <c r="AD93" i="62"/>
  <c r="AE93" i="62"/>
  <c r="AF93" i="62" s="1"/>
  <c r="AG93" i="62"/>
  <c r="AD94" i="62"/>
  <c r="AE94" i="62"/>
  <c r="AF94" i="62" s="1"/>
  <c r="AG94" i="62"/>
  <c r="AD95" i="62"/>
  <c r="AE95" i="62"/>
  <c r="AF95" i="62" s="1"/>
  <c r="AG95" i="62"/>
  <c r="AD96" i="62"/>
  <c r="AE96" i="62"/>
  <c r="AF96" i="62" s="1"/>
  <c r="AG96" i="62"/>
  <c r="AD97" i="62"/>
  <c r="AE97" i="62"/>
  <c r="AF97" i="62" s="1"/>
  <c r="AG97" i="62"/>
  <c r="AD98" i="62"/>
  <c r="AE98" i="62"/>
  <c r="AF98" i="62" s="1"/>
  <c r="AG98" i="62"/>
  <c r="AD99" i="62"/>
  <c r="AE99" i="62"/>
  <c r="AF99" i="62" s="1"/>
  <c r="AG99" i="62"/>
  <c r="AD100" i="62"/>
  <c r="AE100" i="62"/>
  <c r="AF100" i="62" s="1"/>
  <c r="AG100" i="62"/>
  <c r="AD101" i="62"/>
  <c r="AE101" i="62"/>
  <c r="AF101" i="62" s="1"/>
  <c r="AG101" i="62"/>
  <c r="AD102" i="62"/>
  <c r="AE102" i="62"/>
  <c r="AF102" i="62" s="1"/>
  <c r="AG102" i="62"/>
  <c r="AD103" i="62"/>
  <c r="AE103" i="62"/>
  <c r="AF103" i="62" s="1"/>
  <c r="AG103" i="62"/>
  <c r="AD104" i="62"/>
  <c r="AE104" i="62"/>
  <c r="AF104" i="62" s="1"/>
  <c r="AG104" i="62"/>
  <c r="AD105" i="62"/>
  <c r="AE105" i="62"/>
  <c r="AF105" i="62" s="1"/>
  <c r="AG105" i="62"/>
  <c r="AD106" i="62"/>
  <c r="AE106" i="62"/>
  <c r="AF106" i="62" s="1"/>
  <c r="AG106" i="62"/>
  <c r="AD107" i="62"/>
  <c r="AE107" i="62"/>
  <c r="AF107" i="62" s="1"/>
  <c r="AG107" i="62"/>
  <c r="AD108" i="62"/>
  <c r="AE108" i="62"/>
  <c r="AF108" i="62" s="1"/>
  <c r="AG108" i="62"/>
  <c r="AD109" i="62"/>
  <c r="AE109" i="62"/>
  <c r="AF109" i="62" s="1"/>
  <c r="AG109" i="62"/>
  <c r="AD110" i="62"/>
  <c r="AE110" i="62"/>
  <c r="AF110" i="62" s="1"/>
  <c r="AG110" i="62"/>
  <c r="AD111" i="62"/>
  <c r="AE111" i="62"/>
  <c r="AF111" i="62" s="1"/>
  <c r="AG111" i="62"/>
  <c r="AD112" i="62"/>
  <c r="AE112" i="62"/>
  <c r="AF112" i="62" s="1"/>
  <c r="AG112" i="62"/>
  <c r="AD113" i="62"/>
  <c r="AE113" i="62"/>
  <c r="AF113" i="62" s="1"/>
  <c r="AG113" i="62"/>
  <c r="AD114" i="62"/>
  <c r="AE114" i="62"/>
  <c r="AF114" i="62" s="1"/>
  <c r="AG114" i="62"/>
  <c r="AD115" i="62"/>
  <c r="AE115" i="62"/>
  <c r="AF115" i="62" s="1"/>
  <c r="AG115" i="62"/>
  <c r="AD116" i="62"/>
  <c r="AE116" i="62"/>
  <c r="AF116" i="62" s="1"/>
  <c r="AG116" i="62"/>
  <c r="AD117" i="62"/>
  <c r="AE117" i="62"/>
  <c r="AF117" i="62" s="1"/>
  <c r="AG117" i="62"/>
  <c r="AD118" i="62"/>
  <c r="AE118" i="62"/>
  <c r="AF118" i="62" s="1"/>
  <c r="AG118" i="62"/>
  <c r="AD119" i="62"/>
  <c r="AE119" i="62"/>
  <c r="AF119" i="62" s="1"/>
  <c r="AG119" i="62"/>
  <c r="AD120" i="62"/>
  <c r="AE120" i="62"/>
  <c r="AF120" i="62" s="1"/>
  <c r="AG120" i="62"/>
  <c r="AD121" i="62"/>
  <c r="AE121" i="62"/>
  <c r="AF121" i="62" s="1"/>
  <c r="AG121" i="62"/>
  <c r="AD122" i="62"/>
  <c r="AE122" i="62"/>
  <c r="AF122" i="62" s="1"/>
  <c r="AG122" i="62"/>
  <c r="AD123" i="62"/>
  <c r="AE123" i="62"/>
  <c r="AF123" i="62" s="1"/>
  <c r="AG123" i="62"/>
  <c r="AD124" i="62"/>
  <c r="AE124" i="62"/>
  <c r="AF124" i="62" s="1"/>
  <c r="AG124" i="62"/>
  <c r="AD125" i="62"/>
  <c r="AE125" i="62"/>
  <c r="AF125" i="62" s="1"/>
  <c r="AG125" i="62"/>
  <c r="AD126" i="62"/>
  <c r="AE126" i="62"/>
  <c r="AF126" i="62" s="1"/>
  <c r="AG126" i="62"/>
  <c r="AD127" i="62"/>
  <c r="AE127" i="62"/>
  <c r="AF127" i="62" s="1"/>
  <c r="AG127" i="62"/>
  <c r="AD128" i="62"/>
  <c r="AE128" i="62"/>
  <c r="AF128" i="62" s="1"/>
  <c r="AG128" i="62"/>
  <c r="AD129" i="62"/>
  <c r="AE129" i="62"/>
  <c r="AF129" i="62" s="1"/>
  <c r="AG129" i="62"/>
  <c r="AD130" i="62"/>
  <c r="AE130" i="62"/>
  <c r="AF130" i="62" s="1"/>
  <c r="AG130" i="62"/>
  <c r="AD131" i="62"/>
  <c r="AE131" i="62"/>
  <c r="AF131" i="62" s="1"/>
  <c r="AG131" i="62"/>
  <c r="AD132" i="62"/>
  <c r="AE132" i="62"/>
  <c r="AF132" i="62" s="1"/>
  <c r="AG132" i="62"/>
  <c r="AD133" i="62"/>
  <c r="AE133" i="62"/>
  <c r="AF133" i="62" s="1"/>
  <c r="AG133" i="62"/>
  <c r="AD134" i="62"/>
  <c r="AE134" i="62"/>
  <c r="AF134" i="62" s="1"/>
  <c r="AG134" i="62"/>
  <c r="AD135" i="62"/>
  <c r="AE135" i="62"/>
  <c r="AF135" i="62" s="1"/>
  <c r="AG135" i="62"/>
  <c r="AD136" i="62"/>
  <c r="AE136" i="62"/>
  <c r="AF136" i="62" s="1"/>
  <c r="AG136" i="62"/>
  <c r="AD137" i="62"/>
  <c r="AE137" i="62"/>
  <c r="AF137" i="62" s="1"/>
  <c r="AG137" i="62"/>
  <c r="AD138" i="62"/>
  <c r="AE138" i="62"/>
  <c r="AF138" i="62" s="1"/>
  <c r="AG138" i="62"/>
  <c r="AD139" i="62"/>
  <c r="AE139" i="62"/>
  <c r="AF139" i="62" s="1"/>
  <c r="AG139" i="62"/>
  <c r="AD32" i="61"/>
  <c r="AD36" i="61"/>
  <c r="AE36" i="61"/>
  <c r="AF36" i="61" s="1"/>
  <c r="AG36" i="61"/>
  <c r="AD37" i="61"/>
  <c r="AE37" i="61"/>
  <c r="AF37" i="61" s="1"/>
  <c r="AG37" i="61"/>
  <c r="AD38" i="61"/>
  <c r="AE38" i="61"/>
  <c r="AF38" i="61" s="1"/>
  <c r="AG38" i="61"/>
  <c r="AD39" i="61"/>
  <c r="AE39" i="61"/>
  <c r="AF39" i="61" s="1"/>
  <c r="AG39" i="61"/>
  <c r="AD40" i="61"/>
  <c r="AE40" i="61"/>
  <c r="AF40" i="61" s="1"/>
  <c r="AG40" i="61"/>
  <c r="AD41" i="61"/>
  <c r="AE41" i="61"/>
  <c r="AF41" i="61" s="1"/>
  <c r="AG41" i="61"/>
  <c r="AD42" i="61"/>
  <c r="AE42" i="61"/>
  <c r="AF42" i="61" s="1"/>
  <c r="AG42" i="61"/>
  <c r="AD43" i="61"/>
  <c r="AE43" i="61"/>
  <c r="AF43" i="61" s="1"/>
  <c r="AG43" i="61"/>
  <c r="AD44" i="61"/>
  <c r="AE44" i="61"/>
  <c r="AF44" i="61" s="1"/>
  <c r="AG44" i="61"/>
  <c r="AD45" i="61"/>
  <c r="AE45" i="61"/>
  <c r="AF45" i="61" s="1"/>
  <c r="AG45" i="61"/>
  <c r="AD46" i="61"/>
  <c r="AE46" i="61"/>
  <c r="AF46" i="61" s="1"/>
  <c r="AG46" i="61"/>
  <c r="AD47" i="61"/>
  <c r="AE47" i="61"/>
  <c r="AF47" i="61" s="1"/>
  <c r="AG47" i="61"/>
  <c r="AD48" i="61"/>
  <c r="AE48" i="61"/>
  <c r="AF48" i="61" s="1"/>
  <c r="AG48" i="61"/>
  <c r="AD49" i="61"/>
  <c r="AE49" i="61"/>
  <c r="AF49" i="61" s="1"/>
  <c r="AG49" i="61"/>
  <c r="AD50" i="61"/>
  <c r="AE50" i="61"/>
  <c r="AF50" i="61" s="1"/>
  <c r="AG50" i="61"/>
  <c r="AD51" i="61"/>
  <c r="AE51" i="61"/>
  <c r="AF51" i="61" s="1"/>
  <c r="AG51" i="61"/>
  <c r="AD52" i="61"/>
  <c r="AE52" i="61"/>
  <c r="AF52" i="61" s="1"/>
  <c r="AG52" i="61"/>
  <c r="AD53" i="61"/>
  <c r="AE53" i="61"/>
  <c r="AF53" i="61" s="1"/>
  <c r="AG53" i="61"/>
  <c r="AD54" i="61"/>
  <c r="AE54" i="61"/>
  <c r="AF54" i="61" s="1"/>
  <c r="AG54" i="61"/>
  <c r="AD55" i="61"/>
  <c r="AE55" i="61"/>
  <c r="AF55" i="61" s="1"/>
  <c r="AG55" i="61"/>
  <c r="AD56" i="61"/>
  <c r="AE56" i="61"/>
  <c r="AF56" i="61" s="1"/>
  <c r="AG56" i="61"/>
  <c r="AD57" i="61"/>
  <c r="AE57" i="61"/>
  <c r="AF57" i="61" s="1"/>
  <c r="AG57" i="61"/>
  <c r="AD58" i="61"/>
  <c r="AE58" i="61"/>
  <c r="AF58" i="61" s="1"/>
  <c r="AG58" i="61"/>
  <c r="AD59" i="61"/>
  <c r="AE59" i="61"/>
  <c r="AF59" i="61" s="1"/>
  <c r="AG59" i="61"/>
  <c r="AD60" i="61"/>
  <c r="AE60" i="61"/>
  <c r="AF60" i="61" s="1"/>
  <c r="AG60" i="61"/>
  <c r="AD61" i="61"/>
  <c r="AE61" i="61"/>
  <c r="AF61" i="61" s="1"/>
  <c r="AG61" i="61"/>
  <c r="AD62" i="61"/>
  <c r="AE62" i="61"/>
  <c r="AF62" i="61" s="1"/>
  <c r="AG62" i="61"/>
  <c r="AD63" i="61"/>
  <c r="AE63" i="61"/>
  <c r="AF63" i="61" s="1"/>
  <c r="AG63" i="61"/>
  <c r="AD64" i="61"/>
  <c r="AE64" i="61"/>
  <c r="AF64" i="61" s="1"/>
  <c r="AG64" i="61"/>
  <c r="AD65" i="61"/>
  <c r="AE65" i="61"/>
  <c r="AF65" i="61" s="1"/>
  <c r="AG65" i="61"/>
  <c r="AD66" i="61"/>
  <c r="AE66" i="61"/>
  <c r="AF66" i="61" s="1"/>
  <c r="AG66" i="61"/>
  <c r="AD67" i="61"/>
  <c r="AE67" i="61"/>
  <c r="AF67" i="61" s="1"/>
  <c r="AG67" i="61"/>
  <c r="AD68" i="61"/>
  <c r="AE68" i="61"/>
  <c r="AF68" i="61" s="1"/>
  <c r="AG68" i="61"/>
  <c r="AD69" i="61"/>
  <c r="AE69" i="61"/>
  <c r="AF69" i="61" s="1"/>
  <c r="AG69" i="61"/>
  <c r="AD70" i="61"/>
  <c r="AE70" i="61"/>
  <c r="AF70" i="61" s="1"/>
  <c r="AG70" i="61"/>
  <c r="AD71" i="61"/>
  <c r="AE71" i="61"/>
  <c r="AF71" i="61" s="1"/>
  <c r="AG71" i="61"/>
  <c r="AD72" i="61"/>
  <c r="AE72" i="61"/>
  <c r="AF72" i="61" s="1"/>
  <c r="AG72" i="61"/>
  <c r="AD73" i="61"/>
  <c r="AE73" i="61"/>
  <c r="AF73" i="61" s="1"/>
  <c r="AG73" i="61"/>
  <c r="AD74" i="61"/>
  <c r="AE74" i="61"/>
  <c r="AF74" i="61" s="1"/>
  <c r="AG74" i="61"/>
  <c r="AD75" i="61"/>
  <c r="AE75" i="61"/>
  <c r="AF75" i="61" s="1"/>
  <c r="AG75" i="61"/>
  <c r="AD76" i="61"/>
  <c r="AE76" i="61"/>
  <c r="AF76" i="61" s="1"/>
  <c r="AG76" i="61"/>
  <c r="AD77" i="61"/>
  <c r="AE77" i="61"/>
  <c r="AF77" i="61" s="1"/>
  <c r="AG77" i="61"/>
  <c r="AD78" i="61"/>
  <c r="AE78" i="61"/>
  <c r="AF78" i="61" s="1"/>
  <c r="AG78" i="61"/>
  <c r="AD79" i="61"/>
  <c r="AE79" i="61"/>
  <c r="AF79" i="61" s="1"/>
  <c r="AG79" i="61"/>
  <c r="AD80" i="61"/>
  <c r="AE80" i="61"/>
  <c r="AF80" i="61" s="1"/>
  <c r="AG80" i="61"/>
  <c r="AD81" i="61"/>
  <c r="AE81" i="61"/>
  <c r="AF81" i="61" s="1"/>
  <c r="AG81" i="61"/>
  <c r="AD82" i="61"/>
  <c r="AE82" i="61"/>
  <c r="AF82" i="61" s="1"/>
  <c r="AG82" i="61"/>
  <c r="AD83" i="61"/>
  <c r="AE83" i="61"/>
  <c r="AF83" i="61" s="1"/>
  <c r="AG83" i="61"/>
  <c r="AD84" i="61"/>
  <c r="AE84" i="61"/>
  <c r="AF84" i="61" s="1"/>
  <c r="AG84" i="61"/>
  <c r="AD85" i="61"/>
  <c r="AE85" i="61"/>
  <c r="AF85" i="61" s="1"/>
  <c r="AG85" i="61"/>
  <c r="AD86" i="61"/>
  <c r="AE86" i="61"/>
  <c r="AF86" i="61" s="1"/>
  <c r="AG86" i="61"/>
  <c r="AD87" i="61"/>
  <c r="AE87" i="61"/>
  <c r="AF87" i="61" s="1"/>
  <c r="AG87" i="61"/>
  <c r="AD88" i="61"/>
  <c r="AE88" i="61"/>
  <c r="AF88" i="61" s="1"/>
  <c r="AG88" i="61"/>
  <c r="AD89" i="61"/>
  <c r="AE89" i="61"/>
  <c r="AF89" i="61" s="1"/>
  <c r="AG89" i="61"/>
  <c r="AD90" i="61"/>
  <c r="AE90" i="61"/>
  <c r="AF90" i="61" s="1"/>
  <c r="AG90" i="61"/>
  <c r="AD91" i="61"/>
  <c r="AE91" i="61"/>
  <c r="AF91" i="61" s="1"/>
  <c r="AG91" i="61"/>
  <c r="AD92" i="61"/>
  <c r="AE92" i="61"/>
  <c r="AF92" i="61" s="1"/>
  <c r="AG92" i="61"/>
  <c r="AD93" i="61"/>
  <c r="AE93" i="61"/>
  <c r="AF93" i="61" s="1"/>
  <c r="AG93" i="61"/>
  <c r="AD94" i="61"/>
  <c r="AE94" i="61"/>
  <c r="AF94" i="61" s="1"/>
  <c r="AG94" i="61"/>
  <c r="AD95" i="61"/>
  <c r="AE95" i="61"/>
  <c r="AF95" i="61" s="1"/>
  <c r="AG95" i="61"/>
  <c r="AD96" i="61"/>
  <c r="AE96" i="61"/>
  <c r="AF96" i="61" s="1"/>
  <c r="AG96" i="61"/>
  <c r="AD97" i="61"/>
  <c r="AE97" i="61"/>
  <c r="AF97" i="61" s="1"/>
  <c r="AG97" i="61"/>
  <c r="AD98" i="61"/>
  <c r="AE98" i="61"/>
  <c r="AF98" i="61" s="1"/>
  <c r="AG98" i="61"/>
  <c r="AD99" i="61"/>
  <c r="AE99" i="61"/>
  <c r="AF99" i="61" s="1"/>
  <c r="AG99" i="61"/>
  <c r="AD100" i="61"/>
  <c r="AE100" i="61"/>
  <c r="AF100" i="61" s="1"/>
  <c r="AG100" i="61"/>
  <c r="AD101" i="61"/>
  <c r="AE101" i="61"/>
  <c r="AF101" i="61" s="1"/>
  <c r="AG101" i="61"/>
  <c r="AD102" i="61"/>
  <c r="AE102" i="61"/>
  <c r="AF102" i="61" s="1"/>
  <c r="AG102" i="61"/>
  <c r="AD103" i="61"/>
  <c r="AE103" i="61"/>
  <c r="AF103" i="61" s="1"/>
  <c r="AG103" i="61"/>
  <c r="AD104" i="61"/>
  <c r="AE104" i="61"/>
  <c r="AF104" i="61" s="1"/>
  <c r="AG104" i="61"/>
  <c r="AD105" i="61"/>
  <c r="AE105" i="61"/>
  <c r="AF105" i="61" s="1"/>
  <c r="AG105" i="61"/>
  <c r="AD106" i="61"/>
  <c r="AE106" i="61"/>
  <c r="AF106" i="61" s="1"/>
  <c r="AG106" i="61"/>
  <c r="AD107" i="61"/>
  <c r="AE107" i="61"/>
  <c r="AF107" i="61" s="1"/>
  <c r="AG107" i="61"/>
  <c r="AD108" i="61"/>
  <c r="AE108" i="61"/>
  <c r="AF108" i="61" s="1"/>
  <c r="AG108" i="61"/>
  <c r="AD109" i="61"/>
  <c r="AE109" i="61"/>
  <c r="AF109" i="61" s="1"/>
  <c r="AG109" i="61"/>
  <c r="AD110" i="61"/>
  <c r="AE110" i="61"/>
  <c r="AF110" i="61" s="1"/>
  <c r="AG110" i="61"/>
  <c r="AD111" i="61"/>
  <c r="AE111" i="61"/>
  <c r="AF111" i="61" s="1"/>
  <c r="AG111" i="61"/>
  <c r="AD112" i="61"/>
  <c r="AE112" i="61"/>
  <c r="AF112" i="61" s="1"/>
  <c r="AG112" i="61"/>
  <c r="AD113" i="61"/>
  <c r="AE113" i="61"/>
  <c r="AF113" i="61" s="1"/>
  <c r="AG113" i="61"/>
  <c r="AD114" i="61"/>
  <c r="AE114" i="61"/>
  <c r="AF114" i="61" s="1"/>
  <c r="AG114" i="61"/>
  <c r="AD115" i="61"/>
  <c r="AE115" i="61"/>
  <c r="AF115" i="61" s="1"/>
  <c r="AG115" i="61"/>
  <c r="AD116" i="61"/>
  <c r="AE116" i="61"/>
  <c r="AF116" i="61" s="1"/>
  <c r="AG116" i="61"/>
  <c r="AD117" i="61"/>
  <c r="AE117" i="61"/>
  <c r="AF117" i="61" s="1"/>
  <c r="AG117" i="61"/>
  <c r="AD118" i="61"/>
  <c r="AE118" i="61"/>
  <c r="AF118" i="61" s="1"/>
  <c r="AG118" i="61"/>
  <c r="AD119" i="61"/>
  <c r="AE119" i="61"/>
  <c r="AF119" i="61" s="1"/>
  <c r="AG119" i="61"/>
  <c r="AD120" i="61"/>
  <c r="AE120" i="61"/>
  <c r="AF120" i="61" s="1"/>
  <c r="AG120" i="61"/>
  <c r="AD121" i="61"/>
  <c r="AE121" i="61"/>
  <c r="AF121" i="61" s="1"/>
  <c r="AG121" i="61"/>
  <c r="AD122" i="61"/>
  <c r="AE122" i="61"/>
  <c r="AF122" i="61" s="1"/>
  <c r="AG122" i="61"/>
  <c r="AD123" i="61"/>
  <c r="AE123" i="61"/>
  <c r="AF123" i="61" s="1"/>
  <c r="AG123" i="61"/>
  <c r="AD124" i="61"/>
  <c r="AE124" i="61"/>
  <c r="AF124" i="61" s="1"/>
  <c r="AG124" i="61"/>
  <c r="AD125" i="61"/>
  <c r="AE125" i="61"/>
  <c r="AF125" i="61" s="1"/>
  <c r="AG125" i="61"/>
  <c r="AD126" i="61"/>
  <c r="AE126" i="61"/>
  <c r="AF126" i="61" s="1"/>
  <c r="AG126" i="61"/>
  <c r="AD127" i="61"/>
  <c r="AE127" i="61"/>
  <c r="AF127" i="61" s="1"/>
  <c r="AG127" i="61"/>
  <c r="AD128" i="61"/>
  <c r="AE128" i="61"/>
  <c r="AF128" i="61" s="1"/>
  <c r="AG128" i="61"/>
  <c r="AD129" i="61"/>
  <c r="AE129" i="61"/>
  <c r="AF129" i="61" s="1"/>
  <c r="AG129" i="61"/>
  <c r="AD130" i="61"/>
  <c r="AE130" i="61"/>
  <c r="AF130" i="61" s="1"/>
  <c r="AG130" i="61"/>
  <c r="AD131" i="61"/>
  <c r="AE131" i="61"/>
  <c r="AF131" i="61" s="1"/>
  <c r="AG131" i="61"/>
  <c r="AD132" i="61"/>
  <c r="AE132" i="61"/>
  <c r="AF132" i="61" s="1"/>
  <c r="AG132" i="61"/>
  <c r="AD133" i="61"/>
  <c r="AE133" i="61"/>
  <c r="AF133" i="61" s="1"/>
  <c r="AG133" i="61"/>
  <c r="AD134" i="61"/>
  <c r="AE134" i="61"/>
  <c r="AF134" i="61" s="1"/>
  <c r="AG134" i="61"/>
  <c r="AD135" i="61"/>
  <c r="AE135" i="61"/>
  <c r="AF135" i="61" s="1"/>
  <c r="AG135" i="61"/>
  <c r="AD136" i="61"/>
  <c r="AE136" i="61"/>
  <c r="AF136" i="61" s="1"/>
  <c r="AG136" i="61"/>
  <c r="AD137" i="61"/>
  <c r="AE137" i="61"/>
  <c r="AF137" i="61" s="1"/>
  <c r="AG137" i="61"/>
  <c r="AD138" i="61"/>
  <c r="AE138" i="61"/>
  <c r="AF138" i="61" s="1"/>
  <c r="AG138" i="61"/>
  <c r="AD139" i="61"/>
  <c r="AE139" i="61"/>
  <c r="AF139" i="61" s="1"/>
  <c r="AG139" i="61"/>
  <c r="AK129" i="61"/>
  <c r="BA138" i="64"/>
  <c r="AU138" i="64"/>
  <c r="AO138" i="64"/>
  <c r="AI138" i="64"/>
  <c r="BA96" i="64"/>
  <c r="AU96" i="64"/>
  <c r="AO96" i="64"/>
  <c r="AI96" i="64"/>
  <c r="BA51" i="64"/>
  <c r="AU51" i="64"/>
  <c r="AO51" i="64"/>
  <c r="AI51" i="64"/>
  <c r="I19" i="64"/>
  <c r="G19" i="64"/>
  <c r="F19" i="64"/>
  <c r="E19" i="64"/>
  <c r="I18" i="64"/>
  <c r="G18" i="64"/>
  <c r="E18" i="64"/>
  <c r="I17" i="64"/>
  <c r="G17" i="64"/>
  <c r="E17" i="64"/>
  <c r="I16" i="64"/>
  <c r="G16" i="64"/>
  <c r="E16" i="64"/>
  <c r="C16" i="64"/>
  <c r="B16" i="64"/>
  <c r="J18" i="64" s="1"/>
  <c r="A16" i="64"/>
  <c r="F18" i="64" s="1"/>
  <c r="I15" i="64"/>
  <c r="G15" i="64"/>
  <c r="F15" i="64"/>
  <c r="E15" i="64"/>
  <c r="F14" i="64"/>
  <c r="H22" i="65" l="1"/>
  <c r="F23" i="65"/>
  <c r="H23" i="65"/>
  <c r="F22" i="65"/>
  <c r="F21" i="65"/>
  <c r="M16" i="65" s="1"/>
  <c r="J22" i="65"/>
  <c r="AG51" i="65" s="1"/>
  <c r="N16" i="65"/>
  <c r="J23" i="65"/>
  <c r="H21" i="65"/>
  <c r="H19" i="64"/>
  <c r="H17" i="64"/>
  <c r="H16" i="64"/>
  <c r="H18" i="64"/>
  <c r="H15" i="64"/>
  <c r="H14" i="64"/>
  <c r="H22" i="64" s="1"/>
  <c r="F17" i="64"/>
  <c r="F22" i="64" s="1"/>
  <c r="J16" i="64"/>
  <c r="J14" i="64"/>
  <c r="H21" i="64"/>
  <c r="J15" i="64"/>
  <c r="J19" i="64"/>
  <c r="J17" i="64"/>
  <c r="F16" i="64"/>
  <c r="J19" i="61"/>
  <c r="J18" i="61"/>
  <c r="J17" i="61"/>
  <c r="J16" i="61"/>
  <c r="J15" i="61"/>
  <c r="H19" i="61"/>
  <c r="H18" i="61"/>
  <c r="H17" i="61"/>
  <c r="H16" i="61"/>
  <c r="H15" i="61"/>
  <c r="H14" i="61"/>
  <c r="F19" i="61"/>
  <c r="F18" i="61"/>
  <c r="F17" i="61"/>
  <c r="F16" i="61"/>
  <c r="F15" i="61"/>
  <c r="BA138" i="62"/>
  <c r="AU138" i="62"/>
  <c r="AO138" i="62"/>
  <c r="AI138" i="62"/>
  <c r="BA96" i="62"/>
  <c r="AU96" i="62"/>
  <c r="AO96" i="62"/>
  <c r="AI96" i="62"/>
  <c r="BA51" i="62"/>
  <c r="AU51" i="62"/>
  <c r="AO51" i="62"/>
  <c r="AI51" i="62"/>
  <c r="I19" i="62"/>
  <c r="G19" i="62"/>
  <c r="E19" i="62"/>
  <c r="I18" i="62"/>
  <c r="G18" i="62"/>
  <c r="E18" i="62"/>
  <c r="I17" i="62"/>
  <c r="G17" i="62"/>
  <c r="E17" i="62"/>
  <c r="I16" i="62"/>
  <c r="G16" i="62"/>
  <c r="E16" i="62"/>
  <c r="C16" i="62"/>
  <c r="J19" i="62" s="1"/>
  <c r="B16" i="62"/>
  <c r="A16" i="62"/>
  <c r="F18" i="62" s="1"/>
  <c r="I15" i="62"/>
  <c r="H15" i="62"/>
  <c r="G15" i="62"/>
  <c r="E15" i="62"/>
  <c r="H14" i="62"/>
  <c r="AG27" i="65" l="1"/>
  <c r="AG120" i="65"/>
  <c r="M19" i="65"/>
  <c r="AG90" i="65"/>
  <c r="AG82" i="65"/>
  <c r="BC81" i="65" s="1"/>
  <c r="AG106" i="65"/>
  <c r="AG89" i="65"/>
  <c r="AG116" i="65"/>
  <c r="AG69" i="65"/>
  <c r="AG58" i="65"/>
  <c r="AG92" i="65"/>
  <c r="M17" i="65"/>
  <c r="AG40" i="65"/>
  <c r="AG38" i="65"/>
  <c r="AG87" i="65"/>
  <c r="M18" i="65"/>
  <c r="P15" i="65"/>
  <c r="AG42" i="65"/>
  <c r="BC42" i="65" s="1"/>
  <c r="AG57" i="65"/>
  <c r="AG41" i="65"/>
  <c r="AG95" i="65"/>
  <c r="AG66" i="65"/>
  <c r="AG99" i="65"/>
  <c r="AG115" i="65"/>
  <c r="AG59" i="65"/>
  <c r="AG36" i="65"/>
  <c r="AG30" i="65"/>
  <c r="AG123" i="65"/>
  <c r="P17" i="65"/>
  <c r="AG44" i="65"/>
  <c r="AG64" i="65"/>
  <c r="AG97" i="65"/>
  <c r="P16" i="65"/>
  <c r="AG67" i="65"/>
  <c r="BJ66" i="65" s="1"/>
  <c r="AG81" i="65"/>
  <c r="AG65" i="65"/>
  <c r="AG43" i="65"/>
  <c r="AG72" i="65"/>
  <c r="AG105" i="65"/>
  <c r="O16" i="65"/>
  <c r="AG34" i="65"/>
  <c r="AG28" i="65"/>
  <c r="AG56" i="65"/>
  <c r="AG121" i="65"/>
  <c r="AG91" i="65"/>
  <c r="BJ90" i="65" s="1"/>
  <c r="AG77" i="65"/>
  <c r="AG112" i="65"/>
  <c r="AG75" i="65"/>
  <c r="AG45" i="65"/>
  <c r="BB45" i="65" s="1"/>
  <c r="AG74" i="65"/>
  <c r="AG107" i="65"/>
  <c r="P19" i="65"/>
  <c r="AG25" i="65"/>
  <c r="AG110" i="65"/>
  <c r="AG118" i="65"/>
  <c r="AG124" i="65"/>
  <c r="BJ123" i="65" s="1"/>
  <c r="AG49" i="65"/>
  <c r="AG80" i="65"/>
  <c r="AG113" i="65"/>
  <c r="BJ81" i="65"/>
  <c r="BJ72" i="65"/>
  <c r="BC123" i="65"/>
  <c r="AG104" i="65"/>
  <c r="AG37" i="65"/>
  <c r="AG88" i="65"/>
  <c r="BJ87" i="65" s="1"/>
  <c r="AG122" i="65"/>
  <c r="AG33" i="65"/>
  <c r="AG79" i="65"/>
  <c r="AG73" i="65"/>
  <c r="AG46" i="65"/>
  <c r="AG60" i="65"/>
  <c r="AG76" i="65"/>
  <c r="BC75" i="65" s="1"/>
  <c r="AG94" i="65"/>
  <c r="AG109" i="65"/>
  <c r="AE123" i="65"/>
  <c r="AE121" i="65"/>
  <c r="AE119" i="65"/>
  <c r="AE117" i="65"/>
  <c r="AE115" i="65"/>
  <c r="AE113" i="65"/>
  <c r="AE111" i="65"/>
  <c r="AE109" i="65"/>
  <c r="AE107" i="65"/>
  <c r="AE105" i="65"/>
  <c r="AE103" i="65"/>
  <c r="AE101" i="65"/>
  <c r="AE99" i="65"/>
  <c r="AE97" i="65"/>
  <c r="AE96" i="65"/>
  <c r="AE94" i="65"/>
  <c r="AE92" i="65"/>
  <c r="AE89" i="65"/>
  <c r="AE86" i="65"/>
  <c r="AE84" i="65"/>
  <c r="AE82" i="65"/>
  <c r="AE80" i="65"/>
  <c r="AF80" i="65" s="1"/>
  <c r="AE78" i="65"/>
  <c r="AE76" i="65"/>
  <c r="AE74" i="65"/>
  <c r="AE72" i="65"/>
  <c r="AE70" i="65"/>
  <c r="AE68" i="65"/>
  <c r="AE66" i="65"/>
  <c r="AE64" i="65"/>
  <c r="AE62" i="65"/>
  <c r="AE60" i="65"/>
  <c r="AE58" i="65"/>
  <c r="AE56" i="65"/>
  <c r="AE54" i="65"/>
  <c r="AE52" i="65"/>
  <c r="AE51" i="65"/>
  <c r="AE49" i="65"/>
  <c r="AE48" i="65"/>
  <c r="AE46" i="65"/>
  <c r="AE45" i="65"/>
  <c r="AE43" i="65"/>
  <c r="AE120" i="65"/>
  <c r="AE110" i="65"/>
  <c r="AE100" i="65"/>
  <c r="AE88" i="65"/>
  <c r="AE77" i="65"/>
  <c r="AE67" i="65"/>
  <c r="AE63" i="65"/>
  <c r="AE53" i="65"/>
  <c r="AE42" i="65"/>
  <c r="AE40" i="65"/>
  <c r="AE39" i="65"/>
  <c r="AE37" i="65"/>
  <c r="AE36" i="65"/>
  <c r="AE34" i="65"/>
  <c r="AE32" i="65"/>
  <c r="AE29" i="65"/>
  <c r="AE27" i="65"/>
  <c r="AE25" i="65"/>
  <c r="AE114" i="65"/>
  <c r="AE104" i="65"/>
  <c r="AE91" i="65"/>
  <c r="AE108" i="65"/>
  <c r="AE98" i="65"/>
  <c r="AE95" i="65"/>
  <c r="AE87" i="65"/>
  <c r="AE83" i="65"/>
  <c r="AE73" i="65"/>
  <c r="AE69" i="65"/>
  <c r="AE59" i="65"/>
  <c r="AE50" i="65"/>
  <c r="AE102" i="65"/>
  <c r="AE90" i="65"/>
  <c r="N19" i="65"/>
  <c r="O19" i="65" s="1"/>
  <c r="AE124" i="65"/>
  <c r="AE93" i="65"/>
  <c r="AE79" i="65"/>
  <c r="AE75" i="65"/>
  <c r="AE65" i="65"/>
  <c r="AE55" i="65"/>
  <c r="AE47" i="65"/>
  <c r="AE41" i="65"/>
  <c r="AE38" i="65"/>
  <c r="AE35" i="65"/>
  <c r="AE33" i="65"/>
  <c r="AE30" i="65"/>
  <c r="AE28" i="65"/>
  <c r="AE26" i="65"/>
  <c r="AE118" i="65"/>
  <c r="AE122" i="65"/>
  <c r="AE112" i="65"/>
  <c r="AE81" i="65"/>
  <c r="AE71" i="65"/>
  <c r="AE61" i="65"/>
  <c r="AE57" i="65"/>
  <c r="AE44" i="65"/>
  <c r="AE116" i="65"/>
  <c r="AE106" i="65"/>
  <c r="AE85" i="65"/>
  <c r="N14" i="65"/>
  <c r="N15" i="65"/>
  <c r="N18" i="65"/>
  <c r="N17" i="65"/>
  <c r="O17" i="65" s="1"/>
  <c r="AD123" i="65"/>
  <c r="AD121" i="65"/>
  <c r="AD119" i="65"/>
  <c r="AD117" i="65"/>
  <c r="AD115" i="65"/>
  <c r="AD113" i="65"/>
  <c r="AD111" i="65"/>
  <c r="AD109" i="65"/>
  <c r="AD107" i="65"/>
  <c r="AD105" i="65"/>
  <c r="AD103" i="65"/>
  <c r="AD101" i="65"/>
  <c r="AD99" i="65"/>
  <c r="AD97" i="65"/>
  <c r="AD96" i="65"/>
  <c r="AD94" i="65"/>
  <c r="AD92" i="65"/>
  <c r="AD89" i="65"/>
  <c r="AD86" i="65"/>
  <c r="AD116" i="65"/>
  <c r="AD106" i="65"/>
  <c r="AD85" i="65"/>
  <c r="AD120" i="65"/>
  <c r="AD110" i="65"/>
  <c r="AD100" i="65"/>
  <c r="AD88" i="65"/>
  <c r="AD80" i="65"/>
  <c r="AD77" i="65"/>
  <c r="AD70" i="65"/>
  <c r="AD67" i="65"/>
  <c r="AD66" i="65"/>
  <c r="AD63" i="65"/>
  <c r="AD56" i="65"/>
  <c r="AD53" i="65"/>
  <c r="AD48" i="65"/>
  <c r="AD43" i="65"/>
  <c r="AD42" i="65"/>
  <c r="AD40" i="65"/>
  <c r="AD39" i="65"/>
  <c r="AD37" i="65"/>
  <c r="AD36" i="65"/>
  <c r="AD34" i="65"/>
  <c r="AD32" i="65"/>
  <c r="AD29" i="65"/>
  <c r="AD27" i="65"/>
  <c r="AD25" i="65"/>
  <c r="AD114" i="65"/>
  <c r="AD104" i="65"/>
  <c r="AD91" i="65"/>
  <c r="AD108" i="65"/>
  <c r="AD98" i="65"/>
  <c r="AD95" i="65"/>
  <c r="AD87" i="65"/>
  <c r="AD83" i="65"/>
  <c r="AD76" i="65"/>
  <c r="AD73" i="65"/>
  <c r="AD72" i="65"/>
  <c r="AD69" i="65"/>
  <c r="AD62" i="65"/>
  <c r="AD59" i="65"/>
  <c r="AD52" i="65"/>
  <c r="AD50" i="65"/>
  <c r="AD45" i="65"/>
  <c r="AD102" i="65"/>
  <c r="AD90" i="65"/>
  <c r="AD124" i="65"/>
  <c r="AD93" i="65"/>
  <c r="AD82" i="65"/>
  <c r="AD79" i="65"/>
  <c r="AD78" i="65"/>
  <c r="AD75" i="65"/>
  <c r="AD68" i="65"/>
  <c r="AD65" i="65"/>
  <c r="AD58" i="65"/>
  <c r="AD55" i="65"/>
  <c r="AD54" i="65"/>
  <c r="AD49" i="65"/>
  <c r="AD47" i="65"/>
  <c r="AD41" i="65"/>
  <c r="AD38" i="65"/>
  <c r="AD35" i="65"/>
  <c r="AD33" i="65"/>
  <c r="AD30" i="65"/>
  <c r="AD28" i="65"/>
  <c r="AD26" i="65"/>
  <c r="AD118" i="65"/>
  <c r="AD122" i="65"/>
  <c r="AD112" i="65"/>
  <c r="AD84" i="65"/>
  <c r="AD81" i="65"/>
  <c r="AD74" i="65"/>
  <c r="AD71" i="65"/>
  <c r="AD64" i="65"/>
  <c r="AD61" i="65"/>
  <c r="AD60" i="65"/>
  <c r="AD57" i="65"/>
  <c r="AD51" i="65"/>
  <c r="AD46" i="65"/>
  <c r="AD44" i="65"/>
  <c r="M15" i="65"/>
  <c r="M14" i="65"/>
  <c r="AG114" i="65"/>
  <c r="AG39" i="65"/>
  <c r="AG100" i="65"/>
  <c r="BC99" i="65" s="1"/>
  <c r="AG35" i="65"/>
  <c r="AG93" i="65"/>
  <c r="AG83" i="65"/>
  <c r="AG48" i="65"/>
  <c r="AG62" i="65"/>
  <c r="AG78" i="65"/>
  <c r="AG96" i="65"/>
  <c r="AG111" i="65"/>
  <c r="BC87" i="65"/>
  <c r="BJ42" i="65"/>
  <c r="BB42" i="65"/>
  <c r="BC120" i="65"/>
  <c r="BJ120" i="65"/>
  <c r="BC90" i="65"/>
  <c r="P14" i="65"/>
  <c r="AG29" i="65"/>
  <c r="AG53" i="65"/>
  <c r="AG61" i="65"/>
  <c r="AG47" i="65"/>
  <c r="AG102" i="65"/>
  <c r="AG98" i="65"/>
  <c r="AG52" i="65"/>
  <c r="BC51" i="65" s="1"/>
  <c r="AG68" i="65"/>
  <c r="AG84" i="65"/>
  <c r="AG101" i="65"/>
  <c r="AG117" i="65"/>
  <c r="P18" i="65"/>
  <c r="AG32" i="65"/>
  <c r="AG63" i="65"/>
  <c r="AG85" i="65"/>
  <c r="AG71" i="65"/>
  <c r="AG26" i="65"/>
  <c r="AG55" i="65"/>
  <c r="AG50" i="65"/>
  <c r="AG108" i="65"/>
  <c r="AG54" i="65"/>
  <c r="AG70" i="65"/>
  <c r="AG86" i="65"/>
  <c r="AG103" i="65"/>
  <c r="AG119" i="65"/>
  <c r="H23" i="64"/>
  <c r="N15" i="64"/>
  <c r="F23" i="64"/>
  <c r="N19" i="64"/>
  <c r="J21" i="64"/>
  <c r="P19" i="64" s="1"/>
  <c r="J22" i="64"/>
  <c r="J23" i="64"/>
  <c r="AE36" i="64"/>
  <c r="AE34" i="64"/>
  <c r="AE32" i="64"/>
  <c r="AE29" i="64"/>
  <c r="AE27" i="64"/>
  <c r="AE25" i="64"/>
  <c r="AE35" i="64"/>
  <c r="AE33" i="64"/>
  <c r="AE30" i="64"/>
  <c r="AE28" i="64"/>
  <c r="AE26" i="64"/>
  <c r="N14" i="64"/>
  <c r="N18" i="64"/>
  <c r="F21" i="64"/>
  <c r="N17" i="64"/>
  <c r="N16" i="64"/>
  <c r="J16" i="62"/>
  <c r="J14" i="62"/>
  <c r="H16" i="62"/>
  <c r="H19" i="62"/>
  <c r="J18" i="62"/>
  <c r="H18" i="62"/>
  <c r="H17" i="62"/>
  <c r="J21" i="62"/>
  <c r="F15" i="62"/>
  <c r="F14" i="62"/>
  <c r="F17" i="62"/>
  <c r="F16" i="62"/>
  <c r="F19" i="62"/>
  <c r="J17" i="62"/>
  <c r="J15" i="62"/>
  <c r="F14" i="61"/>
  <c r="BA138" i="61"/>
  <c r="AU138" i="61"/>
  <c r="AO138" i="61"/>
  <c r="AI138" i="61"/>
  <c r="BA96" i="61"/>
  <c r="AU96" i="61"/>
  <c r="AO96" i="61"/>
  <c r="AI96" i="61"/>
  <c r="BA51" i="61"/>
  <c r="AU51" i="61"/>
  <c r="AO51" i="61"/>
  <c r="AI51" i="61"/>
  <c r="I19" i="61"/>
  <c r="G19" i="61"/>
  <c r="E19" i="61"/>
  <c r="I18" i="61"/>
  <c r="G18" i="61"/>
  <c r="E18" i="61"/>
  <c r="I17" i="61"/>
  <c r="G17" i="61"/>
  <c r="E17" i="61"/>
  <c r="I16" i="61"/>
  <c r="G16" i="61"/>
  <c r="E16" i="61"/>
  <c r="C16" i="61"/>
  <c r="B16" i="61"/>
  <c r="A16" i="61"/>
  <c r="I15" i="61"/>
  <c r="G15" i="61"/>
  <c r="H21" i="61" s="1"/>
  <c r="E15" i="61"/>
  <c r="H23" i="61"/>
  <c r="AF124" i="65" l="1"/>
  <c r="BC72" i="65"/>
  <c r="BJ105" i="65"/>
  <c r="BJ69" i="65"/>
  <c r="O18" i="65"/>
  <c r="BC57" i="65"/>
  <c r="AF97" i="65"/>
  <c r="AF113" i="65"/>
  <c r="BC36" i="65"/>
  <c r="AF115" i="65"/>
  <c r="BJ51" i="65"/>
  <c r="BC105" i="65"/>
  <c r="AF122" i="65"/>
  <c r="AF104" i="65"/>
  <c r="AF37" i="65"/>
  <c r="AF88" i="65"/>
  <c r="AF62" i="65"/>
  <c r="AF83" i="65"/>
  <c r="BC69" i="65"/>
  <c r="AF44" i="65"/>
  <c r="BJ99" i="65"/>
  <c r="O14" i="65"/>
  <c r="AF47" i="65"/>
  <c r="AF95" i="65"/>
  <c r="AF53" i="65"/>
  <c r="AF86" i="65"/>
  <c r="AF103" i="65"/>
  <c r="AF119" i="65"/>
  <c r="BB36" i="65"/>
  <c r="AF40" i="65"/>
  <c r="BJ57" i="65"/>
  <c r="BC66" i="65"/>
  <c r="AF71" i="65"/>
  <c r="AF55" i="65"/>
  <c r="AF98" i="65"/>
  <c r="AF32" i="65"/>
  <c r="AF89" i="65"/>
  <c r="AF121" i="65"/>
  <c r="BJ36" i="65"/>
  <c r="AF25" i="65"/>
  <c r="AF50" i="65"/>
  <c r="AF34" i="65"/>
  <c r="AF67" i="65"/>
  <c r="AF58" i="65"/>
  <c r="AF74" i="65"/>
  <c r="AF92" i="65"/>
  <c r="AF107" i="65"/>
  <c r="BJ45" i="65"/>
  <c r="BJ54" i="65"/>
  <c r="BC54" i="65"/>
  <c r="AK51" i="65"/>
  <c r="BG51" i="65"/>
  <c r="BG111" i="65"/>
  <c r="AK111" i="65"/>
  <c r="AF35" i="65"/>
  <c r="AF73" i="65"/>
  <c r="AQ39" i="65"/>
  <c r="AP39" i="65"/>
  <c r="BH39" i="65"/>
  <c r="AF39" i="65"/>
  <c r="AF49" i="65"/>
  <c r="AF64" i="65"/>
  <c r="BJ33" i="65"/>
  <c r="BC33" i="65"/>
  <c r="AF118" i="65"/>
  <c r="AF110" i="65"/>
  <c r="BH66" i="65"/>
  <c r="AF66" i="65"/>
  <c r="AQ66" i="65"/>
  <c r="BH99" i="65"/>
  <c r="AQ99" i="65"/>
  <c r="AF99" i="65"/>
  <c r="BJ117" i="65"/>
  <c r="BC117" i="65"/>
  <c r="BJ39" i="65"/>
  <c r="BC39" i="65"/>
  <c r="BB39" i="65"/>
  <c r="BG60" i="65"/>
  <c r="AK60" i="65"/>
  <c r="AK33" i="65"/>
  <c r="BG33" i="65"/>
  <c r="BG69" i="65"/>
  <c r="AK69" i="65"/>
  <c r="AK108" i="65"/>
  <c r="BG108" i="65"/>
  <c r="BG99" i="65"/>
  <c r="AK99" i="65"/>
  <c r="O15" i="65"/>
  <c r="AQ57" i="65"/>
  <c r="BH57" i="65"/>
  <c r="AF57" i="65"/>
  <c r="AF41" i="65"/>
  <c r="BH87" i="65"/>
  <c r="AF87" i="65"/>
  <c r="AQ87" i="65"/>
  <c r="AF27" i="65"/>
  <c r="AQ42" i="65"/>
  <c r="AP42" i="65"/>
  <c r="BH42" i="65"/>
  <c r="AF42" i="65"/>
  <c r="AQ120" i="65"/>
  <c r="BH120" i="65"/>
  <c r="AF120" i="65"/>
  <c r="AF52" i="65"/>
  <c r="AF68" i="65"/>
  <c r="BH84" i="65"/>
  <c r="AQ84" i="65"/>
  <c r="AF84" i="65"/>
  <c r="AF101" i="65"/>
  <c r="BH117" i="65"/>
  <c r="AQ117" i="65"/>
  <c r="AF117" i="65"/>
  <c r="BC45" i="65"/>
  <c r="BC48" i="65"/>
  <c r="BB48" i="65"/>
  <c r="BJ48" i="65"/>
  <c r="BH90" i="65"/>
  <c r="AQ90" i="65"/>
  <c r="AF90" i="65"/>
  <c r="BH29" i="65"/>
  <c r="AQ29" i="65"/>
  <c r="AF29" i="65"/>
  <c r="BH54" i="65"/>
  <c r="AQ54" i="65"/>
  <c r="AF54" i="65"/>
  <c r="AF70" i="65"/>
  <c r="BG90" i="65"/>
  <c r="AK90" i="65"/>
  <c r="BG117" i="65"/>
  <c r="AK117" i="65"/>
  <c r="BJ84" i="65"/>
  <c r="BC84" i="65"/>
  <c r="AQ26" i="65"/>
  <c r="AF26" i="65"/>
  <c r="BH26" i="65"/>
  <c r="BJ26" i="65"/>
  <c r="BC26" i="65"/>
  <c r="AK72" i="65"/>
  <c r="BG72" i="65"/>
  <c r="AK36" i="65"/>
  <c r="BG36" i="65"/>
  <c r="AJ36" i="65"/>
  <c r="AF61" i="65"/>
  <c r="AK102" i="65"/>
  <c r="BG102" i="65"/>
  <c r="AQ63" i="65"/>
  <c r="BH63" i="65"/>
  <c r="AF63" i="65"/>
  <c r="AF56" i="65"/>
  <c r="BH72" i="65"/>
  <c r="AQ72" i="65"/>
  <c r="AF72" i="65"/>
  <c r="BH105" i="65"/>
  <c r="AQ105" i="65"/>
  <c r="AF105" i="65"/>
  <c r="AK75" i="65"/>
  <c r="BG75" i="65"/>
  <c r="BG66" i="65"/>
  <c r="AK66" i="65"/>
  <c r="BG105" i="65"/>
  <c r="AK105" i="65"/>
  <c r="AF106" i="65"/>
  <c r="AF65" i="65"/>
  <c r="BJ75" i="65"/>
  <c r="BC114" i="65"/>
  <c r="BJ114" i="65"/>
  <c r="BG63" i="65"/>
  <c r="AK63" i="65"/>
  <c r="AF85" i="65"/>
  <c r="AQ102" i="65"/>
  <c r="AF102" i="65"/>
  <c r="BH102" i="65"/>
  <c r="AF43" i="65"/>
  <c r="BJ60" i="65"/>
  <c r="BC60" i="65"/>
  <c r="BC93" i="65"/>
  <c r="BJ93" i="65"/>
  <c r="AK45" i="65"/>
  <c r="AJ45" i="65"/>
  <c r="BG45" i="65"/>
  <c r="AK114" i="65"/>
  <c r="BG114" i="65"/>
  <c r="AK39" i="65"/>
  <c r="BG39" i="65"/>
  <c r="AJ39" i="65"/>
  <c r="AK120" i="65"/>
  <c r="BG120" i="65"/>
  <c r="AQ81" i="65"/>
  <c r="BH81" i="65"/>
  <c r="AF81" i="65"/>
  <c r="AF28" i="65"/>
  <c r="AQ108" i="65"/>
  <c r="AF108" i="65"/>
  <c r="BH108" i="65"/>
  <c r="BH45" i="65"/>
  <c r="AF45" i="65"/>
  <c r="AQ45" i="65"/>
  <c r="AP45" i="65"/>
  <c r="BH123" i="65"/>
  <c r="AQ123" i="65"/>
  <c r="AF123" i="65"/>
  <c r="BC63" i="65"/>
  <c r="BJ63" i="65"/>
  <c r="BC29" i="65"/>
  <c r="BJ29" i="65"/>
  <c r="AK78" i="65"/>
  <c r="BG78" i="65"/>
  <c r="BG123" i="65"/>
  <c r="AK123" i="65"/>
  <c r="AF116" i="65"/>
  <c r="AF112" i="65"/>
  <c r="AF30" i="65"/>
  <c r="AQ75" i="65"/>
  <c r="AF75" i="65"/>
  <c r="BH75" i="65"/>
  <c r="AF59" i="65"/>
  <c r="AF91" i="65"/>
  <c r="AQ36" i="65"/>
  <c r="AP36" i="65"/>
  <c r="BH36" i="65"/>
  <c r="AF36" i="65"/>
  <c r="AF77" i="65"/>
  <c r="AF46" i="65"/>
  <c r="BH60" i="65"/>
  <c r="AQ60" i="65"/>
  <c r="AF60" i="65"/>
  <c r="AF76" i="65"/>
  <c r="AF94" i="65"/>
  <c r="AF109" i="65"/>
  <c r="AQ33" i="65"/>
  <c r="AF33" i="65"/>
  <c r="BH33" i="65"/>
  <c r="AF79" i="65"/>
  <c r="BH48" i="65"/>
  <c r="AF48" i="65"/>
  <c r="AQ48" i="65"/>
  <c r="AP48" i="65"/>
  <c r="BH78" i="65"/>
  <c r="AQ78" i="65"/>
  <c r="AF78" i="65"/>
  <c r="AQ96" i="65"/>
  <c r="BH96" i="65"/>
  <c r="AF96" i="65"/>
  <c r="BH111" i="65"/>
  <c r="AQ111" i="65"/>
  <c r="AF111" i="65"/>
  <c r="BG81" i="65"/>
  <c r="AK81" i="65"/>
  <c r="AK42" i="65"/>
  <c r="BG42" i="65"/>
  <c r="AJ42" i="65"/>
  <c r="AQ69" i="65"/>
  <c r="AF69" i="65"/>
  <c r="BH69" i="65"/>
  <c r="BJ111" i="65"/>
  <c r="BC111" i="65"/>
  <c r="AK26" i="65"/>
  <c r="BG26" i="65"/>
  <c r="BG87" i="65"/>
  <c r="AK87" i="65"/>
  <c r="BC108" i="65"/>
  <c r="BJ108" i="65"/>
  <c r="BC102" i="65"/>
  <c r="BJ102" i="65"/>
  <c r="BC96" i="65"/>
  <c r="BJ96" i="65"/>
  <c r="BG84" i="65"/>
  <c r="AK84" i="65"/>
  <c r="AK54" i="65"/>
  <c r="BG54" i="65"/>
  <c r="BG29" i="65"/>
  <c r="AK29" i="65"/>
  <c r="BG96" i="65"/>
  <c r="AK96" i="65"/>
  <c r="AQ93" i="65"/>
  <c r="AF93" i="65"/>
  <c r="BH93" i="65"/>
  <c r="AQ114" i="65"/>
  <c r="AF114" i="65"/>
  <c r="BH114" i="65"/>
  <c r="AF100" i="65"/>
  <c r="BJ78" i="65"/>
  <c r="BC78" i="65"/>
  <c r="BG57" i="65"/>
  <c r="AK57" i="65"/>
  <c r="AK93" i="65"/>
  <c r="BG93" i="65"/>
  <c r="BG48" i="65"/>
  <c r="AK48" i="65"/>
  <c r="AJ48" i="65"/>
  <c r="AF38" i="65"/>
  <c r="AQ51" i="65"/>
  <c r="BH51" i="65"/>
  <c r="AF51" i="65"/>
  <c r="AF82" i="65"/>
  <c r="P16" i="64"/>
  <c r="P15" i="64"/>
  <c r="P14" i="64"/>
  <c r="AD35" i="64"/>
  <c r="AF35" i="64" s="1"/>
  <c r="AD33" i="64"/>
  <c r="AD26" i="64"/>
  <c r="AD34" i="64"/>
  <c r="AD36" i="64"/>
  <c r="AD32" i="64"/>
  <c r="AF32" i="64" s="1"/>
  <c r="AD29" i="64"/>
  <c r="AD27" i="64"/>
  <c r="AD25" i="64"/>
  <c r="AD30" i="64"/>
  <c r="AD28" i="64"/>
  <c r="M14" i="64"/>
  <c r="M15" i="64"/>
  <c r="O15" i="64" s="1"/>
  <c r="M17" i="64"/>
  <c r="M19" i="64"/>
  <c r="M18" i="64"/>
  <c r="O14" i="64"/>
  <c r="AQ33" i="64"/>
  <c r="BH33" i="64"/>
  <c r="AF27" i="64"/>
  <c r="BH42" i="64"/>
  <c r="AQ42" i="64"/>
  <c r="AP42" i="64"/>
  <c r="BH63" i="64"/>
  <c r="AQ63" i="64"/>
  <c r="AQ105" i="64"/>
  <c r="BH105" i="64"/>
  <c r="BH87" i="64"/>
  <c r="AQ87" i="64"/>
  <c r="AS87" i="64"/>
  <c r="BH102" i="64"/>
  <c r="AQ102" i="64"/>
  <c r="O17" i="64"/>
  <c r="AF25" i="64"/>
  <c r="O18" i="64"/>
  <c r="BH29" i="64"/>
  <c r="AQ29" i="64"/>
  <c r="AF29" i="64"/>
  <c r="BH81" i="64"/>
  <c r="AQ81" i="64"/>
  <c r="AQ123" i="64"/>
  <c r="BH123" i="64"/>
  <c r="BH120" i="64"/>
  <c r="AQ120" i="64"/>
  <c r="M16" i="64"/>
  <c r="AQ72" i="64"/>
  <c r="BH72" i="64"/>
  <c r="BH90" i="64"/>
  <c r="AQ90" i="64"/>
  <c r="AR90" i="64"/>
  <c r="AG30" i="64"/>
  <c r="AG28" i="64"/>
  <c r="AG26" i="64"/>
  <c r="AG36" i="64"/>
  <c r="AG27" i="64"/>
  <c r="AG25" i="64"/>
  <c r="AG35" i="64"/>
  <c r="AG33" i="64"/>
  <c r="AG34" i="64"/>
  <c r="AG32" i="64"/>
  <c r="AG29" i="64"/>
  <c r="P18" i="64"/>
  <c r="AF30" i="64"/>
  <c r="BH48" i="64"/>
  <c r="AQ48" i="64"/>
  <c r="AP48" i="64"/>
  <c r="BH45" i="64"/>
  <c r="AP45" i="64"/>
  <c r="AQ45" i="64"/>
  <c r="AQ138" i="64"/>
  <c r="BH138" i="64"/>
  <c r="AF34" i="64"/>
  <c r="BH69" i="64"/>
  <c r="AQ69" i="64"/>
  <c r="BH96" i="64"/>
  <c r="AQ96" i="64"/>
  <c r="AQ111" i="64"/>
  <c r="BH111" i="64"/>
  <c r="BH108" i="64"/>
  <c r="AQ108" i="64"/>
  <c r="BH51" i="64"/>
  <c r="AQ51" i="64"/>
  <c r="BH36" i="64"/>
  <c r="AQ36" i="64"/>
  <c r="AP36" i="64"/>
  <c r="AF36" i="64"/>
  <c r="BH135" i="64"/>
  <c r="AQ135" i="64"/>
  <c r="BH129" i="64"/>
  <c r="AS129" i="64"/>
  <c r="AQ129" i="64"/>
  <c r="BH93" i="64"/>
  <c r="AQ93" i="64"/>
  <c r="BH126" i="64"/>
  <c r="AQ126" i="64"/>
  <c r="O19" i="64"/>
  <c r="AQ26" i="64"/>
  <c r="BH26" i="64"/>
  <c r="AF26" i="64"/>
  <c r="AQ54" i="64"/>
  <c r="BH54" i="64"/>
  <c r="BH57" i="64"/>
  <c r="AQ57" i="64"/>
  <c r="AQ99" i="64"/>
  <c r="BH99" i="64"/>
  <c r="O16" i="64"/>
  <c r="AQ60" i="64"/>
  <c r="BH60" i="64"/>
  <c r="AF28" i="64"/>
  <c r="AQ84" i="64"/>
  <c r="BH84" i="64"/>
  <c r="AQ66" i="64"/>
  <c r="BH66" i="64"/>
  <c r="BH39" i="64"/>
  <c r="AQ39" i="64"/>
  <c r="AP39" i="64"/>
  <c r="AQ78" i="64"/>
  <c r="BH78" i="64"/>
  <c r="BH75" i="64"/>
  <c r="AQ75" i="64"/>
  <c r="AR132" i="64"/>
  <c r="AQ132" i="64"/>
  <c r="BH132" i="64"/>
  <c r="AQ117" i="64"/>
  <c r="BH117" i="64"/>
  <c r="BH114" i="64"/>
  <c r="AQ114" i="64"/>
  <c r="P17" i="64"/>
  <c r="F23" i="62"/>
  <c r="F22" i="62"/>
  <c r="F21" i="62"/>
  <c r="M14" i="62" s="1"/>
  <c r="H21" i="62"/>
  <c r="N18" i="62" s="1"/>
  <c r="J23" i="62"/>
  <c r="J22" i="62"/>
  <c r="P19" i="62" s="1"/>
  <c r="P18" i="62"/>
  <c r="AG37" i="62"/>
  <c r="AG36" i="62"/>
  <c r="AG34" i="62"/>
  <c r="AG32" i="62"/>
  <c r="AG29" i="62"/>
  <c r="AG27" i="62"/>
  <c r="AG25" i="62"/>
  <c r="AG35" i="62"/>
  <c r="AG33" i="62"/>
  <c r="AG30" i="62"/>
  <c r="AG28" i="62"/>
  <c r="AG26" i="62"/>
  <c r="M19" i="62"/>
  <c r="P14" i="62"/>
  <c r="M16" i="62"/>
  <c r="M17" i="62"/>
  <c r="H23" i="62"/>
  <c r="N19" i="62"/>
  <c r="O19" i="62" s="1"/>
  <c r="M15" i="62"/>
  <c r="H22" i="62"/>
  <c r="H22" i="61"/>
  <c r="N19" i="61" s="1"/>
  <c r="J14" i="61"/>
  <c r="AK90" i="59"/>
  <c r="AK63" i="60"/>
  <c r="AI138" i="60"/>
  <c r="AK138" i="60"/>
  <c r="AM129" i="60"/>
  <c r="BA138" i="60"/>
  <c r="AU138" i="60"/>
  <c r="AO138" i="60"/>
  <c r="BA96" i="60"/>
  <c r="AU96" i="60"/>
  <c r="AO96" i="60"/>
  <c r="AI96" i="60"/>
  <c r="BA51" i="60"/>
  <c r="AU51" i="60"/>
  <c r="AO51" i="60"/>
  <c r="AI51" i="60"/>
  <c r="I19" i="60"/>
  <c r="G19" i="60"/>
  <c r="E19" i="60"/>
  <c r="I18" i="60"/>
  <c r="G18" i="60"/>
  <c r="E18" i="60"/>
  <c r="I17" i="60"/>
  <c r="G17" i="60"/>
  <c r="E17" i="60"/>
  <c r="I16" i="60"/>
  <c r="G16" i="60"/>
  <c r="E16" i="60"/>
  <c r="C16" i="60"/>
  <c r="J19" i="60" s="1"/>
  <c r="B16" i="60"/>
  <c r="H15" i="60" s="1"/>
  <c r="A16" i="60"/>
  <c r="F15" i="60" s="1"/>
  <c r="J15" i="60"/>
  <c r="I15" i="60"/>
  <c r="G15" i="60"/>
  <c r="E15" i="60"/>
  <c r="J14" i="60"/>
  <c r="H14" i="60"/>
  <c r="AW48" i="65" l="1"/>
  <c r="AV48" i="65"/>
  <c r="BI48" i="65"/>
  <c r="AW42" i="65"/>
  <c r="AV42" i="65"/>
  <c r="BI42" i="65"/>
  <c r="BI72" i="65"/>
  <c r="AW72" i="65"/>
  <c r="BI99" i="65"/>
  <c r="AW99" i="65"/>
  <c r="BI114" i="65"/>
  <c r="AW114" i="65"/>
  <c r="AW81" i="65"/>
  <c r="BI81" i="65"/>
  <c r="AW102" i="65"/>
  <c r="BI102" i="65"/>
  <c r="AW78" i="65"/>
  <c r="BI78" i="65"/>
  <c r="BI60" i="65"/>
  <c r="AW60" i="65"/>
  <c r="AW45" i="65"/>
  <c r="BI45" i="65"/>
  <c r="AV45" i="65"/>
  <c r="AW29" i="65"/>
  <c r="BI29" i="65"/>
  <c r="AW57" i="65"/>
  <c r="BI57" i="65"/>
  <c r="AW39" i="65"/>
  <c r="AV39" i="65"/>
  <c r="BI39" i="65"/>
  <c r="BI33" i="65"/>
  <c r="AW33" i="65"/>
  <c r="BI120" i="65"/>
  <c r="AW120" i="65"/>
  <c r="AW93" i="65"/>
  <c r="BI93" i="65"/>
  <c r="AW117" i="65"/>
  <c r="BI117" i="65"/>
  <c r="BI66" i="65"/>
  <c r="AW66" i="65"/>
  <c r="BI69" i="65"/>
  <c r="AW69" i="65"/>
  <c r="AW123" i="65"/>
  <c r="BI123" i="65"/>
  <c r="BI108" i="65"/>
  <c r="AW108" i="65"/>
  <c r="BI63" i="65"/>
  <c r="AW63" i="65"/>
  <c r="BI26" i="65"/>
  <c r="AW26" i="65"/>
  <c r="BI90" i="65"/>
  <c r="AW90" i="65"/>
  <c r="BI87" i="65"/>
  <c r="AW87" i="65"/>
  <c r="BI111" i="65"/>
  <c r="AW111" i="65"/>
  <c r="AW51" i="65"/>
  <c r="BI51" i="65"/>
  <c r="AW75" i="65"/>
  <c r="BI75" i="65"/>
  <c r="BI105" i="65"/>
  <c r="AW105" i="65"/>
  <c r="AW96" i="65"/>
  <c r="BI96" i="65"/>
  <c r="AW36" i="65"/>
  <c r="AV36" i="65"/>
  <c r="BI36" i="65"/>
  <c r="AW54" i="65"/>
  <c r="BI54" i="65"/>
  <c r="BI84" i="65"/>
  <c r="AW84" i="65"/>
  <c r="BI78" i="64"/>
  <c r="AW78" i="64"/>
  <c r="BI54" i="64"/>
  <c r="AW54" i="64"/>
  <c r="AY129" i="64"/>
  <c r="AW129" i="64"/>
  <c r="BI129" i="64"/>
  <c r="AW135" i="64"/>
  <c r="BI135" i="64"/>
  <c r="BJ42" i="64"/>
  <c r="BC42" i="64"/>
  <c r="BB42" i="64"/>
  <c r="BJ129" i="64"/>
  <c r="BE129" i="64"/>
  <c r="BC129" i="64"/>
  <c r="BJ93" i="64"/>
  <c r="BC93" i="64"/>
  <c r="BJ126" i="64"/>
  <c r="BC126" i="64"/>
  <c r="BC75" i="64"/>
  <c r="BJ75" i="64"/>
  <c r="BJ54" i="64"/>
  <c r="BC54" i="64"/>
  <c r="AW42" i="64"/>
  <c r="AV42" i="64"/>
  <c r="BI42" i="64"/>
  <c r="AK51" i="64"/>
  <c r="BG51" i="64"/>
  <c r="AK105" i="64"/>
  <c r="BG105" i="64"/>
  <c r="AM87" i="64"/>
  <c r="BG87" i="64"/>
  <c r="AK87" i="64"/>
  <c r="BG102" i="64"/>
  <c r="AK102" i="64"/>
  <c r="AW39" i="64"/>
  <c r="AV39" i="64"/>
  <c r="BI39" i="64"/>
  <c r="BI126" i="64"/>
  <c r="AW126" i="64"/>
  <c r="BI51" i="64"/>
  <c r="AW51" i="64"/>
  <c r="BJ29" i="64"/>
  <c r="BC29" i="64"/>
  <c r="BC84" i="64"/>
  <c r="BJ84" i="64"/>
  <c r="BC99" i="64"/>
  <c r="BJ99" i="64"/>
  <c r="BJ72" i="64"/>
  <c r="BC72" i="64"/>
  <c r="BC138" i="64"/>
  <c r="BJ138" i="64"/>
  <c r="AK72" i="64"/>
  <c r="BG72" i="64"/>
  <c r="BG63" i="64"/>
  <c r="AK63" i="64"/>
  <c r="AK123" i="64"/>
  <c r="BG123" i="64"/>
  <c r="BG120" i="64"/>
  <c r="AK120" i="64"/>
  <c r="AW84" i="64"/>
  <c r="BI84" i="64"/>
  <c r="AW57" i="64"/>
  <c r="BI57" i="64"/>
  <c r="AW26" i="64"/>
  <c r="BI26" i="64"/>
  <c r="BI132" i="64"/>
  <c r="AX132" i="64"/>
  <c r="AW132" i="64"/>
  <c r="BI48" i="64"/>
  <c r="AV48" i="64"/>
  <c r="AW48" i="64"/>
  <c r="BC57" i="64"/>
  <c r="BJ57" i="64"/>
  <c r="BC117" i="64"/>
  <c r="BJ117" i="64"/>
  <c r="BJ96" i="64"/>
  <c r="BC96" i="64"/>
  <c r="BJ114" i="64"/>
  <c r="BC114" i="64"/>
  <c r="BC45" i="64"/>
  <c r="BB45" i="64"/>
  <c r="BJ45" i="64"/>
  <c r="AK66" i="64"/>
  <c r="BG66" i="64"/>
  <c r="BG81" i="64"/>
  <c r="AK81" i="64"/>
  <c r="AL90" i="64"/>
  <c r="BG90" i="64"/>
  <c r="AK90" i="64"/>
  <c r="AW117" i="64"/>
  <c r="BI117" i="64"/>
  <c r="BI60" i="64"/>
  <c r="AW60" i="64"/>
  <c r="BI138" i="64"/>
  <c r="AW138" i="64"/>
  <c r="BJ26" i="64"/>
  <c r="BC26" i="64"/>
  <c r="BC63" i="64"/>
  <c r="BJ63" i="64"/>
  <c r="BC81" i="64"/>
  <c r="BJ81" i="64"/>
  <c r="BJ60" i="64"/>
  <c r="BC60" i="64"/>
  <c r="AW81" i="64"/>
  <c r="BI81" i="64"/>
  <c r="AK54" i="64"/>
  <c r="BG54" i="64"/>
  <c r="AK96" i="64"/>
  <c r="BG96" i="64"/>
  <c r="AK111" i="64"/>
  <c r="BG111" i="64"/>
  <c r="BG108" i="64"/>
  <c r="AK108" i="64"/>
  <c r="AW75" i="64"/>
  <c r="BI75" i="64"/>
  <c r="AW99" i="64"/>
  <c r="BI99" i="64"/>
  <c r="AW36" i="64"/>
  <c r="AV36" i="64"/>
  <c r="BI36" i="64"/>
  <c r="AW111" i="64"/>
  <c r="BI111" i="64"/>
  <c r="BJ39" i="64"/>
  <c r="BC39" i="64"/>
  <c r="BB39" i="64"/>
  <c r="BC123" i="64"/>
  <c r="BJ123" i="64"/>
  <c r="BE87" i="64"/>
  <c r="BC87" i="64"/>
  <c r="BJ87" i="64"/>
  <c r="BJ102" i="64"/>
  <c r="BC102" i="64"/>
  <c r="BC48" i="64"/>
  <c r="BB48" i="64"/>
  <c r="BJ48" i="64"/>
  <c r="BJ78" i="64"/>
  <c r="BC78" i="64"/>
  <c r="AW123" i="64"/>
  <c r="BI123" i="64"/>
  <c r="AY87" i="64"/>
  <c r="AW87" i="64"/>
  <c r="BI87" i="64"/>
  <c r="AK45" i="64"/>
  <c r="BG45" i="64"/>
  <c r="AJ45" i="64"/>
  <c r="AK48" i="64"/>
  <c r="BG48" i="64"/>
  <c r="AJ48" i="64"/>
  <c r="AK29" i="64"/>
  <c r="BG29" i="64"/>
  <c r="AK26" i="64"/>
  <c r="BG26" i="64"/>
  <c r="BG69" i="64"/>
  <c r="AK69" i="64"/>
  <c r="AL132" i="64"/>
  <c r="AK132" i="64"/>
  <c r="BG132" i="64"/>
  <c r="AM129" i="64"/>
  <c r="BG129" i="64"/>
  <c r="AK129" i="64"/>
  <c r="BG93" i="64"/>
  <c r="AK93" i="64"/>
  <c r="BG126" i="64"/>
  <c r="AK126" i="64"/>
  <c r="BI93" i="64"/>
  <c r="AW93" i="64"/>
  <c r="AW69" i="64"/>
  <c r="BI69" i="64"/>
  <c r="BC111" i="64"/>
  <c r="BJ111" i="64"/>
  <c r="BJ120" i="64"/>
  <c r="BC120" i="64"/>
  <c r="BC69" i="64"/>
  <c r="BJ69" i="64"/>
  <c r="BJ132" i="64"/>
  <c r="BD132" i="64"/>
  <c r="BC132" i="64"/>
  <c r="BI72" i="64"/>
  <c r="AW72" i="64"/>
  <c r="AW63" i="64"/>
  <c r="BI63" i="64"/>
  <c r="AK138" i="64"/>
  <c r="BG138" i="64"/>
  <c r="AK60" i="64"/>
  <c r="BG60" i="64"/>
  <c r="AK33" i="64"/>
  <c r="BG33" i="64"/>
  <c r="BG135" i="64"/>
  <c r="AK135" i="64"/>
  <c r="AK99" i="64"/>
  <c r="BG99" i="64"/>
  <c r="BI114" i="64"/>
  <c r="AW114" i="64"/>
  <c r="AW45" i="64"/>
  <c r="BI45" i="64"/>
  <c r="AV45" i="64"/>
  <c r="BJ33" i="64"/>
  <c r="BC33" i="64"/>
  <c r="BB36" i="64"/>
  <c r="BJ36" i="64"/>
  <c r="BC36" i="64"/>
  <c r="BC105" i="64"/>
  <c r="BJ105" i="64"/>
  <c r="BD90" i="64"/>
  <c r="BC90" i="64"/>
  <c r="BJ90" i="64"/>
  <c r="BC51" i="64"/>
  <c r="BJ51" i="64"/>
  <c r="BJ66" i="64"/>
  <c r="BC66" i="64"/>
  <c r="AF33" i="64"/>
  <c r="BG36" i="64"/>
  <c r="AK36" i="64"/>
  <c r="AJ36" i="64"/>
  <c r="AJ42" i="64"/>
  <c r="AK42" i="64"/>
  <c r="BG42" i="64"/>
  <c r="BG57" i="64"/>
  <c r="AK57" i="64"/>
  <c r="AK117" i="64"/>
  <c r="BG117" i="64"/>
  <c r="BG114" i="64"/>
  <c r="AK114" i="64"/>
  <c r="BI66" i="64"/>
  <c r="AW66" i="64"/>
  <c r="BI108" i="64"/>
  <c r="AW108" i="64"/>
  <c r="AW96" i="64"/>
  <c r="BI96" i="64"/>
  <c r="BJ108" i="64"/>
  <c r="BC108" i="64"/>
  <c r="BC135" i="64"/>
  <c r="BJ135" i="64"/>
  <c r="AX90" i="64"/>
  <c r="AW90" i="64"/>
  <c r="BI90" i="64"/>
  <c r="BI120" i="64"/>
  <c r="AW120" i="64"/>
  <c r="BI29" i="64"/>
  <c r="AW29" i="64"/>
  <c r="BI102" i="64"/>
  <c r="AW102" i="64"/>
  <c r="AW105" i="64"/>
  <c r="BI105" i="64"/>
  <c r="AK78" i="64"/>
  <c r="BG78" i="64"/>
  <c r="AK39" i="64"/>
  <c r="BG39" i="64"/>
  <c r="AJ39" i="64"/>
  <c r="BG75" i="64"/>
  <c r="AK75" i="64"/>
  <c r="AK84" i="64"/>
  <c r="BG84" i="64"/>
  <c r="BH72" i="61"/>
  <c r="N17" i="61"/>
  <c r="BH120" i="61"/>
  <c r="AE35" i="61"/>
  <c r="BC102" i="62"/>
  <c r="BC126" i="62"/>
  <c r="BJ111" i="62"/>
  <c r="BC111" i="62"/>
  <c r="BJ66" i="62"/>
  <c r="BC33" i="62"/>
  <c r="BJ33" i="62"/>
  <c r="BJ132" i="62"/>
  <c r="BC132" i="62"/>
  <c r="P16" i="62"/>
  <c r="BJ102" i="62"/>
  <c r="BJ87" i="62"/>
  <c r="BC87" i="62"/>
  <c r="BC45" i="62"/>
  <c r="BB45" i="62"/>
  <c r="BJ45" i="62"/>
  <c r="AE35" i="62"/>
  <c r="AE33" i="62"/>
  <c r="AE30" i="62"/>
  <c r="AE28" i="62"/>
  <c r="AE26" i="62"/>
  <c r="AE37" i="62"/>
  <c r="AE36" i="62"/>
  <c r="AE34" i="62"/>
  <c r="AE32" i="62"/>
  <c r="AF32" i="62" s="1"/>
  <c r="AE29" i="62"/>
  <c r="AE27" i="62"/>
  <c r="AE25" i="62"/>
  <c r="N15" i="62"/>
  <c r="O15" i="62" s="1"/>
  <c r="N14" i="62"/>
  <c r="O14" i="62" s="1"/>
  <c r="BC26" i="62"/>
  <c r="BJ26" i="62"/>
  <c r="BC42" i="62"/>
  <c r="BB42" i="62"/>
  <c r="BJ42" i="62"/>
  <c r="BJ78" i="62"/>
  <c r="BC78" i="62"/>
  <c r="AD35" i="62"/>
  <c r="AD33" i="62"/>
  <c r="AD30" i="62"/>
  <c r="AD28" i="62"/>
  <c r="AD26" i="62"/>
  <c r="AD37" i="62"/>
  <c r="AD36" i="62"/>
  <c r="AD34" i="62"/>
  <c r="AD32" i="62"/>
  <c r="AD29" i="62"/>
  <c r="AD27" i="62"/>
  <c r="AD25" i="62"/>
  <c r="M18" i="62"/>
  <c r="O18" i="62" s="1"/>
  <c r="BC39" i="62"/>
  <c r="BB39" i="62"/>
  <c r="BJ39" i="62"/>
  <c r="BC120" i="62"/>
  <c r="BJ120" i="62"/>
  <c r="BJ105" i="62"/>
  <c r="BC105" i="62"/>
  <c r="BJ60" i="62"/>
  <c r="BC60" i="62"/>
  <c r="N16" i="62"/>
  <c r="O16" i="62" s="1"/>
  <c r="BJ29" i="62"/>
  <c r="BC29" i="62"/>
  <c r="BC66" i="62"/>
  <c r="BJ90" i="62"/>
  <c r="BC123" i="62"/>
  <c r="BJ93" i="62"/>
  <c r="BB48" i="62"/>
  <c r="P17" i="62"/>
  <c r="BC81" i="62"/>
  <c r="BJ81" i="62"/>
  <c r="BC75" i="62"/>
  <c r="BJ75" i="62"/>
  <c r="BC96" i="62"/>
  <c r="BJ96" i="62"/>
  <c r="BC51" i="62"/>
  <c r="BJ51" i="62"/>
  <c r="N17" i="62"/>
  <c r="O17" i="62" s="1"/>
  <c r="BC63" i="62"/>
  <c r="BJ63" i="62"/>
  <c r="BC57" i="62"/>
  <c r="BJ57" i="62"/>
  <c r="BC36" i="62"/>
  <c r="BB36" i="62"/>
  <c r="BJ36" i="62"/>
  <c r="BC114" i="62"/>
  <c r="BE129" i="62"/>
  <c r="BC69" i="62"/>
  <c r="BJ135" i="62"/>
  <c r="P15" i="62"/>
  <c r="AE34" i="61"/>
  <c r="AQ90" i="61"/>
  <c r="N16" i="61"/>
  <c r="AE32" i="61"/>
  <c r="AE30" i="61"/>
  <c r="AE33" i="61"/>
  <c r="N15" i="61"/>
  <c r="AE29" i="61"/>
  <c r="AE28" i="61"/>
  <c r="AE25" i="61"/>
  <c r="N18" i="61"/>
  <c r="AE27" i="61"/>
  <c r="AQ132" i="61"/>
  <c r="AE26" i="61"/>
  <c r="BH26" i="61" s="1"/>
  <c r="N14" i="61"/>
  <c r="AQ75" i="61"/>
  <c r="AQ87" i="61"/>
  <c r="BH102" i="61"/>
  <c r="AQ117" i="61"/>
  <c r="J21" i="61"/>
  <c r="J23" i="61"/>
  <c r="J22" i="61"/>
  <c r="F22" i="61"/>
  <c r="F23" i="61"/>
  <c r="F21" i="61"/>
  <c r="J16" i="60"/>
  <c r="H17" i="60"/>
  <c r="J17" i="60"/>
  <c r="H18" i="60"/>
  <c r="H21" i="60" s="1"/>
  <c r="F19" i="60"/>
  <c r="F16" i="60"/>
  <c r="J18" i="60"/>
  <c r="H19" i="60"/>
  <c r="H16" i="60"/>
  <c r="F17" i="60"/>
  <c r="F18" i="60"/>
  <c r="F14" i="60"/>
  <c r="BD132" i="59"/>
  <c r="AK78" i="59"/>
  <c r="F19" i="59"/>
  <c r="F18" i="59"/>
  <c r="F17" i="59"/>
  <c r="F16" i="59"/>
  <c r="F15" i="59"/>
  <c r="BA138" i="59"/>
  <c r="AU138" i="59"/>
  <c r="AO138" i="59"/>
  <c r="AI138" i="59"/>
  <c r="BA96" i="59"/>
  <c r="AU96" i="59"/>
  <c r="AO96" i="59"/>
  <c r="AI96" i="59"/>
  <c r="BA51" i="59"/>
  <c r="AU51" i="59"/>
  <c r="AO51" i="59"/>
  <c r="AI51" i="59"/>
  <c r="I19" i="59"/>
  <c r="G19" i="59"/>
  <c r="E19" i="59"/>
  <c r="I18" i="59"/>
  <c r="G18" i="59"/>
  <c r="E18" i="59"/>
  <c r="I17" i="59"/>
  <c r="G17" i="59"/>
  <c r="E17" i="59"/>
  <c r="I16" i="59"/>
  <c r="G16" i="59"/>
  <c r="E16" i="59"/>
  <c r="C16" i="59"/>
  <c r="J19" i="59" s="1"/>
  <c r="B16" i="59"/>
  <c r="H16" i="59" s="1"/>
  <c r="A16" i="59"/>
  <c r="J15" i="59"/>
  <c r="I15" i="59"/>
  <c r="G15" i="59"/>
  <c r="E15" i="59"/>
  <c r="J14" i="59"/>
  <c r="F14" i="59"/>
  <c r="BI33" i="64" l="1"/>
  <c r="AW33" i="64"/>
  <c r="P15" i="61"/>
  <c r="BH75" i="61"/>
  <c r="AP45" i="61"/>
  <c r="BH42" i="61"/>
  <c r="BH81" i="61"/>
  <c r="BH93" i="61"/>
  <c r="BH60" i="61"/>
  <c r="BH57" i="61"/>
  <c r="BH90" i="61"/>
  <c r="BH105" i="61"/>
  <c r="AQ54" i="61"/>
  <c r="BH96" i="61"/>
  <c r="BH138" i="61"/>
  <c r="AP42" i="61"/>
  <c r="BH33" i="61"/>
  <c r="BH117" i="61"/>
  <c r="AQ42" i="61"/>
  <c r="BH69" i="61"/>
  <c r="BH51" i="61"/>
  <c r="BH129" i="61"/>
  <c r="BH48" i="61"/>
  <c r="AQ57" i="61"/>
  <c r="BH29" i="61"/>
  <c r="AR132" i="61"/>
  <c r="BH132" i="61"/>
  <c r="BH135" i="61"/>
  <c r="BH84" i="61"/>
  <c r="BH36" i="61"/>
  <c r="AQ45" i="61"/>
  <c r="AQ69" i="61"/>
  <c r="BH45" i="61"/>
  <c r="AP48" i="61"/>
  <c r="AQ36" i="61"/>
  <c r="AP36" i="61"/>
  <c r="AQ81" i="61"/>
  <c r="AQ72" i="61"/>
  <c r="AQ84" i="61"/>
  <c r="AQ33" i="61"/>
  <c r="BH63" i="61"/>
  <c r="BH66" i="61"/>
  <c r="AQ66" i="61"/>
  <c r="AQ123" i="61"/>
  <c r="AQ99" i="61"/>
  <c r="AQ126" i="61"/>
  <c r="BH39" i="61"/>
  <c r="AQ93" i="61"/>
  <c r="BH114" i="61"/>
  <c r="BH126" i="61"/>
  <c r="AQ96" i="61"/>
  <c r="AQ29" i="61"/>
  <c r="BH54" i="61"/>
  <c r="AQ120" i="61"/>
  <c r="BH108" i="61"/>
  <c r="AQ138" i="61"/>
  <c r="BH123" i="61"/>
  <c r="AR90" i="61"/>
  <c r="AS129" i="61"/>
  <c r="AQ78" i="61"/>
  <c r="AQ60" i="61"/>
  <c r="AQ105" i="61"/>
  <c r="AQ26" i="61"/>
  <c r="AQ111" i="61"/>
  <c r="AS87" i="61"/>
  <c r="BD132" i="62"/>
  <c r="BC93" i="62"/>
  <c r="BC48" i="62"/>
  <c r="BJ114" i="62"/>
  <c r="BJ126" i="62"/>
  <c r="BJ69" i="62"/>
  <c r="BD90" i="62"/>
  <c r="BG120" i="62"/>
  <c r="AK120" i="62"/>
  <c r="AK54" i="62"/>
  <c r="BG54" i="62"/>
  <c r="BH78" i="62"/>
  <c r="AQ78" i="62"/>
  <c r="BJ99" i="62"/>
  <c r="BC99" i="62"/>
  <c r="BC135" i="62"/>
  <c r="AK138" i="62"/>
  <c r="BG138" i="62"/>
  <c r="AK39" i="62"/>
  <c r="BG39" i="62"/>
  <c r="AJ39" i="62"/>
  <c r="AM87" i="62"/>
  <c r="AK87" i="62"/>
  <c r="BG87" i="62"/>
  <c r="AK96" i="62"/>
  <c r="BG96" i="62"/>
  <c r="BG57" i="62"/>
  <c r="AK57" i="62"/>
  <c r="BJ123" i="62"/>
  <c r="BH36" i="62"/>
  <c r="AF36" i="62"/>
  <c r="AQ36" i="62"/>
  <c r="AP36" i="62"/>
  <c r="AF28" i="62"/>
  <c r="AQ75" i="62"/>
  <c r="BH75" i="62"/>
  <c r="BH66" i="62"/>
  <c r="AQ66" i="62"/>
  <c r="AR90" i="62"/>
  <c r="BH90" i="62"/>
  <c r="AQ90" i="62"/>
  <c r="BG26" i="62"/>
  <c r="AK26" i="62"/>
  <c r="AQ105" i="62"/>
  <c r="BH105" i="62"/>
  <c r="AQ99" i="62"/>
  <c r="BH99" i="62"/>
  <c r="AQ135" i="62"/>
  <c r="BH135" i="62"/>
  <c r="BG123" i="62"/>
  <c r="AK123" i="62"/>
  <c r="BG33" i="62"/>
  <c r="AK33" i="62"/>
  <c r="AK102" i="62"/>
  <c r="BG102" i="62"/>
  <c r="AK48" i="62"/>
  <c r="BG48" i="62"/>
  <c r="AJ48" i="62"/>
  <c r="BG75" i="62"/>
  <c r="AK75" i="62"/>
  <c r="BC90" i="62"/>
  <c r="AQ117" i="62"/>
  <c r="BH117" i="62"/>
  <c r="AF37" i="62"/>
  <c r="AQ111" i="62"/>
  <c r="BH111" i="62"/>
  <c r="AF30" i="62"/>
  <c r="BH96" i="62"/>
  <c r="AQ96" i="62"/>
  <c r="BH108" i="62"/>
  <c r="AQ108" i="62"/>
  <c r="BE87" i="62"/>
  <c r="AM129" i="62"/>
  <c r="BG129" i="62"/>
  <c r="AK129" i="62"/>
  <c r="BH33" i="62"/>
  <c r="AQ33" i="62"/>
  <c r="AF33" i="62"/>
  <c r="BH63" i="62"/>
  <c r="AQ63" i="62"/>
  <c r="BH126" i="62"/>
  <c r="AQ126" i="62"/>
  <c r="BJ117" i="62"/>
  <c r="BC117" i="62"/>
  <c r="AK45" i="62"/>
  <c r="BG45" i="62"/>
  <c r="AJ45" i="62"/>
  <c r="BH39" i="62"/>
  <c r="AQ39" i="62"/>
  <c r="AP39" i="62"/>
  <c r="BH93" i="62"/>
  <c r="AQ93" i="62"/>
  <c r="AK29" i="62"/>
  <c r="BG29" i="62"/>
  <c r="BG108" i="62"/>
  <c r="AK108" i="62"/>
  <c r="BG99" i="62"/>
  <c r="AK99" i="62"/>
  <c r="BG63" i="62"/>
  <c r="AK63" i="62"/>
  <c r="BH48" i="62"/>
  <c r="AQ48" i="62"/>
  <c r="AP48" i="62"/>
  <c r="AF25" i="62"/>
  <c r="AR132" i="62"/>
  <c r="BH132" i="62"/>
  <c r="AQ132" i="62"/>
  <c r="AF35" i="62"/>
  <c r="AQ81" i="62"/>
  <c r="BH81" i="62"/>
  <c r="BH72" i="62"/>
  <c r="AQ72" i="62"/>
  <c r="BH138" i="62"/>
  <c r="AQ138" i="62"/>
  <c r="AK60" i="62"/>
  <c r="BG60" i="62"/>
  <c r="AK66" i="62"/>
  <c r="BG66" i="62"/>
  <c r="AK72" i="62"/>
  <c r="BG72" i="62"/>
  <c r="AK114" i="62"/>
  <c r="BG114" i="62"/>
  <c r="BG105" i="62"/>
  <c r="AK105" i="62"/>
  <c r="BG81" i="62"/>
  <c r="AK81" i="62"/>
  <c r="BJ48" i="62"/>
  <c r="AQ60" i="62"/>
  <c r="BH60" i="62"/>
  <c r="BH129" i="62"/>
  <c r="AS129" i="62"/>
  <c r="AQ129" i="62"/>
  <c r="AF27" i="62"/>
  <c r="BH42" i="62"/>
  <c r="AQ42" i="62"/>
  <c r="AP42" i="62"/>
  <c r="AQ123" i="62"/>
  <c r="BH123" i="62"/>
  <c r="BH114" i="62"/>
  <c r="AQ114" i="62"/>
  <c r="BJ84" i="62"/>
  <c r="BC84" i="62"/>
  <c r="BC129" i="62"/>
  <c r="AK42" i="62"/>
  <c r="BG42" i="62"/>
  <c r="AJ42" i="62"/>
  <c r="AK93" i="62"/>
  <c r="BG93" i="62"/>
  <c r="BJ54" i="62"/>
  <c r="BC54" i="62"/>
  <c r="BG84" i="62"/>
  <c r="AK84" i="62"/>
  <c r="AK51" i="62"/>
  <c r="BG51" i="62"/>
  <c r="AQ29" i="62"/>
  <c r="AF29" i="62"/>
  <c r="BH29" i="62"/>
  <c r="AQ84" i="62"/>
  <c r="BH84" i="62"/>
  <c r="AQ69" i="62"/>
  <c r="BH69" i="62"/>
  <c r="BJ129" i="62"/>
  <c r="BC108" i="62"/>
  <c r="BJ108" i="62"/>
  <c r="BG90" i="62"/>
  <c r="AL90" i="62"/>
  <c r="AK90" i="62"/>
  <c r="BG111" i="62"/>
  <c r="AK111" i="62"/>
  <c r="AL132" i="62"/>
  <c r="AK132" i="62"/>
  <c r="BG132" i="62"/>
  <c r="BH45" i="62"/>
  <c r="AQ45" i="62"/>
  <c r="AP45" i="62"/>
  <c r="BH51" i="62"/>
  <c r="AQ51" i="62"/>
  <c r="BH102" i="62"/>
  <c r="AQ102" i="62"/>
  <c r="BC138" i="62"/>
  <c r="BJ138" i="62"/>
  <c r="AK36" i="62"/>
  <c r="BG36" i="62"/>
  <c r="AJ36" i="62"/>
  <c r="BG69" i="62"/>
  <c r="AK69" i="62"/>
  <c r="AS87" i="62"/>
  <c r="BH87" i="62"/>
  <c r="AQ87" i="62"/>
  <c r="AK78" i="62"/>
  <c r="BG78" i="62"/>
  <c r="AK126" i="62"/>
  <c r="BG126" i="62"/>
  <c r="BG117" i="62"/>
  <c r="AK117" i="62"/>
  <c r="BG135" i="62"/>
  <c r="AK135" i="62"/>
  <c r="AF34" i="62"/>
  <c r="BH26" i="62"/>
  <c r="AQ26" i="62"/>
  <c r="AF26" i="62"/>
  <c r="AQ54" i="62"/>
  <c r="BH54" i="62"/>
  <c r="BH57" i="62"/>
  <c r="AQ57" i="62"/>
  <c r="BH120" i="62"/>
  <c r="AQ120" i="62"/>
  <c r="BJ72" i="62"/>
  <c r="BC72" i="62"/>
  <c r="M14" i="61"/>
  <c r="O14" i="61" s="1"/>
  <c r="BH111" i="61"/>
  <c r="AP39" i="61"/>
  <c r="BH78" i="61"/>
  <c r="AQ129" i="61"/>
  <c r="AQ48" i="61"/>
  <c r="AQ63" i="61"/>
  <c r="AQ39" i="61"/>
  <c r="BH99" i="61"/>
  <c r="AQ135" i="61"/>
  <c r="AQ102" i="61"/>
  <c r="AQ51" i="61"/>
  <c r="AQ108" i="61"/>
  <c r="P17" i="61"/>
  <c r="BH87" i="61"/>
  <c r="AQ114" i="61"/>
  <c r="P14" i="61"/>
  <c r="P16" i="61"/>
  <c r="M18" i="61"/>
  <c r="O18" i="61" s="1"/>
  <c r="M17" i="61"/>
  <c r="O17" i="61" s="1"/>
  <c r="AG34" i="61"/>
  <c r="AG32" i="61"/>
  <c r="AG29" i="61"/>
  <c r="AG27" i="61"/>
  <c r="AG25" i="61"/>
  <c r="AG35" i="61"/>
  <c r="AG33" i="61"/>
  <c r="AG30" i="61"/>
  <c r="AG28" i="61"/>
  <c r="AG26" i="61"/>
  <c r="P18" i="61"/>
  <c r="P19" i="61"/>
  <c r="AD34" i="61"/>
  <c r="AF34" i="61" s="1"/>
  <c r="AF32" i="61"/>
  <c r="AD29" i="61"/>
  <c r="AD27" i="61"/>
  <c r="AF27" i="61" s="1"/>
  <c r="AD25" i="61"/>
  <c r="AF25" i="61" s="1"/>
  <c r="AD35" i="61"/>
  <c r="AF35" i="61" s="1"/>
  <c r="AD33" i="61"/>
  <c r="AD30" i="61"/>
  <c r="AF30" i="61" s="1"/>
  <c r="AD28" i="61"/>
  <c r="AF28" i="61" s="1"/>
  <c r="AD26" i="61"/>
  <c r="M15" i="61"/>
  <c r="O15" i="61" s="1"/>
  <c r="M16" i="61"/>
  <c r="O16" i="61" s="1"/>
  <c r="M19" i="61"/>
  <c r="O19" i="61" s="1"/>
  <c r="J23" i="60"/>
  <c r="H22" i="60"/>
  <c r="N18" i="60" s="1"/>
  <c r="AE33" i="60"/>
  <c r="AE26" i="60"/>
  <c r="AE35" i="60"/>
  <c r="AE37" i="60"/>
  <c r="AE36" i="60"/>
  <c r="AE34" i="60"/>
  <c r="AE32" i="60"/>
  <c r="AE29" i="60"/>
  <c r="AE27" i="60"/>
  <c r="AE25" i="60"/>
  <c r="AE30" i="60"/>
  <c r="AE28" i="60"/>
  <c r="N19" i="60"/>
  <c r="F22" i="60"/>
  <c r="F21" i="60"/>
  <c r="M14" i="60" s="1"/>
  <c r="F23" i="60"/>
  <c r="N14" i="60"/>
  <c r="N16" i="60"/>
  <c r="H23" i="60"/>
  <c r="N17" i="60"/>
  <c r="J22" i="60"/>
  <c r="J21" i="60"/>
  <c r="N15" i="60"/>
  <c r="H15" i="59"/>
  <c r="H14" i="59"/>
  <c r="J16" i="59"/>
  <c r="H17" i="59"/>
  <c r="F22" i="59"/>
  <c r="F23" i="59"/>
  <c r="J17" i="59"/>
  <c r="J23" i="59" s="1"/>
  <c r="H18" i="59"/>
  <c r="J18" i="59"/>
  <c r="H19" i="59"/>
  <c r="AW26" i="62" l="1"/>
  <c r="BI26" i="62"/>
  <c r="AW57" i="62"/>
  <c r="BI57" i="62"/>
  <c r="AY87" i="62"/>
  <c r="BI87" i="62"/>
  <c r="AW87" i="62"/>
  <c r="AW45" i="62"/>
  <c r="AV45" i="62"/>
  <c r="BI45" i="62"/>
  <c r="BI60" i="62"/>
  <c r="AW60" i="62"/>
  <c r="BI66" i="62"/>
  <c r="AW66" i="62"/>
  <c r="BI29" i="62"/>
  <c r="AW29" i="62"/>
  <c r="BI48" i="62"/>
  <c r="AW48" i="62"/>
  <c r="AV48" i="62"/>
  <c r="BI135" i="62"/>
  <c r="AW135" i="62"/>
  <c r="BI120" i="62"/>
  <c r="AW120" i="62"/>
  <c r="AW84" i="62"/>
  <c r="BI84" i="62"/>
  <c r="AW42" i="62"/>
  <c r="AV42" i="62"/>
  <c r="BI42" i="62"/>
  <c r="BI81" i="62"/>
  <c r="AW81" i="62"/>
  <c r="BI78" i="62"/>
  <c r="AW78" i="62"/>
  <c r="AW111" i="62"/>
  <c r="BI111" i="62"/>
  <c r="BI54" i="62"/>
  <c r="AW54" i="62"/>
  <c r="BI102" i="62"/>
  <c r="AW102" i="62"/>
  <c r="AX132" i="62"/>
  <c r="AW132" i="62"/>
  <c r="BI132" i="62"/>
  <c r="AW138" i="62"/>
  <c r="BI138" i="62"/>
  <c r="BI93" i="62"/>
  <c r="AW93" i="62"/>
  <c r="BI75" i="62"/>
  <c r="AW75" i="62"/>
  <c r="BI69" i="62"/>
  <c r="AW69" i="62"/>
  <c r="AW123" i="62"/>
  <c r="BI123" i="62"/>
  <c r="BI129" i="62"/>
  <c r="AY129" i="62"/>
  <c r="AW129" i="62"/>
  <c r="AW105" i="62"/>
  <c r="BI105" i="62"/>
  <c r="BI114" i="62"/>
  <c r="AW114" i="62"/>
  <c r="BI63" i="62"/>
  <c r="AW63" i="62"/>
  <c r="AW99" i="62"/>
  <c r="BI99" i="62"/>
  <c r="BI51" i="62"/>
  <c r="AW51" i="62"/>
  <c r="AW33" i="62"/>
  <c r="BI33" i="62"/>
  <c r="BI96" i="62"/>
  <c r="AW96" i="62"/>
  <c r="AX90" i="62"/>
  <c r="AW90" i="62"/>
  <c r="BI90" i="62"/>
  <c r="AW36" i="62"/>
  <c r="AV36" i="62"/>
  <c r="BI36" i="62"/>
  <c r="AW72" i="62"/>
  <c r="BI72" i="62"/>
  <c r="BI108" i="62"/>
  <c r="AW108" i="62"/>
  <c r="AW39" i="62"/>
  <c r="AV39" i="62"/>
  <c r="BI39" i="62"/>
  <c r="BI126" i="62"/>
  <c r="AW126" i="62"/>
  <c r="AW117" i="62"/>
  <c r="BI117" i="62"/>
  <c r="AK126" i="61"/>
  <c r="BG126" i="61"/>
  <c r="AK120" i="61"/>
  <c r="BG120" i="61"/>
  <c r="AK39" i="61"/>
  <c r="BG39" i="61"/>
  <c r="AJ39" i="61"/>
  <c r="AK84" i="61"/>
  <c r="BG84" i="61"/>
  <c r="BG93" i="61"/>
  <c r="AK93" i="61"/>
  <c r="BG51" i="61"/>
  <c r="AK51" i="61"/>
  <c r="AK138" i="61"/>
  <c r="BG138" i="61"/>
  <c r="BC126" i="61"/>
  <c r="BJ126" i="61"/>
  <c r="BC90" i="61"/>
  <c r="BJ90" i="61"/>
  <c r="BD90" i="61"/>
  <c r="BC108" i="61"/>
  <c r="BJ108" i="61"/>
  <c r="BC36" i="61"/>
  <c r="BB36" i="61"/>
  <c r="BJ36" i="61"/>
  <c r="BJ72" i="61"/>
  <c r="BC72" i="61"/>
  <c r="BJ105" i="61"/>
  <c r="BC105" i="61"/>
  <c r="BJ60" i="61"/>
  <c r="BC60" i="61"/>
  <c r="AK45" i="61"/>
  <c r="AJ45" i="61"/>
  <c r="BG45" i="61"/>
  <c r="AK96" i="61"/>
  <c r="BG96" i="61"/>
  <c r="AK135" i="61"/>
  <c r="BG135" i="61"/>
  <c r="AL90" i="61"/>
  <c r="AK90" i="61"/>
  <c r="BG90" i="61"/>
  <c r="BG132" i="61"/>
  <c r="AK132" i="61"/>
  <c r="AL132" i="61"/>
  <c r="BC135" i="61"/>
  <c r="BJ135" i="61"/>
  <c r="BJ123" i="61"/>
  <c r="BC123" i="61"/>
  <c r="BC48" i="61"/>
  <c r="BJ48" i="61"/>
  <c r="BB48" i="61"/>
  <c r="AK26" i="61"/>
  <c r="BG26" i="61"/>
  <c r="AF26" i="61"/>
  <c r="BG66" i="61"/>
  <c r="AK66" i="61"/>
  <c r="BG102" i="61"/>
  <c r="AK102" i="61"/>
  <c r="BG42" i="61"/>
  <c r="AK42" i="61"/>
  <c r="AJ42" i="61"/>
  <c r="BG99" i="61"/>
  <c r="AK99" i="61"/>
  <c r="AK54" i="61"/>
  <c r="BG54" i="61"/>
  <c r="BC114" i="61"/>
  <c r="BJ114" i="61"/>
  <c r="BC26" i="61"/>
  <c r="BJ26" i="61"/>
  <c r="BC69" i="61"/>
  <c r="BJ69" i="61"/>
  <c r="BC120" i="61"/>
  <c r="BJ120" i="61"/>
  <c r="BC39" i="61"/>
  <c r="BB39" i="61"/>
  <c r="BJ39" i="61"/>
  <c r="BC75" i="61"/>
  <c r="BJ75" i="61"/>
  <c r="BG69" i="61"/>
  <c r="AK69" i="61"/>
  <c r="BG29" i="61"/>
  <c r="AK29" i="61"/>
  <c r="AF29" i="61"/>
  <c r="BG75" i="61"/>
  <c r="AK75" i="61"/>
  <c r="BG123" i="61"/>
  <c r="AK123" i="61"/>
  <c r="BC57" i="61"/>
  <c r="BJ57" i="61"/>
  <c r="BJ78" i="61"/>
  <c r="BC78" i="61"/>
  <c r="BC96" i="61"/>
  <c r="BJ96" i="61"/>
  <c r="BJ111" i="61"/>
  <c r="BC111" i="61"/>
  <c r="BC51" i="61"/>
  <c r="BJ51" i="61"/>
  <c r="BG105" i="61"/>
  <c r="AK105" i="61"/>
  <c r="BG63" i="61"/>
  <c r="AK63" i="61"/>
  <c r="BG57" i="61"/>
  <c r="AK57" i="61"/>
  <c r="BC42" i="61"/>
  <c r="BB42" i="61"/>
  <c r="BJ42" i="61"/>
  <c r="AK33" i="61"/>
  <c r="BG33" i="61"/>
  <c r="AF33" i="61"/>
  <c r="BG78" i="61"/>
  <c r="AK78" i="61"/>
  <c r="BG114" i="61"/>
  <c r="AK114" i="61"/>
  <c r="AK72" i="61"/>
  <c r="BG72" i="61"/>
  <c r="BG111" i="61"/>
  <c r="AK111" i="61"/>
  <c r="AK60" i="61"/>
  <c r="BG60" i="61"/>
  <c r="BC129" i="61"/>
  <c r="BJ129" i="61"/>
  <c r="BE129" i="61"/>
  <c r="BC33" i="61"/>
  <c r="BJ33" i="61"/>
  <c r="BC81" i="61"/>
  <c r="BJ81" i="61"/>
  <c r="BJ29" i="61"/>
  <c r="BC29" i="61"/>
  <c r="BC87" i="61"/>
  <c r="BJ87" i="61"/>
  <c r="BE87" i="61"/>
  <c r="BJ66" i="61"/>
  <c r="BC66" i="61"/>
  <c r="BJ99" i="61"/>
  <c r="BC99" i="61"/>
  <c r="BJ54" i="61"/>
  <c r="BC54" i="61"/>
  <c r="BG81" i="61"/>
  <c r="AK81" i="61"/>
  <c r="AK36" i="61"/>
  <c r="BG36" i="61"/>
  <c r="AJ36" i="61"/>
  <c r="AK108" i="61"/>
  <c r="BG108" i="61"/>
  <c r="BG87" i="61"/>
  <c r="AM87" i="61"/>
  <c r="AK87" i="61"/>
  <c r="BG48" i="61"/>
  <c r="AJ48" i="61"/>
  <c r="AK48" i="61"/>
  <c r="BC132" i="61"/>
  <c r="BJ132" i="61"/>
  <c r="BD132" i="61"/>
  <c r="BJ84" i="61"/>
  <c r="BC84" i="61"/>
  <c r="BJ117" i="61"/>
  <c r="BC117" i="61"/>
  <c r="BG117" i="61"/>
  <c r="AK117" i="61"/>
  <c r="AM129" i="61"/>
  <c r="BG129" i="61"/>
  <c r="BC102" i="61"/>
  <c r="BJ102" i="61"/>
  <c r="BJ138" i="61"/>
  <c r="BC138" i="61"/>
  <c r="BC63" i="61"/>
  <c r="BJ63" i="61"/>
  <c r="BC93" i="61"/>
  <c r="BJ93" i="61"/>
  <c r="BC45" i="61"/>
  <c r="BB45" i="61"/>
  <c r="BJ45" i="61"/>
  <c r="AQ129" i="60"/>
  <c r="BH129" i="60"/>
  <c r="AS129" i="60"/>
  <c r="AQ72" i="60"/>
  <c r="BH72" i="60"/>
  <c r="BH51" i="60"/>
  <c r="AQ51" i="60"/>
  <c r="BH57" i="60"/>
  <c r="AQ57" i="60"/>
  <c r="BH120" i="60"/>
  <c r="AQ120" i="60"/>
  <c r="AQ138" i="60"/>
  <c r="BH138" i="60"/>
  <c r="AQ105" i="60"/>
  <c r="BH105" i="60"/>
  <c r="AS87" i="60"/>
  <c r="AQ87" i="60"/>
  <c r="BH87" i="60"/>
  <c r="O14" i="60"/>
  <c r="AQ66" i="60"/>
  <c r="BH66" i="60"/>
  <c r="BH39" i="60"/>
  <c r="AQ39" i="60"/>
  <c r="AP39" i="60"/>
  <c r="AQ117" i="60"/>
  <c r="BH117" i="60"/>
  <c r="BH75" i="60"/>
  <c r="AQ75" i="60"/>
  <c r="AR90" i="60"/>
  <c r="AQ90" i="60"/>
  <c r="BH90" i="60"/>
  <c r="AQ36" i="60"/>
  <c r="BH36" i="60"/>
  <c r="AP36" i="60"/>
  <c r="BH96" i="60"/>
  <c r="AQ96" i="60"/>
  <c r="BH102" i="60"/>
  <c r="AQ102" i="60"/>
  <c r="M19" i="60"/>
  <c r="M17" i="60"/>
  <c r="AQ111" i="60"/>
  <c r="BH111" i="60"/>
  <c r="AQ26" i="60"/>
  <c r="BH26" i="60"/>
  <c r="AQ123" i="60"/>
  <c r="BH123" i="60"/>
  <c r="BH108" i="60"/>
  <c r="AQ108" i="60"/>
  <c r="M18" i="60"/>
  <c r="BH69" i="60"/>
  <c r="AQ69" i="60"/>
  <c r="O19" i="60"/>
  <c r="AG37" i="60"/>
  <c r="AG36" i="60"/>
  <c r="AG34" i="60"/>
  <c r="AG32" i="60"/>
  <c r="AG29" i="60"/>
  <c r="AG27" i="60"/>
  <c r="AG25" i="60"/>
  <c r="AG35" i="60"/>
  <c r="AG33" i="60"/>
  <c r="AG30" i="60"/>
  <c r="AG28" i="60"/>
  <c r="AG26" i="60"/>
  <c r="P19" i="60"/>
  <c r="P14" i="60"/>
  <c r="P15" i="60"/>
  <c r="P16" i="60"/>
  <c r="AP48" i="60"/>
  <c r="BH48" i="60"/>
  <c r="AQ48" i="60"/>
  <c r="AQ54" i="60"/>
  <c r="BH54" i="60"/>
  <c r="AP45" i="60"/>
  <c r="BH45" i="60"/>
  <c r="AQ45" i="60"/>
  <c r="AQ42" i="60"/>
  <c r="AP42" i="60"/>
  <c r="BH42" i="60"/>
  <c r="AQ84" i="60"/>
  <c r="BH84" i="60"/>
  <c r="AQ33" i="60"/>
  <c r="BH33" i="60"/>
  <c r="AQ132" i="60"/>
  <c r="BH132" i="60"/>
  <c r="AR132" i="60"/>
  <c r="BH63" i="60"/>
  <c r="AQ63" i="60"/>
  <c r="BH93" i="60"/>
  <c r="AQ93" i="60"/>
  <c r="BH126" i="60"/>
  <c r="AQ126" i="60"/>
  <c r="M16" i="60"/>
  <c r="O16" i="60" s="1"/>
  <c r="O17" i="60"/>
  <c r="AQ135" i="60"/>
  <c r="BH135" i="60"/>
  <c r="AQ29" i="60"/>
  <c r="BH29" i="60"/>
  <c r="BH81" i="60"/>
  <c r="AQ81" i="60"/>
  <c r="P18" i="60"/>
  <c r="AQ78" i="60"/>
  <c r="BH78" i="60"/>
  <c r="P17" i="60"/>
  <c r="AD33" i="60"/>
  <c r="AF33" i="60" s="1"/>
  <c r="AD28" i="60"/>
  <c r="AF28" i="60" s="1"/>
  <c r="AD35" i="60"/>
  <c r="AF35" i="60" s="1"/>
  <c r="AD37" i="60"/>
  <c r="AF37" i="60" s="1"/>
  <c r="AD36" i="60"/>
  <c r="AF36" i="60" s="1"/>
  <c r="AD34" i="60"/>
  <c r="AF34" i="60" s="1"/>
  <c r="AD32" i="60"/>
  <c r="AF32" i="60" s="1"/>
  <c r="AD29" i="60"/>
  <c r="AF29" i="60" s="1"/>
  <c r="AD27" i="60"/>
  <c r="AF27" i="60" s="1"/>
  <c r="AD25" i="60"/>
  <c r="AF25" i="60" s="1"/>
  <c r="AD30" i="60"/>
  <c r="AF30" i="60" s="1"/>
  <c r="AD26" i="60"/>
  <c r="M15" i="60"/>
  <c r="O15" i="60" s="1"/>
  <c r="AQ60" i="60"/>
  <c r="BH60" i="60"/>
  <c r="AQ99" i="60"/>
  <c r="BH99" i="60"/>
  <c r="BH114" i="60"/>
  <c r="AQ114" i="60"/>
  <c r="O18" i="60"/>
  <c r="J21" i="59"/>
  <c r="J22" i="59"/>
  <c r="AG35" i="59"/>
  <c r="AG33" i="59"/>
  <c r="AG30" i="59"/>
  <c r="AG28" i="59"/>
  <c r="AG26" i="59"/>
  <c r="AG36" i="59"/>
  <c r="AG34" i="59"/>
  <c r="AG32" i="59"/>
  <c r="AG29" i="59"/>
  <c r="AG27" i="59"/>
  <c r="AG25" i="59"/>
  <c r="P19" i="59"/>
  <c r="P17" i="59"/>
  <c r="P14" i="59"/>
  <c r="P18" i="59"/>
  <c r="F21" i="59"/>
  <c r="M19" i="59" s="1"/>
  <c r="P16" i="59"/>
  <c r="P15" i="59"/>
  <c r="H21" i="59"/>
  <c r="H23" i="59"/>
  <c r="H22" i="59"/>
  <c r="N19" i="59" s="1"/>
  <c r="AY87" i="61" l="1"/>
  <c r="BI87" i="61"/>
  <c r="AW87" i="61"/>
  <c r="AW123" i="61"/>
  <c r="BI123" i="61"/>
  <c r="AW51" i="61"/>
  <c r="BI51" i="61"/>
  <c r="BI81" i="61"/>
  <c r="AW81" i="61"/>
  <c r="AW111" i="61"/>
  <c r="BI111" i="61"/>
  <c r="AW105" i="61"/>
  <c r="BI105" i="61"/>
  <c r="BI75" i="61"/>
  <c r="AW75" i="61"/>
  <c r="BI102" i="61"/>
  <c r="AW102" i="61"/>
  <c r="AX132" i="61"/>
  <c r="BI132" i="61"/>
  <c r="AW132" i="61"/>
  <c r="BI135" i="61"/>
  <c r="AW135" i="61"/>
  <c r="BI93" i="61"/>
  <c r="AW93" i="61"/>
  <c r="AW57" i="61"/>
  <c r="BI57" i="61"/>
  <c r="BI138" i="61"/>
  <c r="AW138" i="61"/>
  <c r="BI120" i="61"/>
  <c r="AW120" i="61"/>
  <c r="AW48" i="61"/>
  <c r="AV48" i="61"/>
  <c r="BI48" i="61"/>
  <c r="AW78" i="61"/>
  <c r="BI78" i="61"/>
  <c r="AW129" i="61"/>
  <c r="BI129" i="61"/>
  <c r="AY129" i="61"/>
  <c r="AW72" i="61"/>
  <c r="BI72" i="61"/>
  <c r="BI29" i="61"/>
  <c r="AW29" i="61"/>
  <c r="AW66" i="61"/>
  <c r="BI66" i="61"/>
  <c r="BI96" i="61"/>
  <c r="AW96" i="61"/>
  <c r="AW84" i="61"/>
  <c r="BI84" i="61"/>
  <c r="BI108" i="61"/>
  <c r="AW108" i="61"/>
  <c r="AW99" i="61"/>
  <c r="BI99" i="61"/>
  <c r="AW36" i="61"/>
  <c r="AV36" i="61"/>
  <c r="BI36" i="61"/>
  <c r="AW33" i="61"/>
  <c r="BI33" i="61"/>
  <c r="AW42" i="61"/>
  <c r="AV42" i="61"/>
  <c r="BI42" i="61"/>
  <c r="AX90" i="61"/>
  <c r="BI90" i="61"/>
  <c r="AW90" i="61"/>
  <c r="BI60" i="61"/>
  <c r="AW60" i="61"/>
  <c r="BI63" i="61"/>
  <c r="AW63" i="61"/>
  <c r="BI126" i="61"/>
  <c r="AW126" i="61"/>
  <c r="BI114" i="61"/>
  <c r="AW114" i="61"/>
  <c r="BI69" i="61"/>
  <c r="AW69" i="61"/>
  <c r="BI54" i="61"/>
  <c r="AW54" i="61"/>
  <c r="AW26" i="61"/>
  <c r="BI26" i="61"/>
  <c r="AW45" i="61"/>
  <c r="AV45" i="61"/>
  <c r="BI45" i="61"/>
  <c r="AW39" i="61"/>
  <c r="AV39" i="61"/>
  <c r="BI39" i="61"/>
  <c r="AW117" i="61"/>
  <c r="BI117" i="61"/>
  <c r="BI51" i="60"/>
  <c r="AW51" i="60"/>
  <c r="AW90" i="60"/>
  <c r="BI90" i="60"/>
  <c r="BI29" i="60"/>
  <c r="AW29" i="60"/>
  <c r="AW117" i="60"/>
  <c r="BI117" i="60"/>
  <c r="BI108" i="60"/>
  <c r="AW108" i="60"/>
  <c r="AK66" i="60"/>
  <c r="BG66" i="60"/>
  <c r="BI63" i="60"/>
  <c r="AW63" i="60"/>
  <c r="BC26" i="60"/>
  <c r="BJ26" i="60"/>
  <c r="BC126" i="60"/>
  <c r="BJ126" i="60"/>
  <c r="BC45" i="60"/>
  <c r="BJ45" i="60"/>
  <c r="BB45" i="60"/>
  <c r="AW123" i="60"/>
  <c r="BI123" i="60"/>
  <c r="AJ39" i="60"/>
  <c r="BG39" i="60"/>
  <c r="AK39" i="60"/>
  <c r="AK84" i="60"/>
  <c r="BG84" i="60"/>
  <c r="AK123" i="60"/>
  <c r="BG123" i="60"/>
  <c r="AM87" i="60"/>
  <c r="AK87" i="60"/>
  <c r="BG87" i="60"/>
  <c r="BG102" i="60"/>
  <c r="AK102" i="60"/>
  <c r="BI81" i="60"/>
  <c r="AW81" i="60"/>
  <c r="BI45" i="60"/>
  <c r="AW45" i="60"/>
  <c r="AV45" i="60"/>
  <c r="BC108" i="60"/>
  <c r="BJ108" i="60"/>
  <c r="BG26" i="60"/>
  <c r="AK26" i="60"/>
  <c r="AK45" i="60"/>
  <c r="AJ45" i="60"/>
  <c r="BG45" i="60"/>
  <c r="AK60" i="60"/>
  <c r="BG60" i="60"/>
  <c r="AL132" i="60"/>
  <c r="BG132" i="60"/>
  <c r="AK132" i="60"/>
  <c r="BG57" i="60"/>
  <c r="AK57" i="60"/>
  <c r="BG120" i="60"/>
  <c r="AK120" i="60"/>
  <c r="BG138" i="60"/>
  <c r="AX132" i="60"/>
  <c r="BC36" i="60"/>
  <c r="BB36" i="60"/>
  <c r="BJ36" i="60"/>
  <c r="BC93" i="60"/>
  <c r="BJ93" i="60"/>
  <c r="BC48" i="60"/>
  <c r="BB48" i="60"/>
  <c r="BJ48" i="60"/>
  <c r="BJ78" i="60"/>
  <c r="BC78" i="60"/>
  <c r="BC96" i="60"/>
  <c r="BJ96" i="60"/>
  <c r="BJ111" i="60"/>
  <c r="BC111" i="60"/>
  <c r="AF26" i="60"/>
  <c r="BG69" i="60"/>
  <c r="AK69" i="60"/>
  <c r="BI48" i="60"/>
  <c r="AW48" i="60"/>
  <c r="AV48" i="60"/>
  <c r="BJ123" i="60"/>
  <c r="BC123" i="60"/>
  <c r="AK111" i="60"/>
  <c r="BG111" i="60"/>
  <c r="AK72" i="60"/>
  <c r="BG72" i="60"/>
  <c r="BC75" i="60"/>
  <c r="BJ75" i="60"/>
  <c r="BJ60" i="60"/>
  <c r="BC60" i="60"/>
  <c r="AW36" i="60"/>
  <c r="AV36" i="60"/>
  <c r="BI36" i="60"/>
  <c r="AW138" i="60"/>
  <c r="BI138" i="60"/>
  <c r="BG42" i="60"/>
  <c r="AK42" i="60"/>
  <c r="AJ42" i="60"/>
  <c r="AK33" i="60"/>
  <c r="BG33" i="60"/>
  <c r="BG75" i="60"/>
  <c r="AK75" i="60"/>
  <c r="AK90" i="60"/>
  <c r="AL90" i="60"/>
  <c r="BG90" i="60"/>
  <c r="BC57" i="60"/>
  <c r="BJ57" i="60"/>
  <c r="BC33" i="60"/>
  <c r="BJ33" i="60"/>
  <c r="BC69" i="60"/>
  <c r="BJ69" i="60"/>
  <c r="BE129" i="60"/>
  <c r="BC129" i="60"/>
  <c r="BJ129" i="60"/>
  <c r="AW78" i="60"/>
  <c r="BI78" i="60"/>
  <c r="BC81" i="60"/>
  <c r="BJ81" i="60"/>
  <c r="BI96" i="60"/>
  <c r="AW96" i="60"/>
  <c r="BI120" i="60"/>
  <c r="AW120" i="60"/>
  <c r="BI129" i="60"/>
  <c r="AW129" i="60"/>
  <c r="AK105" i="60"/>
  <c r="BG105" i="60"/>
  <c r="BG129" i="60"/>
  <c r="AK129" i="60"/>
  <c r="AK78" i="60"/>
  <c r="BG78" i="60"/>
  <c r="AK48" i="60"/>
  <c r="BG48" i="60"/>
  <c r="AJ48" i="60"/>
  <c r="AK135" i="60"/>
  <c r="BG135" i="60"/>
  <c r="BG63" i="60"/>
  <c r="BG93" i="60"/>
  <c r="AK93" i="60"/>
  <c r="BG126" i="60"/>
  <c r="AK126" i="60"/>
  <c r="BC102" i="60"/>
  <c r="BJ102" i="60"/>
  <c r="BC90" i="60"/>
  <c r="BJ90" i="60"/>
  <c r="BD90" i="60"/>
  <c r="BC120" i="60"/>
  <c r="BJ120" i="60"/>
  <c r="BJ84" i="60"/>
  <c r="BC84" i="60"/>
  <c r="BJ117" i="60"/>
  <c r="BC117" i="60"/>
  <c r="BD132" i="60"/>
  <c r="BC132" i="60"/>
  <c r="BJ132" i="60"/>
  <c r="BI114" i="60"/>
  <c r="AW114" i="60"/>
  <c r="BG29" i="60"/>
  <c r="AK29" i="60"/>
  <c r="BG108" i="60"/>
  <c r="AK108" i="60"/>
  <c r="BJ66" i="60"/>
  <c r="BC66" i="60"/>
  <c r="AK54" i="60"/>
  <c r="BG54" i="60"/>
  <c r="BG81" i="60"/>
  <c r="AK81" i="60"/>
  <c r="AW33" i="60"/>
  <c r="BI33" i="60"/>
  <c r="BC114" i="60"/>
  <c r="BJ114" i="60"/>
  <c r="BC42" i="60"/>
  <c r="BB42" i="60"/>
  <c r="BJ42" i="60"/>
  <c r="BJ138" i="60"/>
  <c r="BC138" i="60"/>
  <c r="BJ54" i="60"/>
  <c r="BC54" i="60"/>
  <c r="AK99" i="60"/>
  <c r="BG99" i="60"/>
  <c r="BI126" i="60"/>
  <c r="AW126" i="60"/>
  <c r="AK117" i="60"/>
  <c r="BG117" i="60"/>
  <c r="BI93" i="60"/>
  <c r="AW93" i="60"/>
  <c r="BC87" i="60"/>
  <c r="BJ87" i="60"/>
  <c r="BE87" i="60"/>
  <c r="BC39" i="60"/>
  <c r="BB39" i="60"/>
  <c r="BJ39" i="60"/>
  <c r="BC51" i="60"/>
  <c r="BJ51" i="60"/>
  <c r="BJ99" i="60"/>
  <c r="BC99" i="60"/>
  <c r="AK51" i="60"/>
  <c r="BG51" i="60"/>
  <c r="AK96" i="60"/>
  <c r="BG96" i="60"/>
  <c r="AW60" i="60"/>
  <c r="BI60" i="60"/>
  <c r="AJ36" i="60"/>
  <c r="AK36" i="60"/>
  <c r="BG36" i="60"/>
  <c r="BG114" i="60"/>
  <c r="AK114" i="60"/>
  <c r="BC63" i="60"/>
  <c r="BJ63" i="60"/>
  <c r="BJ29" i="60"/>
  <c r="BC29" i="60"/>
  <c r="BJ72" i="60"/>
  <c r="BC72" i="60"/>
  <c r="BJ105" i="60"/>
  <c r="BC105" i="60"/>
  <c r="BJ135" i="60"/>
  <c r="BC135" i="60"/>
  <c r="BJ117" i="59"/>
  <c r="BC135" i="59"/>
  <c r="N17" i="59"/>
  <c r="BC138" i="59"/>
  <c r="BJ75" i="59"/>
  <c r="BC60" i="59"/>
  <c r="BJ108" i="59"/>
  <c r="O19" i="59"/>
  <c r="N14" i="59"/>
  <c r="BC29" i="59"/>
  <c r="BJ29" i="59"/>
  <c r="BC105" i="59"/>
  <c r="BJ105" i="59"/>
  <c r="BC123" i="59"/>
  <c r="BJ123" i="59"/>
  <c r="BJ63" i="59"/>
  <c r="BC63" i="59"/>
  <c r="BJ93" i="59"/>
  <c r="BC93" i="59"/>
  <c r="BJ126" i="59"/>
  <c r="BC126" i="59"/>
  <c r="BC78" i="59"/>
  <c r="BJ78" i="59"/>
  <c r="BJ81" i="59"/>
  <c r="BC81" i="59"/>
  <c r="BJ48" i="59"/>
  <c r="BB48" i="59"/>
  <c r="BC48" i="59"/>
  <c r="BB36" i="59"/>
  <c r="BJ36" i="59"/>
  <c r="BC36" i="59"/>
  <c r="BC54" i="59"/>
  <c r="BJ54" i="59"/>
  <c r="BJ96" i="59"/>
  <c r="BC96" i="59"/>
  <c r="BC111" i="59"/>
  <c r="BJ111" i="59"/>
  <c r="BJ114" i="59"/>
  <c r="BC114" i="59"/>
  <c r="AD36" i="59"/>
  <c r="AD34" i="59"/>
  <c r="AD32" i="59"/>
  <c r="AD29" i="59"/>
  <c r="AD27" i="59"/>
  <c r="AD25" i="59"/>
  <c r="AD35" i="59"/>
  <c r="AD33" i="59"/>
  <c r="AD30" i="59"/>
  <c r="AD28" i="59"/>
  <c r="AD26" i="59"/>
  <c r="M15" i="59"/>
  <c r="M17" i="59"/>
  <c r="M14" i="59"/>
  <c r="N18" i="59"/>
  <c r="BC72" i="59"/>
  <c r="BJ72" i="59"/>
  <c r="BJ26" i="59"/>
  <c r="BC26" i="59"/>
  <c r="BJ45" i="59"/>
  <c r="BB45" i="59"/>
  <c r="BC45" i="59"/>
  <c r="BJ129" i="59"/>
  <c r="BE129" i="59"/>
  <c r="BC129" i="59"/>
  <c r="BJ69" i="59"/>
  <c r="BC69" i="59"/>
  <c r="BB39" i="59"/>
  <c r="BJ39" i="59"/>
  <c r="BC39" i="59"/>
  <c r="BC99" i="59"/>
  <c r="BJ99" i="59"/>
  <c r="BE87" i="59"/>
  <c r="BC87" i="59"/>
  <c r="BJ87" i="59"/>
  <c r="BJ102" i="59"/>
  <c r="BC102" i="59"/>
  <c r="M18" i="59"/>
  <c r="BC66" i="59"/>
  <c r="BJ66" i="59"/>
  <c r="BJ51" i="59"/>
  <c r="BC51" i="59"/>
  <c r="BC117" i="59"/>
  <c r="BJ132" i="59"/>
  <c r="BC132" i="59"/>
  <c r="BJ57" i="59"/>
  <c r="BC57" i="59"/>
  <c r="BJ120" i="59"/>
  <c r="BC120" i="59"/>
  <c r="AE36" i="59"/>
  <c r="AE34" i="59"/>
  <c r="AE32" i="59"/>
  <c r="AF32" i="59" s="1"/>
  <c r="AE29" i="59"/>
  <c r="AE27" i="59"/>
  <c r="AE25" i="59"/>
  <c r="AE35" i="59"/>
  <c r="AF35" i="59" s="1"/>
  <c r="AE33" i="59"/>
  <c r="AE30" i="59"/>
  <c r="AE28" i="59"/>
  <c r="AE26" i="59"/>
  <c r="N15" i="59"/>
  <c r="N16" i="59"/>
  <c r="M16" i="59"/>
  <c r="BB42" i="59"/>
  <c r="BJ42" i="59"/>
  <c r="BC42" i="59"/>
  <c r="BC84" i="59"/>
  <c r="BJ84" i="59"/>
  <c r="BJ33" i="59"/>
  <c r="BC33" i="59"/>
  <c r="BC75" i="59"/>
  <c r="BD90" i="59"/>
  <c r="BC90" i="59"/>
  <c r="BJ90" i="59"/>
  <c r="AW72" i="60" l="1"/>
  <c r="BI72" i="60"/>
  <c r="AW84" i="60"/>
  <c r="BI84" i="60"/>
  <c r="AW135" i="60"/>
  <c r="BI135" i="60"/>
  <c r="AW54" i="60"/>
  <c r="BI54" i="60"/>
  <c r="AW105" i="60"/>
  <c r="BI105" i="60"/>
  <c r="BI57" i="60"/>
  <c r="AW57" i="60"/>
  <c r="AY87" i="60"/>
  <c r="AW87" i="60"/>
  <c r="BI87" i="60"/>
  <c r="BI102" i="60"/>
  <c r="AW102" i="60"/>
  <c r="BI132" i="60"/>
  <c r="AW132" i="60"/>
  <c r="AW99" i="60"/>
  <c r="BI99" i="60"/>
  <c r="AW66" i="60"/>
  <c r="BI66" i="60"/>
  <c r="AW26" i="60"/>
  <c r="BI26" i="60"/>
  <c r="BI75" i="60"/>
  <c r="AW75" i="60"/>
  <c r="AX90" i="60"/>
  <c r="AW42" i="60"/>
  <c r="AV42" i="60"/>
  <c r="BI42" i="60"/>
  <c r="AW39" i="60"/>
  <c r="AV39" i="60"/>
  <c r="BI39" i="60"/>
  <c r="BI69" i="60"/>
  <c r="AW69" i="60"/>
  <c r="AW111" i="60"/>
  <c r="BI111" i="60"/>
  <c r="AY129" i="60"/>
  <c r="AF30" i="59"/>
  <c r="AF27" i="59"/>
  <c r="O15" i="59"/>
  <c r="AF34" i="59"/>
  <c r="O16" i="59"/>
  <c r="AF25" i="59"/>
  <c r="BC108" i="59"/>
  <c r="BJ60" i="59"/>
  <c r="BJ138" i="59"/>
  <c r="O17" i="59"/>
  <c r="BJ135" i="59"/>
  <c r="AF28" i="59"/>
  <c r="AQ93" i="59"/>
  <c r="BH93" i="59"/>
  <c r="AF36" i="59"/>
  <c r="AQ36" i="59"/>
  <c r="AP36" i="59"/>
  <c r="BH36" i="59"/>
  <c r="AQ69" i="59"/>
  <c r="BH69" i="59"/>
  <c r="AQ102" i="59"/>
  <c r="BH102" i="59"/>
  <c r="BH54" i="59"/>
  <c r="AQ54" i="59"/>
  <c r="AK96" i="59"/>
  <c r="BG96" i="59"/>
  <c r="AK42" i="59"/>
  <c r="BG42" i="59"/>
  <c r="AJ42" i="59"/>
  <c r="AK111" i="59"/>
  <c r="BG111" i="59"/>
  <c r="BG72" i="59"/>
  <c r="AQ87" i="59"/>
  <c r="BH87" i="59"/>
  <c r="AS87" i="59"/>
  <c r="AQ126" i="59"/>
  <c r="BH126" i="59"/>
  <c r="BH72" i="59"/>
  <c r="AQ72" i="59"/>
  <c r="BH105" i="59"/>
  <c r="AQ105" i="59"/>
  <c r="BH135" i="59"/>
  <c r="AQ135" i="59"/>
  <c r="AK33" i="59"/>
  <c r="BG33" i="59"/>
  <c r="BG63" i="59"/>
  <c r="AK63" i="59"/>
  <c r="BG78" i="59"/>
  <c r="BG29" i="59"/>
  <c r="AK29" i="59"/>
  <c r="BG102" i="59"/>
  <c r="AK102" i="59"/>
  <c r="AQ26" i="59"/>
  <c r="AF26" i="59"/>
  <c r="BH26" i="59"/>
  <c r="AQ114" i="59"/>
  <c r="BH114" i="59"/>
  <c r="AQ39" i="59"/>
  <c r="AP39" i="59"/>
  <c r="BH39" i="59"/>
  <c r="AQ45" i="59"/>
  <c r="AP45" i="59"/>
  <c r="BH45" i="59"/>
  <c r="BH123" i="59"/>
  <c r="AQ123" i="59"/>
  <c r="BG120" i="59"/>
  <c r="AK120" i="59"/>
  <c r="AK81" i="59"/>
  <c r="BG81" i="59"/>
  <c r="AK105" i="59"/>
  <c r="BG105" i="59"/>
  <c r="AQ81" i="59"/>
  <c r="BH81" i="59"/>
  <c r="BH60" i="59"/>
  <c r="AQ60" i="59"/>
  <c r="AQ138" i="59"/>
  <c r="BH138" i="59"/>
  <c r="O18" i="59"/>
  <c r="BG54" i="59"/>
  <c r="AK54" i="59"/>
  <c r="BG123" i="59"/>
  <c r="AK123" i="59"/>
  <c r="BG51" i="59"/>
  <c r="AK51" i="59"/>
  <c r="BG84" i="59"/>
  <c r="O14" i="59"/>
  <c r="AQ63" i="59"/>
  <c r="BH63" i="59"/>
  <c r="AR90" i="59"/>
  <c r="AQ90" i="59"/>
  <c r="BH90" i="59"/>
  <c r="AQ42" i="59"/>
  <c r="AP42" i="59"/>
  <c r="BH42" i="59"/>
  <c r="AQ48" i="59"/>
  <c r="AP48" i="59"/>
  <c r="BH48" i="59"/>
  <c r="BH78" i="59"/>
  <c r="AQ78" i="59"/>
  <c r="AQ96" i="59"/>
  <c r="BH96" i="59"/>
  <c r="BH111" i="59"/>
  <c r="AQ111" i="59"/>
  <c r="BG75" i="59"/>
  <c r="AK75" i="59"/>
  <c r="AL90" i="59"/>
  <c r="BG90" i="59"/>
  <c r="BG132" i="59"/>
  <c r="AL132" i="59"/>
  <c r="BG114" i="59"/>
  <c r="AK114" i="59"/>
  <c r="AK36" i="59"/>
  <c r="BG36" i="59"/>
  <c r="AJ36" i="59"/>
  <c r="AK57" i="59"/>
  <c r="BG57" i="59"/>
  <c r="AQ33" i="59"/>
  <c r="AF33" i="59"/>
  <c r="BH33" i="59"/>
  <c r="AF29" i="59"/>
  <c r="BH29" i="59"/>
  <c r="AQ29" i="59"/>
  <c r="AQ57" i="59"/>
  <c r="BH57" i="59"/>
  <c r="AS129" i="59"/>
  <c r="AQ129" i="59"/>
  <c r="BH129" i="59"/>
  <c r="BG48" i="59"/>
  <c r="AK48" i="59"/>
  <c r="AJ48" i="59"/>
  <c r="AK138" i="59"/>
  <c r="BG138" i="59"/>
  <c r="BG117" i="59"/>
  <c r="AK117" i="59"/>
  <c r="BG60" i="59"/>
  <c r="AK60" i="59"/>
  <c r="BG99" i="59"/>
  <c r="AK99" i="59"/>
  <c r="AQ75" i="59"/>
  <c r="BH75" i="59"/>
  <c r="AQ51" i="59"/>
  <c r="BH51" i="59"/>
  <c r="BH66" i="59"/>
  <c r="AQ66" i="59"/>
  <c r="BH99" i="59"/>
  <c r="AQ99" i="59"/>
  <c r="AK26" i="59"/>
  <c r="BG26" i="59"/>
  <c r="BG126" i="59"/>
  <c r="AK126" i="59"/>
  <c r="BG66" i="59"/>
  <c r="AK66" i="59"/>
  <c r="AJ45" i="59"/>
  <c r="BG45" i="59"/>
  <c r="AK45" i="59"/>
  <c r="BG135" i="59"/>
  <c r="AK135" i="59"/>
  <c r="AK39" i="59"/>
  <c r="BG39" i="59"/>
  <c r="AJ39" i="59"/>
  <c r="AQ120" i="59"/>
  <c r="BH120" i="59"/>
  <c r="AQ108" i="59"/>
  <c r="BH108" i="59"/>
  <c r="BH84" i="59"/>
  <c r="AQ84" i="59"/>
  <c r="BH117" i="59"/>
  <c r="AQ117" i="59"/>
  <c r="AR132" i="59"/>
  <c r="AQ132" i="59"/>
  <c r="AX132" i="59"/>
  <c r="BH132" i="59"/>
  <c r="AM87" i="59"/>
  <c r="BG87" i="59"/>
  <c r="AK87" i="59"/>
  <c r="BG129" i="59"/>
  <c r="AM129" i="59"/>
  <c r="AK129" i="59"/>
  <c r="BG93" i="59"/>
  <c r="AK69" i="59"/>
  <c r="BG69" i="59"/>
  <c r="AK108" i="59"/>
  <c r="BG108" i="59"/>
  <c r="AW117" i="59" l="1"/>
  <c r="BI117" i="59"/>
  <c r="BI129" i="59"/>
  <c r="AY129" i="59"/>
  <c r="AW129" i="59"/>
  <c r="BI29" i="59"/>
  <c r="AW29" i="59"/>
  <c r="BI45" i="59"/>
  <c r="AW45" i="59"/>
  <c r="AV45" i="59"/>
  <c r="BI69" i="59"/>
  <c r="AW69" i="59"/>
  <c r="BI120" i="59"/>
  <c r="AW120" i="59"/>
  <c r="BI114" i="59"/>
  <c r="AW114" i="59"/>
  <c r="AW135" i="59"/>
  <c r="BI135" i="59"/>
  <c r="AW99" i="59"/>
  <c r="BI99" i="59"/>
  <c r="AW33" i="59"/>
  <c r="BI33" i="59"/>
  <c r="BI63" i="59"/>
  <c r="AW63" i="59"/>
  <c r="AW60" i="59"/>
  <c r="BI60" i="59"/>
  <c r="BI126" i="59"/>
  <c r="AW126" i="59"/>
  <c r="AW54" i="59"/>
  <c r="BI54" i="59"/>
  <c r="BI132" i="59"/>
  <c r="AW132" i="59"/>
  <c r="AW84" i="59"/>
  <c r="BI84" i="59"/>
  <c r="BI75" i="59"/>
  <c r="AW75" i="59"/>
  <c r="AW78" i="59"/>
  <c r="BI78" i="59"/>
  <c r="AW42" i="59"/>
  <c r="AV42" i="59"/>
  <c r="BI42" i="59"/>
  <c r="AW26" i="59"/>
  <c r="BI26" i="59"/>
  <c r="AW105" i="59"/>
  <c r="BI105" i="59"/>
  <c r="AW36" i="59"/>
  <c r="AV36" i="59"/>
  <c r="BI36" i="59"/>
  <c r="AW66" i="59"/>
  <c r="BI66" i="59"/>
  <c r="BI57" i="59"/>
  <c r="AW57" i="59"/>
  <c r="AW111" i="59"/>
  <c r="BI111" i="59"/>
  <c r="BI48" i="59"/>
  <c r="AW48" i="59"/>
  <c r="AV48" i="59"/>
  <c r="BI81" i="59"/>
  <c r="AW81" i="59"/>
  <c r="BI102" i="59"/>
  <c r="AW102" i="59"/>
  <c r="BI108" i="59"/>
  <c r="AW108" i="59"/>
  <c r="AW123" i="59"/>
  <c r="BI123" i="59"/>
  <c r="AW39" i="59"/>
  <c r="AV39" i="59"/>
  <c r="BI39" i="59"/>
  <c r="BI87" i="59"/>
  <c r="AY87" i="59"/>
  <c r="AW87" i="59"/>
  <c r="BI51" i="59"/>
  <c r="AW51" i="59"/>
  <c r="BI96" i="59"/>
  <c r="AW96" i="59"/>
  <c r="BI90" i="59"/>
  <c r="AX90" i="59"/>
  <c r="AW90" i="59"/>
  <c r="AW138" i="59"/>
  <c r="BI138" i="59"/>
  <c r="AW72" i="59"/>
  <c r="BI72" i="59"/>
  <c r="BI93" i="59"/>
  <c r="AW93" i="59"/>
</calcChain>
</file>

<file path=xl/sharedStrings.xml><?xml version="1.0" encoding="utf-8"?>
<sst xmlns="http://schemas.openxmlformats.org/spreadsheetml/2006/main" count="4932" uniqueCount="214">
  <si>
    <t xml:space="preserve">No. </t>
  </si>
  <si>
    <t>Hole  Pos.</t>
  </si>
  <si>
    <t xml:space="preserve">Name  </t>
  </si>
  <si>
    <t xml:space="preserve">Method  </t>
  </si>
  <si>
    <t xml:space="preserve">Coefficients  </t>
  </si>
  <si>
    <t>NPOC vol. [ml]</t>
  </si>
  <si>
    <t>TIC vol. [ml]</t>
  </si>
  <si>
    <t>TC vol. [ml]</t>
  </si>
  <si>
    <t>TIC  Area</t>
  </si>
  <si>
    <t>TC  Area</t>
  </si>
  <si>
    <t>NPOC  Area</t>
  </si>
  <si>
    <t>TNb  Area</t>
  </si>
  <si>
    <t>TIC [mg/l]</t>
  </si>
  <si>
    <t>TC [mg/l]</t>
  </si>
  <si>
    <t>TOC (Diff.) [mg/l]</t>
  </si>
  <si>
    <t>NPOC [mg/l]</t>
  </si>
  <si>
    <t>TNb [mg/l]</t>
  </si>
  <si>
    <t>Dilut.  Factor</t>
  </si>
  <si>
    <t>TC  Blank</t>
  </si>
  <si>
    <t>TIC  Blank</t>
  </si>
  <si>
    <t>NPOC  Blank</t>
  </si>
  <si>
    <t>TNb  Blank</t>
  </si>
  <si>
    <t xml:space="preserve">Memo  </t>
  </si>
  <si>
    <t xml:space="preserve">Info  </t>
  </si>
  <si>
    <t>Date</t>
  </si>
  <si>
    <t>Time</t>
  </si>
  <si>
    <t>RunIn</t>
  </si>
  <si>
    <t>TIC/TC/TNb</t>
  </si>
  <si>
    <t>Water Blank</t>
  </si>
  <si>
    <t>Daily Calibration</t>
  </si>
  <si>
    <t>mgTIC</t>
  </si>
  <si>
    <t xml:space="preserve">mgTC </t>
  </si>
  <si>
    <t>mgTNb</t>
  </si>
  <si>
    <t>Slope</t>
  </si>
  <si>
    <t>Intercept</t>
  </si>
  <si>
    <t>RSQ</t>
  </si>
  <si>
    <t>Misc. Notes</t>
  </si>
  <si>
    <t>BRN Data Quality Code (1=no problems, 2=note, 3=fatal flaws)</t>
  </si>
  <si>
    <t>BRN Sample Notes</t>
  </si>
  <si>
    <t>Daily Cal TIC [mg/l]</t>
  </si>
  <si>
    <t>Daily Cal TC [mg/l]</t>
  </si>
  <si>
    <t>Daily Cal TOC (Diff.) [mg/l]</t>
  </si>
  <si>
    <t>Daily Cal TNb [mg/l]</t>
  </si>
  <si>
    <t>TIC Absolute value Relative Percent Difference (RPD) of same vial duplicates</t>
  </si>
  <si>
    <t>TIC Absolute Value Relative Percent Difference (RPD) of independent prep duplicates</t>
  </si>
  <si>
    <t>TIC Percent Recovery (PR) of spikes</t>
  </si>
  <si>
    <t>TC Absolute value Relative Percent Difference (RPD) of same vial duplicates</t>
  </si>
  <si>
    <t>TC Absolute Value Relative Percent Difference (RPD) of independent prep duplicates</t>
  </si>
  <si>
    <t>TC Percent Recovery (PR) of spikes</t>
  </si>
  <si>
    <t>TOC Absolute value Percent error for check standards</t>
  </si>
  <si>
    <t>TOC Absolute value Relative Percent Difference (RPD) of same vial duplicates</t>
  </si>
  <si>
    <t>TOC Absolute Value Relative Percent Difference (RPD) of independent prep duplicates</t>
  </si>
  <si>
    <t>TOC Percent Recovery (PR) of spikes</t>
  </si>
  <si>
    <t>TNb Absolute value Percent error for check standards</t>
  </si>
  <si>
    <t>TNb Absolute value Relative Percent Difference (RPD) of same vial duplicates</t>
  </si>
  <si>
    <t>TNb Absolute Value Relative Percent Difference (RPD) of independent prep duplicates</t>
  </si>
  <si>
    <t>TNb Percent Recovery (PR) of spikes</t>
  </si>
  <si>
    <t>TIC Mean of 2 reps</t>
  </si>
  <si>
    <t>TC Mean of 2 reps</t>
  </si>
  <si>
    <t>TOC Mean of 2 reps</t>
  </si>
  <si>
    <t>TNb Mean of 2 reps</t>
  </si>
  <si>
    <t>Mixed Check 3/6/0.3</t>
  </si>
  <si>
    <t>SPIKE</t>
  </si>
  <si>
    <t>DUP</t>
  </si>
  <si>
    <t xml:space="preserve">          Injection Volume</t>
  </si>
  <si>
    <t>Mixed Check 9/18/0.9</t>
  </si>
  <si>
    <t>RUN NOTES:</t>
  </si>
  <si>
    <t>TNb</t>
  </si>
  <si>
    <t>TIC</t>
  </si>
  <si>
    <t>TC</t>
  </si>
  <si>
    <t>Spiked Blank 100ml + 300uL</t>
  </si>
  <si>
    <t>Spiked tap as reference 100+1KHP</t>
  </si>
  <si>
    <t>Diluent signals @ 0.5 mls for corrections to cal curve</t>
  </si>
  <si>
    <t>Correct for TOC in Type I water</t>
  </si>
  <si>
    <t>Volume TIC</t>
  </si>
  <si>
    <t>TIC inverse prediction mg/L</t>
  </si>
  <si>
    <t>TC inverse prediction mg/L</t>
  </si>
  <si>
    <t>TOC inverse prediction mg/L</t>
  </si>
  <si>
    <t>TNb inverse prediction mg/L</t>
  </si>
  <si>
    <t>TIC reference signal change over run- initial = 100%</t>
  </si>
  <si>
    <t>TIC Absolute value Percent error for standards</t>
  </si>
  <si>
    <t>TC reference signal change over run- initial = 100%</t>
  </si>
  <si>
    <t>TC Absolute value Percent error for standards</t>
  </si>
  <si>
    <t>T0C reference signal change over run- initial = 100%</t>
  </si>
  <si>
    <t>TNb reference signal change over run- initial = 100%</t>
  </si>
  <si>
    <t>Rinse</t>
  </si>
  <si>
    <t>Type I Reagent Grade Water</t>
  </si>
  <si>
    <t>Flush</t>
  </si>
  <si>
    <t>f 02may 0.1</t>
  </si>
  <si>
    <t>f 12apr 8.0</t>
  </si>
  <si>
    <t>f 12apr 5.0</t>
  </si>
  <si>
    <t>c 14jul SMB</t>
  </si>
  <si>
    <t>f 02may 1.6</t>
  </si>
  <si>
    <t>f 02may weir</t>
  </si>
  <si>
    <t>f 19apr wet</t>
  </si>
  <si>
    <t>f 12apr 9.0</t>
  </si>
  <si>
    <t>f 19apr 3.8</t>
  </si>
  <si>
    <t>? 18 aug wet</t>
  </si>
  <si>
    <t>c 20apr 0.1</t>
  </si>
  <si>
    <t>f100 01aug weir</t>
  </si>
  <si>
    <t>f50 22aug 9.0</t>
  </si>
  <si>
    <t>c 20apr Z</t>
  </si>
  <si>
    <t>ccs 19aug 0.1</t>
  </si>
  <si>
    <t>b50 18aug 0.1</t>
  </si>
  <si>
    <t>f50 22aug 1.6</t>
  </si>
  <si>
    <t>f 02may 6.2</t>
  </si>
  <si>
    <t>f50 03jun 0.1</t>
  </si>
  <si>
    <t>f 09may wet</t>
  </si>
  <si>
    <t>f 19apr weir</t>
  </si>
  <si>
    <t>b 12apr 3.0</t>
  </si>
  <si>
    <t>f 12apr 3.8</t>
  </si>
  <si>
    <t>f50 31may 0.1</t>
  </si>
  <si>
    <t>f50 18aug 8.0</t>
  </si>
  <si>
    <t>f 19apr 1.6</t>
  </si>
  <si>
    <t>c50 19aug 6.0</t>
  </si>
  <si>
    <t>f50 18aug 6.2</t>
  </si>
  <si>
    <t>f 19apr 9.0</t>
  </si>
  <si>
    <t>f 19apr 8.0</t>
  </si>
  <si>
    <t>f50 07jun 6.2</t>
  </si>
  <si>
    <t>f 31may weir</t>
  </si>
  <si>
    <t>f 19apr 0.1</t>
  </si>
  <si>
    <t>f50 29aug 3.8</t>
  </si>
  <si>
    <t>c50 09jul 21.0</t>
  </si>
  <si>
    <t>f50 13jun 1.6</t>
  </si>
  <si>
    <t>f 01aug 0.1</t>
  </si>
  <si>
    <t>c50 19aug 9.0</t>
  </si>
  <si>
    <t>f50 23may 0.1</t>
  </si>
  <si>
    <t>ccs 09jun 0.1</t>
  </si>
  <si>
    <t>f 01aug 1.6</t>
  </si>
  <si>
    <t>f50 09may 1.6</t>
  </si>
  <si>
    <t>b50 22aug 3.0</t>
  </si>
  <si>
    <t>b50 18aug 3.0</t>
  </si>
  <si>
    <t>f50 18aug 9.0</t>
  </si>
  <si>
    <t>c50 19aug 20.0</t>
  </si>
  <si>
    <t>b50 18aug 6.0</t>
  </si>
  <si>
    <t>b50 22aug 6.0</t>
  </si>
  <si>
    <t>f50 08aug 6.2</t>
  </si>
  <si>
    <t>f50 22aug 5.0</t>
  </si>
  <si>
    <t>ccs 14jul 0.1</t>
  </si>
  <si>
    <t>f 01aug 5.0</t>
  </si>
  <si>
    <t>f50 22aug 0.1</t>
  </si>
  <si>
    <t>b50 22aug 7.0</t>
  </si>
  <si>
    <t>c50 19aug 0.1</t>
  </si>
  <si>
    <t>b50 22aug 0.1</t>
  </si>
  <si>
    <t>f50 18aug 1.6</t>
  </si>
  <si>
    <t>f50 22aug 8.0</t>
  </si>
  <si>
    <t>f50 08aug 5.0</t>
  </si>
  <si>
    <t>f50 22aug 3.8</t>
  </si>
  <si>
    <t>Funky standards...</t>
  </si>
  <si>
    <t>b50 18aug 7.0</t>
  </si>
  <si>
    <t>f50 23may 5.0</t>
  </si>
  <si>
    <t>f 31may wet</t>
  </si>
  <si>
    <t>c50 19aug 1.5</t>
  </si>
  <si>
    <t>f50 31may 5.0</t>
  </si>
  <si>
    <t>f50 09may 8.0</t>
  </si>
  <si>
    <t>f50 18aug 0.1</t>
  </si>
  <si>
    <t>f50 08aug 3.8</t>
  </si>
  <si>
    <t>f50 08aug 9.0</t>
  </si>
  <si>
    <t>f50 29aug 1.6</t>
  </si>
  <si>
    <t>f50 07jun 8.0</t>
  </si>
  <si>
    <t>b50 05sep 3.0</t>
  </si>
  <si>
    <t>f50 05sep 0.1</t>
  </si>
  <si>
    <t>b 12apr 9.0</t>
  </si>
  <si>
    <t>f 01aug 6.2</t>
  </si>
  <si>
    <t>c50 09jul 6.0</t>
  </si>
  <si>
    <t>f50 07jun 3.8</t>
  </si>
  <si>
    <t>f50 05sep 8.0</t>
  </si>
  <si>
    <t>tct 09jun 0.1</t>
  </si>
  <si>
    <t>f50 13jun 6.2</t>
  </si>
  <si>
    <t>standards were funky on</t>
  </si>
  <si>
    <t>looks good the day before and the day after</t>
  </si>
  <si>
    <t>10oct22 was monday after weekend not running.  Loss of prime?</t>
  </si>
  <si>
    <t>USED THE AVERAGE OF STANDARDS FOR DAY BEFORE AND DAY AFTER</t>
  </si>
  <si>
    <t>It is all analytes, not just TIC</t>
  </si>
  <si>
    <t>starting last 3 samples of run on 07oct22</t>
  </si>
  <si>
    <t>continuing through 10oct22</t>
  </si>
  <si>
    <t>It looks completely fine on 11oct22</t>
  </si>
  <si>
    <t>Before 12oct22 I upped the acid dosage in case the acid pump was loosing prime.  0.5 to 0.7 mls</t>
  </si>
  <si>
    <t>still have problems with replications...</t>
  </si>
  <si>
    <t>cct 09jun 0.1</t>
  </si>
  <si>
    <t>? 18aug weir</t>
  </si>
  <si>
    <t>c50 09jun 9.0</t>
  </si>
  <si>
    <t>smb 19aug 0.1</t>
  </si>
  <si>
    <t>f 02may wet</t>
  </si>
  <si>
    <t>c50 09jun 0.1</t>
  </si>
  <si>
    <t>b50 05sep 6.0</t>
  </si>
  <si>
    <t>f 02may 5.0</t>
  </si>
  <si>
    <t>f50 05sep 9.0</t>
  </si>
  <si>
    <t>ccr 09jun hbp</t>
  </si>
  <si>
    <t>f50 31may 9.0</t>
  </si>
  <si>
    <t>f50 23may 8.0</t>
  </si>
  <si>
    <t>f50 08aug 1.6</t>
  </si>
  <si>
    <t>f50 13jun 3.8</t>
  </si>
  <si>
    <t>b50 01aug 0.1</t>
  </si>
  <si>
    <t>f50 08aug 8.0 or 9.0</t>
  </si>
  <si>
    <t>f50 05sep 3.8</t>
  </si>
  <si>
    <t>smb 09jun 0.1</t>
  </si>
  <si>
    <t>f50 29aug 0.1</t>
  </si>
  <si>
    <t>TCpe</t>
  </si>
  <si>
    <t>ran out of sample</t>
  </si>
  <si>
    <t>bad reps</t>
  </si>
  <si>
    <t>but I don't think that was the problem on 12oct when replication was poor for all 3 analytes</t>
  </si>
  <si>
    <t>Gas flow looks good for all these poor replicates</t>
  </si>
  <si>
    <t>reran the flagged samples on 17oct22</t>
  </si>
  <si>
    <t>SO....</t>
  </si>
  <si>
    <t>problems on 10oct22 and 12oct22 but these are different symptoms</t>
  </si>
  <si>
    <t>on 10 oct22 it was mostly TIC and the symptom was a progressive increase in signal with replication number</t>
  </si>
  <si>
    <t>on 12oct22 it was all three analytes</t>
  </si>
  <si>
    <t>maybe a failure to deliver sample?  a crusty cannula spraying the sample in a weird direction plus something with the TIC delivery (i.e. a loose line 16?)</t>
  </si>
  <si>
    <t>when compared to the reruns, sometimes the final rep was about right, other times not</t>
  </si>
  <si>
    <t xml:space="preserve">some problems with replication signals.  </t>
  </si>
  <si>
    <t>then funky again on 12oct22</t>
  </si>
  <si>
    <t>f50 29aug 9.0</t>
  </si>
  <si>
    <t>corrected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</si>
</sst>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409]dd\-mmm\-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21" fontId="0" fillId="0" borderId="0" xfId="0" applyNumberFormat="1"/>
    <xf numFmtId="0" fontId="16" fillId="0" borderId="0" xfId="0" applyFont="1"/>
    <xf numFmtId="15" fontId="0" fillId="0" borderId="0" xfId="0" applyNumberFormat="1"/>
    <xf numFmtId="0" fontId="0" fillId="33" borderId="0" xfId="0" applyFill="1"/>
    <xf numFmtId="165" fontId="0" fillId="0" borderId="0" xfId="0" applyNumberFormat="1"/>
    <xf numFmtId="166" fontId="0" fillId="0" borderId="0" xfId="0" applyNumberFormat="1"/>
    <xf numFmtId="166" fontId="0" fillId="0" borderId="0" xfId="0" applyNumberFormat="1" applyAlignment="1">
      <alignment wrapText="1"/>
    </xf>
    <xf numFmtId="2"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'06oct22'!$F$13:$F$19</c:f>
              <c:numCache>
                <c:formatCode>General</c:formatCode>
                <c:ptCount val="7"/>
                <c:pt idx="1">
                  <c:v>0</c:v>
                </c:pt>
                <c:pt idx="2">
                  <c:v>1259.4000000000001</c:v>
                </c:pt>
                <c:pt idx="3">
                  <c:v>3959.2</c:v>
                </c:pt>
                <c:pt idx="4">
                  <c:v>6021.4160000000002</c:v>
                </c:pt>
                <c:pt idx="5">
                  <c:v>8714.1839999999993</c:v>
                </c:pt>
                <c:pt idx="6">
                  <c:v>11246.7</c:v>
                </c:pt>
              </c:numCache>
            </c:numRef>
          </c:xVal>
          <c:yVal>
            <c:numRef>
              <c:f>'06oct22'!$E$13:$E$19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46C4-4980-B12E-3F72C7EC968D}"/>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'11oct22'!$F$13:$F$19</c:f>
              <c:numCache>
                <c:formatCode>General</c:formatCode>
                <c:ptCount val="7"/>
                <c:pt idx="1">
                  <c:v>0</c:v>
                </c:pt>
                <c:pt idx="2">
                  <c:v>1134.2</c:v>
                </c:pt>
                <c:pt idx="3">
                  <c:v>3856.6</c:v>
                </c:pt>
                <c:pt idx="4">
                  <c:v>5662.0379999999996</c:v>
                </c:pt>
                <c:pt idx="5">
                  <c:v>8414.2620000000006</c:v>
                </c:pt>
                <c:pt idx="6">
                  <c:v>10988.6</c:v>
                </c:pt>
              </c:numCache>
            </c:numRef>
          </c:xVal>
          <c:yVal>
            <c:numRef>
              <c:f>'11oct22'!$E$13:$E$19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66A4-46D0-A02B-E7C458777B81}"/>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'11oct22'!$H$13:$H$19</c:f>
              <c:numCache>
                <c:formatCode>General</c:formatCode>
                <c:ptCount val="7"/>
                <c:pt idx="1">
                  <c:v>0</c:v>
                </c:pt>
                <c:pt idx="2">
                  <c:v>2200.3000000000002</c:v>
                </c:pt>
                <c:pt idx="3">
                  <c:v>7382.4</c:v>
                </c:pt>
                <c:pt idx="4">
                  <c:v>11790.267</c:v>
                </c:pt>
                <c:pt idx="5">
                  <c:v>17217.433000000001</c:v>
                </c:pt>
                <c:pt idx="6">
                  <c:v>22019.4</c:v>
                </c:pt>
              </c:numCache>
            </c:numRef>
          </c:xVal>
          <c:yVal>
            <c:numRef>
              <c:f>'11oct22'!$G$13:$G$19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2BB1-4BD7-A92D-6238FB3DEFF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'11oct22'!$J$13:$J$19</c:f>
              <c:numCache>
                <c:formatCode>General</c:formatCode>
                <c:ptCount val="7"/>
                <c:pt idx="1">
                  <c:v>0</c:v>
                </c:pt>
                <c:pt idx="2">
                  <c:v>1166.3</c:v>
                </c:pt>
                <c:pt idx="3">
                  <c:v>3447.9</c:v>
                </c:pt>
                <c:pt idx="4">
                  <c:v>5494.5919999999996</c:v>
                </c:pt>
                <c:pt idx="5">
                  <c:v>8962.4330000000009</c:v>
                </c:pt>
                <c:pt idx="6">
                  <c:v>10501.4</c:v>
                </c:pt>
              </c:numCache>
            </c:numRef>
          </c:xVal>
          <c:yVal>
            <c:numRef>
              <c:f>'11oct22'!$I$13:$I$19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E75D-46A6-9E4A-26C53603784D}"/>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'12oct22'!$F$13:$F$19</c:f>
              <c:numCache>
                <c:formatCode>General</c:formatCode>
                <c:ptCount val="7"/>
                <c:pt idx="1">
                  <c:v>0</c:v>
                </c:pt>
                <c:pt idx="2">
                  <c:v>1080.0999999999999</c:v>
                </c:pt>
                <c:pt idx="3">
                  <c:v>3734.8</c:v>
                </c:pt>
                <c:pt idx="4">
                  <c:v>5599.3689999999997</c:v>
                </c:pt>
                <c:pt idx="5">
                  <c:v>8274.0310000000009</c:v>
                </c:pt>
                <c:pt idx="6">
                  <c:v>10921.8</c:v>
                </c:pt>
              </c:numCache>
            </c:numRef>
          </c:xVal>
          <c:yVal>
            <c:numRef>
              <c:f>'12oct22'!$E$13:$E$19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E8A3-43A2-BFDB-D6E9A7F09117}"/>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'12oct22'!$H$13:$H$19</c:f>
              <c:numCache>
                <c:formatCode>General</c:formatCode>
                <c:ptCount val="7"/>
                <c:pt idx="1">
                  <c:v>0</c:v>
                </c:pt>
                <c:pt idx="2">
                  <c:v>2223.8000000000002</c:v>
                </c:pt>
                <c:pt idx="3">
                  <c:v>7587.9</c:v>
                </c:pt>
                <c:pt idx="4">
                  <c:v>11569.272000000001</c:v>
                </c:pt>
                <c:pt idx="5">
                  <c:v>16961.428</c:v>
                </c:pt>
                <c:pt idx="6">
                  <c:v>22272.9</c:v>
                </c:pt>
              </c:numCache>
            </c:numRef>
          </c:xVal>
          <c:yVal>
            <c:numRef>
              <c:f>'12oct22'!$G$13:$G$19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D4A8-4557-85FA-955CAC0C7BE3}"/>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'12oct22'!$J$13:$J$19</c:f>
              <c:numCache>
                <c:formatCode>General</c:formatCode>
                <c:ptCount val="7"/>
                <c:pt idx="1">
                  <c:v>0</c:v>
                </c:pt>
                <c:pt idx="2">
                  <c:v>1120.7</c:v>
                </c:pt>
                <c:pt idx="3">
                  <c:v>3184.6</c:v>
                </c:pt>
                <c:pt idx="4">
                  <c:v>5666.9679999999998</c:v>
                </c:pt>
                <c:pt idx="5">
                  <c:v>7636.4279999999999</c:v>
                </c:pt>
                <c:pt idx="6">
                  <c:v>10359.1</c:v>
                </c:pt>
              </c:numCache>
            </c:numRef>
          </c:xVal>
          <c:yVal>
            <c:numRef>
              <c:f>'12oct22'!$I$13:$I$19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EB0E-4E4E-80E5-49ABC894C354}"/>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'17oct22'!$F$13:$F$19</c:f>
              <c:numCache>
                <c:formatCode>General</c:formatCode>
                <c:ptCount val="7"/>
                <c:pt idx="1">
                  <c:v>0</c:v>
                </c:pt>
                <c:pt idx="2">
                  <c:v>1098.9000000000001</c:v>
                </c:pt>
                <c:pt idx="3">
                  <c:v>3721.2</c:v>
                </c:pt>
                <c:pt idx="4">
                  <c:v>5694.3909999999996</c:v>
                </c:pt>
                <c:pt idx="5">
                  <c:v>8338.7090000000007</c:v>
                </c:pt>
                <c:pt idx="6">
                  <c:v>11011.7</c:v>
                </c:pt>
              </c:numCache>
            </c:numRef>
          </c:xVal>
          <c:yVal>
            <c:numRef>
              <c:f>'17oct22'!$E$13:$E$19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B8EB-4964-9F1C-CD7F5BAB869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'17oct22'!$H$13:$H$19</c:f>
              <c:numCache>
                <c:formatCode>General</c:formatCode>
                <c:ptCount val="7"/>
                <c:pt idx="1">
                  <c:v>0</c:v>
                </c:pt>
                <c:pt idx="2">
                  <c:v>2075.5</c:v>
                </c:pt>
                <c:pt idx="3">
                  <c:v>7256</c:v>
                </c:pt>
                <c:pt idx="4">
                  <c:v>11053.16</c:v>
                </c:pt>
                <c:pt idx="5">
                  <c:v>15996.84</c:v>
                </c:pt>
                <c:pt idx="6">
                  <c:v>20997.5</c:v>
                </c:pt>
              </c:numCache>
            </c:numRef>
          </c:xVal>
          <c:yVal>
            <c:numRef>
              <c:f>'17oct22'!$G$13:$G$19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0751-4779-9242-517C25F6B9E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'17oct22'!$J$13:$J$19</c:f>
              <c:numCache>
                <c:formatCode>General</c:formatCode>
                <c:ptCount val="7"/>
                <c:pt idx="1">
                  <c:v>0</c:v>
                </c:pt>
                <c:pt idx="2">
                  <c:v>1148.3</c:v>
                </c:pt>
                <c:pt idx="3">
                  <c:v>3345.9</c:v>
                </c:pt>
                <c:pt idx="4">
                  <c:v>6096.6220000000003</c:v>
                </c:pt>
                <c:pt idx="5">
                  <c:v>7936.84</c:v>
                </c:pt>
                <c:pt idx="6">
                  <c:v>10459.4</c:v>
                </c:pt>
              </c:numCache>
            </c:numRef>
          </c:xVal>
          <c:yVal>
            <c:numRef>
              <c:f>'17oct22'!$I$13:$I$19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F8CD-4447-95F8-B37DD8216B01}"/>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'06oct22'!$H$13:$H$19</c:f>
              <c:numCache>
                <c:formatCode>General</c:formatCode>
                <c:ptCount val="7"/>
                <c:pt idx="1">
                  <c:v>0</c:v>
                </c:pt>
                <c:pt idx="2">
                  <c:v>2351.5</c:v>
                </c:pt>
                <c:pt idx="3">
                  <c:v>7448.5</c:v>
                </c:pt>
                <c:pt idx="4">
                  <c:v>11587.97</c:v>
                </c:pt>
                <c:pt idx="5">
                  <c:v>16617.53</c:v>
                </c:pt>
                <c:pt idx="6">
                  <c:v>21322.5</c:v>
                </c:pt>
              </c:numCache>
            </c:numRef>
          </c:xVal>
          <c:yVal>
            <c:numRef>
              <c:f>'06oct22'!$G$13:$G$19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6122-4827-B067-09B51E529814}"/>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'06oct22'!$J$13:$J$19</c:f>
              <c:numCache>
                <c:formatCode>General</c:formatCode>
                <c:ptCount val="7"/>
                <c:pt idx="1">
                  <c:v>0</c:v>
                </c:pt>
                <c:pt idx="2">
                  <c:v>1133.5</c:v>
                </c:pt>
                <c:pt idx="3">
                  <c:v>3125.5</c:v>
                </c:pt>
                <c:pt idx="4">
                  <c:v>5108.7650000000003</c:v>
                </c:pt>
                <c:pt idx="5">
                  <c:v>8205.0300000000007</c:v>
                </c:pt>
                <c:pt idx="6">
                  <c:v>9749</c:v>
                </c:pt>
              </c:numCache>
            </c:numRef>
          </c:xVal>
          <c:yVal>
            <c:numRef>
              <c:f>'06oct22'!$I$13:$I$19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9637-43C5-BDDC-1A6953794921}"/>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'07oct22'!$F$13:$F$19</c:f>
              <c:numCache>
                <c:formatCode>General</c:formatCode>
                <c:ptCount val="7"/>
                <c:pt idx="1">
                  <c:v>0</c:v>
                </c:pt>
                <c:pt idx="2">
                  <c:v>1084</c:v>
                </c:pt>
                <c:pt idx="3">
                  <c:v>3785</c:v>
                </c:pt>
                <c:pt idx="4">
                  <c:v>5578.3649999999998</c:v>
                </c:pt>
                <c:pt idx="5">
                  <c:v>8406.6350000000002</c:v>
                </c:pt>
                <c:pt idx="6">
                  <c:v>10802.5</c:v>
                </c:pt>
              </c:numCache>
            </c:numRef>
          </c:xVal>
          <c:yVal>
            <c:numRef>
              <c:f>'07oct22'!$E$13:$E$19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1024-44AF-8784-D686EA5381B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'07oct22'!$H$13:$H$19</c:f>
              <c:numCache>
                <c:formatCode>General</c:formatCode>
                <c:ptCount val="7"/>
                <c:pt idx="1">
                  <c:v>0</c:v>
                </c:pt>
                <c:pt idx="2">
                  <c:v>2148.6999999999998</c:v>
                </c:pt>
                <c:pt idx="3">
                  <c:v>7432.6</c:v>
                </c:pt>
                <c:pt idx="4">
                  <c:v>11040.423000000001</c:v>
                </c:pt>
                <c:pt idx="5">
                  <c:v>16499.877</c:v>
                </c:pt>
                <c:pt idx="6">
                  <c:v>21414.1</c:v>
                </c:pt>
              </c:numCache>
            </c:numRef>
          </c:xVal>
          <c:yVal>
            <c:numRef>
              <c:f>'07oct22'!$G$13:$G$19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8D62-42B5-ADB2-D1BBCB21E567}"/>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'07oct22'!$J$13:$J$19</c:f>
              <c:numCache>
                <c:formatCode>General</c:formatCode>
                <c:ptCount val="7"/>
                <c:pt idx="1">
                  <c:v>0</c:v>
                </c:pt>
                <c:pt idx="2">
                  <c:v>987</c:v>
                </c:pt>
                <c:pt idx="3">
                  <c:v>3108.5</c:v>
                </c:pt>
                <c:pt idx="4">
                  <c:v>5304.5950000000003</c:v>
                </c:pt>
                <c:pt idx="5">
                  <c:v>8610.3770000000004</c:v>
                </c:pt>
                <c:pt idx="6">
                  <c:v>10145.5</c:v>
                </c:pt>
              </c:numCache>
            </c:numRef>
          </c:xVal>
          <c:yVal>
            <c:numRef>
              <c:f>'07oct22'!$I$13:$I$19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C1F5-4EBE-80DD-C16728A0001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'10oct22'!$F$13:$F$19</c:f>
              <c:numCache>
                <c:formatCode>General</c:formatCode>
                <c:ptCount val="7"/>
                <c:pt idx="1">
                  <c:v>0</c:v>
                </c:pt>
                <c:pt idx="2">
                  <c:v>1100</c:v>
                </c:pt>
                <c:pt idx="3">
                  <c:v>3793.5</c:v>
                </c:pt>
                <c:pt idx="4">
                  <c:v>5605.05</c:v>
                </c:pt>
                <c:pt idx="5">
                  <c:v>8397.4500000000007</c:v>
                </c:pt>
                <c:pt idx="6">
                  <c:v>10868.25</c:v>
                </c:pt>
              </c:numCache>
            </c:numRef>
          </c:xVal>
          <c:yVal>
            <c:numRef>
              <c:f>'10oct22'!$E$13:$E$19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DA6B-4349-A410-F0189CA72CF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'10oct22'!$H$13:$H$19</c:f>
              <c:numCache>
                <c:formatCode>General</c:formatCode>
                <c:ptCount val="7"/>
                <c:pt idx="1">
                  <c:v>0</c:v>
                </c:pt>
                <c:pt idx="2">
                  <c:v>2170.6999999999998</c:v>
                </c:pt>
                <c:pt idx="3">
                  <c:v>7396.1</c:v>
                </c:pt>
                <c:pt idx="4">
                  <c:v>11409.018</c:v>
                </c:pt>
                <c:pt idx="5">
                  <c:v>17216.031999999999</c:v>
                </c:pt>
                <c:pt idx="6">
                  <c:v>21705.35</c:v>
                </c:pt>
              </c:numCache>
            </c:numRef>
          </c:xVal>
          <c:yVal>
            <c:numRef>
              <c:f>'10oct22'!$G$13:$G$19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3179-42F3-8BC7-2B58CD1CBC9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'10oct22'!$J$13:$J$19</c:f>
              <c:numCache>
                <c:formatCode>General</c:formatCode>
                <c:ptCount val="7"/>
                <c:pt idx="1">
                  <c:v>0</c:v>
                </c:pt>
                <c:pt idx="2">
                  <c:v>1071.95</c:v>
                </c:pt>
                <c:pt idx="3">
                  <c:v>3264.1</c:v>
                </c:pt>
                <c:pt idx="4">
                  <c:v>5391.768</c:v>
                </c:pt>
                <c:pt idx="5">
                  <c:v>8961.0319999999992</c:v>
                </c:pt>
                <c:pt idx="6">
                  <c:v>10309.35</c:v>
                </c:pt>
              </c:numCache>
            </c:numRef>
          </c:xVal>
          <c:yVal>
            <c:numRef>
              <c:f>'10oct22'!$I$13:$I$19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D05C-49DB-8667-C844E1ED6A5C}"/>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826FDBD0-B2F8-47CB-9B7A-9AA38058B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DD282453-213C-4044-92EF-F2A6B73BF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C532A48E-2BE6-4EDD-BE60-43E05637A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D8EB04AE-A10A-44A3-BAE9-67AF7845F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5BC72CA8-FA9F-4A3F-AB14-1D4308EC0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95D317D2-C86B-478C-907B-7F065B26D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1B063940-1062-4B57-AAB7-B62D4037F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32FD4466-2D82-4E8A-8A26-E229FAF0D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A5216BB3-035D-49EB-85D9-E27425D0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9D943796-3148-42B2-BBD1-DEEC276DE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1BF80735-0A0E-4351-A59D-C494426FF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C807C092-92B3-4C06-9E5B-C3CC58C09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6AD4CBB3-505C-4ADA-B6EC-134D97157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8DCE5AD7-4FE4-4DA3-8C5A-D58CB5194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37E33AA2-F288-4E85-B06F-FA57AD7AB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353F7489-F9DD-473A-BF82-98BDF65D2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036C8068-39C7-429F-AB87-129046F1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71A26BA8-BE7C-4935-8120-7F63AE1B9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40808-99FF-4D29-BF27-68B9EFFD011F}">
  <dimension ref="A1:E101"/>
  <sheetViews>
    <sheetView workbookViewId="0">
      <selection activeCell="J21" sqref="J21"/>
    </sheetView>
  </sheetViews>
  <sheetFormatPr defaultRowHeight="14.5" x14ac:dyDescent="0.35"/>
  <cols>
    <col min="1" max="1" width="33.1796875" customWidth="1"/>
    <col min="2" max="5" width="8.7265625" style="3"/>
  </cols>
  <sheetData>
    <row r="1" spans="1:5" s="2" customFormat="1" ht="43.5" x14ac:dyDescent="0.35">
      <c r="A1" s="2" t="s">
        <v>2</v>
      </c>
      <c r="B1" s="13" t="s">
        <v>57</v>
      </c>
      <c r="C1" s="13" t="s">
        <v>58</v>
      </c>
      <c r="D1" s="13" t="s">
        <v>59</v>
      </c>
      <c r="E1" s="13" t="s">
        <v>60</v>
      </c>
    </row>
    <row r="2" spans="1:5" x14ac:dyDescent="0.35">
      <c r="A2" t="s">
        <v>180</v>
      </c>
      <c r="B2" s="3">
        <v>5.6201740514984202</v>
      </c>
      <c r="C2" s="3">
        <v>7.1817517888752942</v>
      </c>
      <c r="D2" s="3">
        <v>1.561577737376874</v>
      </c>
      <c r="E2" s="3">
        <v>0.20548935459538592</v>
      </c>
    </row>
    <row r="3" spans="1:5" x14ac:dyDescent="0.35">
      <c r="A3" t="s">
        <v>97</v>
      </c>
      <c r="B3" s="3">
        <v>4.0196927981279416</v>
      </c>
      <c r="C3" s="3">
        <v>7.5846606576543962</v>
      </c>
      <c r="D3" s="3">
        <v>3.5649678595264547</v>
      </c>
      <c r="E3" s="3">
        <v>0.1890120125319375</v>
      </c>
    </row>
    <row r="4" spans="1:5" x14ac:dyDescent="0.35">
      <c r="A4" t="s">
        <v>109</v>
      </c>
      <c r="B4" s="3">
        <v>3.0014321181517349</v>
      </c>
      <c r="C4" s="3">
        <v>6.3045170847151821</v>
      </c>
      <c r="D4" s="3">
        <v>3.3030849665634472</v>
      </c>
      <c r="E4" s="3">
        <v>0.17918585561818187</v>
      </c>
    </row>
    <row r="5" spans="1:5" x14ac:dyDescent="0.35">
      <c r="A5" t="s">
        <v>162</v>
      </c>
      <c r="B5" s="3">
        <v>3.109448139746112</v>
      </c>
      <c r="C5" s="3">
        <v>5.6866415692114902</v>
      </c>
      <c r="D5" s="3">
        <v>2.5771934294653782</v>
      </c>
      <c r="E5" s="3">
        <v>0.18982326284702511</v>
      </c>
    </row>
    <row r="6" spans="1:5" x14ac:dyDescent="0.35">
      <c r="A6" t="s">
        <v>193</v>
      </c>
      <c r="B6" s="3">
        <v>3.1643186814318489</v>
      </c>
      <c r="C6" s="3">
        <v>6.5964559557554709</v>
      </c>
      <c r="D6" s="3">
        <v>3.432137274323622</v>
      </c>
      <c r="E6" s="3">
        <v>0.30259527433119232</v>
      </c>
    </row>
    <row r="7" spans="1:5" x14ac:dyDescent="0.35">
      <c r="A7" t="s">
        <v>160</v>
      </c>
      <c r="B7" s="3">
        <v>3.2411088328860496</v>
      </c>
      <c r="C7" s="3">
        <v>6.8179240922811637</v>
      </c>
      <c r="D7" s="3">
        <v>3.5768152593951141</v>
      </c>
      <c r="E7" s="3">
        <v>0.2726589333521926</v>
      </c>
    </row>
    <row r="8" spans="1:5" x14ac:dyDescent="0.35">
      <c r="A8" t="s">
        <v>185</v>
      </c>
      <c r="B8" s="3">
        <v>5.5073493789089305</v>
      </c>
      <c r="C8" s="3">
        <v>8.1287617317645875</v>
      </c>
      <c r="D8" s="3">
        <v>2.6214123528556583</v>
      </c>
      <c r="E8" s="3">
        <v>1.2426973712988865</v>
      </c>
    </row>
    <row r="9" spans="1:5" x14ac:dyDescent="0.35">
      <c r="A9" t="s">
        <v>103</v>
      </c>
      <c r="B9" s="3">
        <v>3.1071946483796578</v>
      </c>
      <c r="C9" s="3">
        <v>6.3858802479939074</v>
      </c>
      <c r="D9" s="3">
        <v>3.2786855996142497</v>
      </c>
      <c r="E9" s="3">
        <v>0.25400686573329739</v>
      </c>
    </row>
    <row r="10" spans="1:5" x14ac:dyDescent="0.35">
      <c r="A10" t="s">
        <v>131</v>
      </c>
      <c r="B10" s="3">
        <v>3.2952395621997788</v>
      </c>
      <c r="C10" s="3">
        <v>6.0730716029108525</v>
      </c>
      <c r="D10" s="3">
        <v>2.7778320407110728</v>
      </c>
      <c r="E10" s="3">
        <v>0.20403135070861983</v>
      </c>
    </row>
    <row r="11" spans="1:5" x14ac:dyDescent="0.35">
      <c r="A11" t="s">
        <v>134</v>
      </c>
      <c r="B11" s="3">
        <v>5.7040170855687613</v>
      </c>
      <c r="C11" s="3">
        <v>7.4562510149040815</v>
      </c>
      <c r="D11" s="3">
        <v>1.7522339293353193</v>
      </c>
      <c r="E11" s="3">
        <v>1.0727780028048066</v>
      </c>
    </row>
    <row r="12" spans="1:5" x14ac:dyDescent="0.35">
      <c r="A12" t="s">
        <v>149</v>
      </c>
      <c r="B12" s="3">
        <v>5.4748859311587514</v>
      </c>
      <c r="C12" s="3">
        <v>8.814879430802943</v>
      </c>
      <c r="D12" s="3">
        <v>3.3399934996441916</v>
      </c>
      <c r="E12" s="3">
        <v>2.1892450641056662</v>
      </c>
    </row>
    <row r="13" spans="1:5" x14ac:dyDescent="0.35">
      <c r="A13" t="s">
        <v>143</v>
      </c>
      <c r="B13" s="3">
        <v>3.0586159350886395</v>
      </c>
      <c r="C13" s="3">
        <v>6.2323552657251788</v>
      </c>
      <c r="D13" s="3">
        <v>3.1737393306365393</v>
      </c>
      <c r="E13" s="3">
        <v>0.21280866459738781</v>
      </c>
    </row>
    <row r="14" spans="1:5" x14ac:dyDescent="0.35">
      <c r="A14" t="s">
        <v>130</v>
      </c>
      <c r="B14" s="3">
        <v>3.2379361368450983</v>
      </c>
      <c r="C14" s="3">
        <v>5.8631067746556029</v>
      </c>
      <c r="D14" s="3">
        <v>2.6251706378105046</v>
      </c>
      <c r="E14" s="3">
        <v>0.21580327757120277</v>
      </c>
    </row>
    <row r="15" spans="1:5" x14ac:dyDescent="0.35">
      <c r="A15" t="s">
        <v>135</v>
      </c>
      <c r="B15" s="3">
        <v>4.9125793433310339</v>
      </c>
      <c r="C15" s="3">
        <v>7.704694837258911</v>
      </c>
      <c r="D15" s="3">
        <v>2.7921154939278772</v>
      </c>
      <c r="E15" s="3">
        <v>1.3743570796304059</v>
      </c>
    </row>
    <row r="16" spans="1:5" x14ac:dyDescent="0.35">
      <c r="A16" t="s">
        <v>141</v>
      </c>
      <c r="B16" s="3">
        <v>5.4253462012461977</v>
      </c>
      <c r="C16" s="3">
        <v>8.6671198258870383</v>
      </c>
      <c r="D16" s="3">
        <v>3.2417736246408402</v>
      </c>
      <c r="E16" s="3">
        <v>1.92056415980262</v>
      </c>
    </row>
    <row r="17" spans="1:5" x14ac:dyDescent="0.35">
      <c r="A17" t="s">
        <v>91</v>
      </c>
      <c r="B17" s="3">
        <v>2.4146046862031261</v>
      </c>
      <c r="C17" s="3">
        <v>4.2260436794022125</v>
      </c>
      <c r="D17" s="3">
        <v>1.8114389931990864</v>
      </c>
      <c r="E17" s="3">
        <v>0.1284865651430987</v>
      </c>
    </row>
    <row r="18" spans="1:5" x14ac:dyDescent="0.35">
      <c r="A18" t="s">
        <v>98</v>
      </c>
      <c r="B18" s="3">
        <v>8.9562691230903262</v>
      </c>
      <c r="C18" s="3">
        <v>12.019640215597503</v>
      </c>
      <c r="D18" s="3">
        <v>3.063371092507178</v>
      </c>
      <c r="E18" s="3">
        <v>0.16160324676599536</v>
      </c>
    </row>
    <row r="19" spans="1:5" x14ac:dyDescent="0.35">
      <c r="A19" t="s">
        <v>101</v>
      </c>
      <c r="B19" s="3">
        <v>1.2126010323768637</v>
      </c>
      <c r="C19" s="3">
        <v>4.1229282458593826</v>
      </c>
      <c r="D19" s="3">
        <v>2.9103272134825193</v>
      </c>
      <c r="E19" s="3">
        <v>0.13182515743678908</v>
      </c>
    </row>
    <row r="20" spans="1:5" x14ac:dyDescent="0.35">
      <c r="A20" t="s">
        <v>122</v>
      </c>
      <c r="B20" s="3">
        <v>10.391607561152776</v>
      </c>
      <c r="C20" s="3">
        <v>12.815092772189267</v>
      </c>
      <c r="D20" s="3">
        <v>2.4234852110364908</v>
      </c>
      <c r="E20" s="3">
        <v>0.30813692094084399</v>
      </c>
    </row>
    <row r="21" spans="1:5" x14ac:dyDescent="0.35">
      <c r="A21" t="s">
        <v>164</v>
      </c>
      <c r="B21" s="3">
        <v>8.0531586776472288</v>
      </c>
      <c r="C21" s="3">
        <v>10.943174863716497</v>
      </c>
      <c r="D21" s="3">
        <v>2.8900161860692677</v>
      </c>
      <c r="E21" s="3">
        <v>0.17433810455007354</v>
      </c>
    </row>
    <row r="22" spans="1:5" x14ac:dyDescent="0.35">
      <c r="A22" t="s">
        <v>184</v>
      </c>
      <c r="B22" s="3">
        <v>7.4640637567528216</v>
      </c>
      <c r="C22" s="3">
        <v>11.016553852398363</v>
      </c>
      <c r="D22" s="3">
        <v>3.5524900956455423</v>
      </c>
      <c r="E22" s="3">
        <v>0.14057653441864432</v>
      </c>
    </row>
    <row r="23" spans="1:5" x14ac:dyDescent="0.35">
      <c r="A23" t="s">
        <v>181</v>
      </c>
      <c r="B23" s="3">
        <v>8.9262890933895083</v>
      </c>
      <c r="C23" s="3">
        <v>11.141188147003081</v>
      </c>
      <c r="D23" s="3">
        <v>2.2148990536135722</v>
      </c>
      <c r="E23" s="3">
        <v>0.18699303551277613</v>
      </c>
    </row>
    <row r="24" spans="1:5" x14ac:dyDescent="0.35">
      <c r="A24" t="s">
        <v>142</v>
      </c>
      <c r="B24" s="3">
        <v>7.655733834663307</v>
      </c>
      <c r="C24" s="3">
        <v>10.749702001709426</v>
      </c>
      <c r="D24" s="3">
        <v>3.0939681670461208</v>
      </c>
      <c r="E24" s="3">
        <v>0.17604720878090074</v>
      </c>
    </row>
    <row r="25" spans="1:5" x14ac:dyDescent="0.35">
      <c r="A25" t="s">
        <v>152</v>
      </c>
      <c r="B25" s="3">
        <v>7.8150805069693714</v>
      </c>
      <c r="C25" s="3">
        <v>10.426114789512447</v>
      </c>
      <c r="D25" s="3">
        <v>2.6110342825430748</v>
      </c>
      <c r="E25" s="3">
        <v>0.15096147135179078</v>
      </c>
    </row>
    <row r="26" spans="1:5" x14ac:dyDescent="0.35">
      <c r="A26" t="s">
        <v>133</v>
      </c>
      <c r="B26" s="3">
        <v>12.929624947478601</v>
      </c>
      <c r="C26" s="3">
        <v>15.934178364416018</v>
      </c>
      <c r="D26" s="3">
        <v>3.0045534169374166</v>
      </c>
      <c r="E26" s="3">
        <v>0.65983209782652374</v>
      </c>
    </row>
    <row r="27" spans="1:5" x14ac:dyDescent="0.35">
      <c r="A27" t="s">
        <v>114</v>
      </c>
      <c r="B27" s="3">
        <v>8.1457503467450305</v>
      </c>
      <c r="C27" s="3">
        <v>10.660925144210317</v>
      </c>
      <c r="D27" s="3">
        <v>2.5151747974652858</v>
      </c>
      <c r="E27" s="3">
        <v>0.1520194849395341</v>
      </c>
    </row>
    <row r="28" spans="1:5" x14ac:dyDescent="0.35">
      <c r="A28" t="s">
        <v>125</v>
      </c>
      <c r="B28" s="3">
        <v>9.7545062271168206</v>
      </c>
      <c r="C28" s="3">
        <v>12.158266467017391</v>
      </c>
      <c r="D28" s="3">
        <v>2.4037602399005698</v>
      </c>
      <c r="E28" s="3">
        <v>0.18295754685686844</v>
      </c>
    </row>
    <row r="29" spans="1:5" x14ac:dyDescent="0.35">
      <c r="A29" t="s">
        <v>188</v>
      </c>
      <c r="B29" s="3">
        <v>2.2263114477938464</v>
      </c>
      <c r="C29" s="3">
        <v>3.5177998735452052</v>
      </c>
      <c r="D29" s="3">
        <v>1.291488425751359</v>
      </c>
      <c r="E29" s="3">
        <v>0.24916857730888756</v>
      </c>
    </row>
    <row r="30" spans="1:5" x14ac:dyDescent="0.35">
      <c r="A30" t="s">
        <v>127</v>
      </c>
      <c r="B30" s="3">
        <v>7.1945990615516351</v>
      </c>
      <c r="C30" s="3">
        <v>8.74408535685202</v>
      </c>
      <c r="D30" s="3">
        <v>1.549486295300385</v>
      </c>
      <c r="E30" s="3">
        <v>0.10884891089672982</v>
      </c>
    </row>
    <row r="31" spans="1:5" x14ac:dyDescent="0.35">
      <c r="A31" t="s">
        <v>138</v>
      </c>
      <c r="B31" s="3">
        <v>8.7716686439411049</v>
      </c>
      <c r="C31" s="3">
        <v>10.676266027295028</v>
      </c>
      <c r="D31" s="3">
        <v>1.9045973833539236</v>
      </c>
      <c r="E31" s="3">
        <v>0.13148943298086102</v>
      </c>
    </row>
    <row r="32" spans="1:5" x14ac:dyDescent="0.35">
      <c r="A32" t="s">
        <v>102</v>
      </c>
      <c r="B32" s="3">
        <v>7.6315035359822483</v>
      </c>
      <c r="C32" s="3">
        <v>9.5240435407407311</v>
      </c>
      <c r="D32" s="3">
        <v>1.8925400047584819</v>
      </c>
      <c r="E32" s="3">
        <v>0.10565490171528048</v>
      </c>
    </row>
    <row r="33" spans="1:5" x14ac:dyDescent="0.35">
      <c r="A33" t="s">
        <v>179</v>
      </c>
      <c r="B33" s="3">
        <v>25.799035984694491</v>
      </c>
      <c r="C33" s="3">
        <v>26.936949396252103</v>
      </c>
      <c r="D33" s="3">
        <v>1.1379134115576104</v>
      </c>
      <c r="E33" s="3">
        <v>0.20464632979030026</v>
      </c>
    </row>
    <row r="34" spans="1:5" x14ac:dyDescent="0.35">
      <c r="A34" t="s">
        <v>124</v>
      </c>
      <c r="B34" s="3">
        <v>3.8430659840720729</v>
      </c>
      <c r="C34" s="3">
        <v>8.6950004942929517</v>
      </c>
      <c r="D34" s="3">
        <v>4.851934510220878</v>
      </c>
      <c r="E34" s="3">
        <v>0.33662848043308435</v>
      </c>
    </row>
    <row r="35" spans="1:5" x14ac:dyDescent="0.35">
      <c r="A35" t="s">
        <v>128</v>
      </c>
      <c r="B35" s="3">
        <v>3.8201037470401191</v>
      </c>
      <c r="C35" s="3">
        <v>8.0653213809057558</v>
      </c>
      <c r="D35" s="3">
        <v>4.2452176338656367</v>
      </c>
      <c r="E35" s="3">
        <v>0.34194850601631627</v>
      </c>
    </row>
    <row r="36" spans="1:5" x14ac:dyDescent="0.35">
      <c r="A36" t="s">
        <v>139</v>
      </c>
      <c r="B36" s="3">
        <v>5.7217432289428221</v>
      </c>
      <c r="C36" s="3">
        <v>8.1846144446994806</v>
      </c>
      <c r="D36" s="3">
        <v>2.462871215756659</v>
      </c>
      <c r="E36" s="3">
        <v>0.35944143779798221</v>
      </c>
    </row>
    <row r="37" spans="1:5" x14ac:dyDescent="0.35">
      <c r="A37" t="s">
        <v>163</v>
      </c>
      <c r="B37" s="3">
        <v>6.0163776540726301</v>
      </c>
      <c r="C37" s="3">
        <v>8.0160972953942302</v>
      </c>
      <c r="D37" s="3">
        <v>1.9997196413216001</v>
      </c>
      <c r="E37" s="3">
        <v>0.66266654199785235</v>
      </c>
    </row>
    <row r="38" spans="1:5" x14ac:dyDescent="0.35">
      <c r="A38" t="s">
        <v>88</v>
      </c>
      <c r="B38" s="3">
        <v>3.9041805853155269</v>
      </c>
      <c r="C38" s="3">
        <v>7.5252295949720764</v>
      </c>
      <c r="D38" s="3">
        <v>3.6210490096565495</v>
      </c>
      <c r="E38" s="3">
        <v>0.19714310021495768</v>
      </c>
    </row>
    <row r="39" spans="1:5" x14ac:dyDescent="0.35">
      <c r="A39" t="s">
        <v>92</v>
      </c>
      <c r="B39" s="3">
        <v>3.9979436367197465</v>
      </c>
      <c r="C39" s="3">
        <v>15.936502816822941</v>
      </c>
      <c r="D39" s="3">
        <v>11.938559180103194</v>
      </c>
      <c r="E39" s="3">
        <v>0.31534003706415814</v>
      </c>
    </row>
    <row r="40" spans="1:5" x14ac:dyDescent="0.35">
      <c r="A40" t="s">
        <v>186</v>
      </c>
      <c r="B40" s="3">
        <v>3.7047614554672839</v>
      </c>
      <c r="C40" s="3">
        <v>7.2196036823243688</v>
      </c>
      <c r="D40" s="3">
        <v>3.5148422268570854</v>
      </c>
      <c r="E40" s="3">
        <v>0.20883305771835758</v>
      </c>
    </row>
    <row r="41" spans="1:5" x14ac:dyDescent="0.35">
      <c r="A41" t="s">
        <v>105</v>
      </c>
      <c r="B41" s="3">
        <v>3.8331333247154222</v>
      </c>
      <c r="C41" s="3">
        <v>6.6738923209928469</v>
      </c>
      <c r="D41" s="3">
        <v>2.8407589962774251</v>
      </c>
      <c r="E41" s="3">
        <v>0.17705769819001382</v>
      </c>
    </row>
    <row r="42" spans="1:5" x14ac:dyDescent="0.35">
      <c r="A42" t="s">
        <v>93</v>
      </c>
      <c r="B42" s="3">
        <v>3.0796457105959436</v>
      </c>
      <c r="C42" s="3">
        <v>6.2421281903947898</v>
      </c>
      <c r="D42" s="3">
        <v>3.1624824797988462</v>
      </c>
      <c r="E42" s="3">
        <v>9.5962214411018043E-2</v>
      </c>
    </row>
    <row r="43" spans="1:5" x14ac:dyDescent="0.35">
      <c r="A43" t="s">
        <v>183</v>
      </c>
      <c r="B43" s="3">
        <v>4.2866876198449919</v>
      </c>
      <c r="C43" s="3">
        <v>6.6357359702549683</v>
      </c>
      <c r="D43" s="3">
        <v>2.3490483504099764</v>
      </c>
      <c r="E43" s="3">
        <v>0.10309224098778816</v>
      </c>
    </row>
    <row r="44" spans="1:5" x14ac:dyDescent="0.35">
      <c r="A44" t="s">
        <v>107</v>
      </c>
      <c r="B44" s="3">
        <v>4.1704869838914309</v>
      </c>
      <c r="C44" s="3">
        <v>6.2426361481954933</v>
      </c>
      <c r="D44" s="3">
        <v>2.0721491643040628</v>
      </c>
      <c r="E44" s="3">
        <v>0.11270902414227149</v>
      </c>
    </row>
    <row r="45" spans="1:5" x14ac:dyDescent="0.35">
      <c r="A45" t="s">
        <v>110</v>
      </c>
      <c r="B45" s="3">
        <v>2.5213557596945013</v>
      </c>
      <c r="C45" s="3">
        <v>6.2017930939987789</v>
      </c>
      <c r="D45" s="3">
        <v>3.680437334304278</v>
      </c>
      <c r="E45" s="3">
        <v>0.16812562590473618</v>
      </c>
    </row>
    <row r="46" spans="1:5" x14ac:dyDescent="0.35">
      <c r="A46" t="s">
        <v>90</v>
      </c>
      <c r="B46" s="3">
        <v>3.9882773427605498</v>
      </c>
      <c r="C46" s="3">
        <v>6.9161881919284625</v>
      </c>
      <c r="D46" s="3">
        <v>2.9279108491679136</v>
      </c>
      <c r="E46" s="3">
        <v>0.17635767077359488</v>
      </c>
    </row>
    <row r="47" spans="1:5" x14ac:dyDescent="0.35">
      <c r="A47" t="s">
        <v>89</v>
      </c>
      <c r="B47" s="3">
        <v>4.1255387169811595</v>
      </c>
      <c r="C47" s="3">
        <v>7.4205902880271344</v>
      </c>
      <c r="D47" s="3">
        <v>3.2950515710459749</v>
      </c>
      <c r="E47" s="3">
        <v>0.25772239586659795</v>
      </c>
    </row>
    <row r="48" spans="1:5" x14ac:dyDescent="0.35">
      <c r="A48" t="s">
        <v>95</v>
      </c>
      <c r="B48" s="3">
        <v>3.0636963255632672</v>
      </c>
      <c r="C48" s="3">
        <v>7.0289548236846615</v>
      </c>
      <c r="D48" s="3">
        <v>3.9652584981213943</v>
      </c>
      <c r="E48" s="3">
        <v>0.22805200306299461</v>
      </c>
    </row>
    <row r="49" spans="1:5" x14ac:dyDescent="0.35">
      <c r="A49" t="s">
        <v>120</v>
      </c>
      <c r="B49" s="3">
        <v>3.892573858537975</v>
      </c>
      <c r="C49" s="3">
        <v>6.9593192718433858</v>
      </c>
      <c r="D49" s="3">
        <v>3.0667454133054108</v>
      </c>
      <c r="E49" s="3">
        <v>0.15940996101533883</v>
      </c>
    </row>
    <row r="50" spans="1:5" x14ac:dyDescent="0.35">
      <c r="A50" t="s">
        <v>113</v>
      </c>
      <c r="B50" s="3">
        <v>4.0180938230929391</v>
      </c>
      <c r="C50" s="3">
        <v>7.820075469915313</v>
      </c>
      <c r="D50" s="3">
        <v>3.8019816468223739</v>
      </c>
      <c r="E50" s="3">
        <v>0.22383452487614711</v>
      </c>
    </row>
    <row r="51" spans="1:5" x14ac:dyDescent="0.35">
      <c r="A51" t="s">
        <v>96</v>
      </c>
      <c r="B51" s="3">
        <v>3.7790020785439138</v>
      </c>
      <c r="C51" s="3">
        <v>7.7207933482429603</v>
      </c>
      <c r="D51" s="3">
        <v>3.9417912696990469</v>
      </c>
      <c r="E51" s="3">
        <v>0.27398457123263831</v>
      </c>
    </row>
    <row r="52" spans="1:5" x14ac:dyDescent="0.35">
      <c r="A52" t="s">
        <v>117</v>
      </c>
      <c r="B52" s="3">
        <v>4.1726184009713609</v>
      </c>
      <c r="C52" s="3">
        <v>6.7766426184019011</v>
      </c>
      <c r="D52" s="3">
        <v>2.6040242174305397</v>
      </c>
      <c r="E52" s="3">
        <v>0.18871702131594387</v>
      </c>
    </row>
    <row r="53" spans="1:5" x14ac:dyDescent="0.35">
      <c r="A53" t="s">
        <v>116</v>
      </c>
      <c r="B53" s="3">
        <v>4.3026390813868627</v>
      </c>
      <c r="C53" s="3">
        <v>6.8889811698257493</v>
      </c>
      <c r="D53" s="3">
        <v>2.5863420884388875</v>
      </c>
      <c r="E53" s="3">
        <v>0.25691327641543871</v>
      </c>
    </row>
    <row r="54" spans="1:5" x14ac:dyDescent="0.35">
      <c r="A54" t="s">
        <v>108</v>
      </c>
      <c r="B54" s="3">
        <v>3.3104812739085787</v>
      </c>
      <c r="C54" s="3">
        <v>5.3683624895164375</v>
      </c>
      <c r="D54" s="3">
        <v>2.0578812156078579</v>
      </c>
      <c r="E54" s="3">
        <v>8.7747827480294222E-2</v>
      </c>
    </row>
    <row r="55" spans="1:5" x14ac:dyDescent="0.35">
      <c r="A55" t="s">
        <v>94</v>
      </c>
      <c r="B55" s="3">
        <v>3.6108085636538698</v>
      </c>
      <c r="C55" s="3">
        <v>6.0460564793232017</v>
      </c>
      <c r="D55" s="3">
        <v>2.435247915669331</v>
      </c>
      <c r="E55" s="3">
        <v>0.15293367645496064</v>
      </c>
    </row>
    <row r="56" spans="1:5" x14ac:dyDescent="0.35">
      <c r="A56" t="s">
        <v>119</v>
      </c>
      <c r="B56" s="3">
        <v>3.08644563996187</v>
      </c>
      <c r="C56" s="3">
        <v>5.9639592238672066</v>
      </c>
      <c r="D56" s="3">
        <v>2.8775135839053365</v>
      </c>
      <c r="E56" s="3">
        <v>0.17205022354499111</v>
      </c>
    </row>
    <row r="57" spans="1:5" x14ac:dyDescent="0.35">
      <c r="A57" t="s">
        <v>151</v>
      </c>
      <c r="B57" s="3">
        <v>4.0973983033074486</v>
      </c>
      <c r="C57" s="3">
        <v>6.1543880763762493</v>
      </c>
      <c r="D57" s="3">
        <v>2.0569897730688012</v>
      </c>
      <c r="E57" s="3">
        <v>0.1816339964399834</v>
      </c>
    </row>
    <row r="58" spans="1:5" x14ac:dyDescent="0.35">
      <c r="A58" t="s">
        <v>99</v>
      </c>
      <c r="B58" s="3">
        <v>4.154054284160793</v>
      </c>
      <c r="C58" s="3">
        <v>6.9933977776354102</v>
      </c>
      <c r="D58" s="3">
        <v>2.8393434934746162</v>
      </c>
      <c r="E58" s="3">
        <v>0.26569193876121378</v>
      </c>
    </row>
    <row r="59" spans="1:5" x14ac:dyDescent="0.35">
      <c r="A59" t="s">
        <v>106</v>
      </c>
      <c r="B59" s="3">
        <v>3.2014410144818379</v>
      </c>
      <c r="C59" s="3">
        <v>10.922451366077734</v>
      </c>
      <c r="D59" s="3">
        <v>7.7210103515958952</v>
      </c>
      <c r="E59" s="3">
        <v>0.44462971605045881</v>
      </c>
    </row>
    <row r="60" spans="1:5" x14ac:dyDescent="0.35">
      <c r="A60" t="s">
        <v>161</v>
      </c>
      <c r="B60" s="3">
        <v>4.1216515888858583</v>
      </c>
      <c r="C60" s="3">
        <v>7.7602526505567218</v>
      </c>
      <c r="D60" s="3">
        <v>3.6386010616708635</v>
      </c>
      <c r="E60" s="3">
        <v>0.22605456270848243</v>
      </c>
    </row>
    <row r="61" spans="1:5" x14ac:dyDescent="0.35">
      <c r="A61" t="s">
        <v>195</v>
      </c>
      <c r="B61" s="3">
        <v>5.7452084729764543</v>
      </c>
      <c r="C61" s="3">
        <v>8.3113727467965504</v>
      </c>
      <c r="D61" s="3">
        <v>2.566164273820096</v>
      </c>
      <c r="E61" s="3">
        <v>0.2952714963370105</v>
      </c>
    </row>
    <row r="62" spans="1:5" x14ac:dyDescent="0.35">
      <c r="A62" t="s">
        <v>166</v>
      </c>
      <c r="B62" s="3">
        <v>6.5677686772225936</v>
      </c>
      <c r="C62" s="3">
        <v>8.3769163651173599</v>
      </c>
      <c r="D62" s="3">
        <v>1.809147687894765</v>
      </c>
      <c r="E62" s="3">
        <v>1.0179814402282261</v>
      </c>
    </row>
    <row r="63" spans="1:5" x14ac:dyDescent="0.35">
      <c r="A63" t="s">
        <v>187</v>
      </c>
      <c r="B63" s="3">
        <v>6.2787218809564331</v>
      </c>
      <c r="C63" s="3">
        <v>6.8788611952357854</v>
      </c>
      <c r="D63" s="3">
        <v>0.60013931427935274</v>
      </c>
      <c r="E63" s="3">
        <v>1.0530454180083981</v>
      </c>
    </row>
    <row r="64" spans="1:5" x14ac:dyDescent="0.35">
      <c r="A64" t="s">
        <v>165</v>
      </c>
      <c r="B64" s="3">
        <v>4.1830272503495882</v>
      </c>
      <c r="C64" s="3">
        <v>7.4902486646881288</v>
      </c>
      <c r="D64" s="3">
        <v>3.3072214143385406</v>
      </c>
      <c r="E64" s="3">
        <v>0.20595363607301639</v>
      </c>
    </row>
    <row r="65" spans="1:5" x14ac:dyDescent="0.35">
      <c r="A65" t="s">
        <v>118</v>
      </c>
      <c r="B65" s="3">
        <v>5.4598231370848191</v>
      </c>
      <c r="C65" s="3">
        <v>15.227841480247438</v>
      </c>
      <c r="D65" s="3">
        <v>9.7680183431626197</v>
      </c>
      <c r="E65" s="3">
        <v>0.34406992530941188</v>
      </c>
    </row>
    <row r="66" spans="1:5" x14ac:dyDescent="0.35">
      <c r="A66" t="s">
        <v>159</v>
      </c>
      <c r="B66" s="3">
        <v>5.6263452247708603</v>
      </c>
      <c r="C66" s="3">
        <v>16.546856140052554</v>
      </c>
      <c r="D66" s="3">
        <v>10.920510915281692</v>
      </c>
      <c r="E66" s="3">
        <v>0.37748154336232664</v>
      </c>
    </row>
    <row r="67" spans="1:5" x14ac:dyDescent="0.35">
      <c r="A67" t="s">
        <v>191</v>
      </c>
      <c r="B67" s="3">
        <v>4.1541330060408299</v>
      </c>
      <c r="C67" s="3">
        <v>8.417701489813318</v>
      </c>
      <c r="D67" s="3">
        <v>4.2635684837724899</v>
      </c>
      <c r="E67" s="3">
        <v>0.3654006223100752</v>
      </c>
    </row>
    <row r="68" spans="1:5" x14ac:dyDescent="0.35">
      <c r="A68" t="s">
        <v>156</v>
      </c>
      <c r="B68" s="3">
        <v>5.5941724990035819</v>
      </c>
      <c r="C68" s="3">
        <v>7.4834131207420889</v>
      </c>
      <c r="D68" s="3">
        <v>1.8892406217385069</v>
      </c>
      <c r="E68" s="3">
        <v>0.14073729632239323</v>
      </c>
    </row>
    <row r="69" spans="1:5" x14ac:dyDescent="0.35">
      <c r="A69" t="s">
        <v>146</v>
      </c>
      <c r="B69" s="3">
        <v>5.9960734920179117</v>
      </c>
      <c r="C69" s="3">
        <v>7.5070891410776399</v>
      </c>
      <c r="D69" s="3">
        <v>1.5110156490597286</v>
      </c>
      <c r="E69" s="3">
        <v>0.57944441764402932</v>
      </c>
    </row>
    <row r="70" spans="1:5" x14ac:dyDescent="0.35">
      <c r="A70" t="s">
        <v>136</v>
      </c>
      <c r="B70" s="3">
        <v>5.8789518955749926</v>
      </c>
      <c r="C70" s="3">
        <v>7.5209092142122005</v>
      </c>
      <c r="D70" s="3">
        <v>1.6419573186372074</v>
      </c>
      <c r="E70" s="3">
        <v>0.635117646036087</v>
      </c>
    </row>
    <row r="71" spans="1:5" x14ac:dyDescent="0.35">
      <c r="A71" t="s">
        <v>194</v>
      </c>
      <c r="B71" s="3">
        <v>6.030147473316835</v>
      </c>
      <c r="C71" s="3">
        <v>7.3368551846520464</v>
      </c>
      <c r="D71" s="3">
        <v>1.3067077113352115</v>
      </c>
      <c r="E71" s="3">
        <v>0.77911504540587107</v>
      </c>
    </row>
    <row r="72" spans="1:5" x14ac:dyDescent="0.35">
      <c r="A72" t="s">
        <v>157</v>
      </c>
      <c r="B72" s="3">
        <v>6.2851436554823525</v>
      </c>
      <c r="C72" s="3">
        <v>7.7485345752206527</v>
      </c>
      <c r="D72" s="3">
        <v>1.4633909197383002</v>
      </c>
      <c r="E72" s="3">
        <v>0.81940413783686883</v>
      </c>
    </row>
    <row r="73" spans="1:5" x14ac:dyDescent="0.35">
      <c r="A73" t="s">
        <v>129</v>
      </c>
      <c r="B73" s="3">
        <v>3.8845756522699038</v>
      </c>
      <c r="C73" s="3">
        <v>6.9646463908715663</v>
      </c>
      <c r="D73" s="3">
        <v>3.0800707386016626</v>
      </c>
      <c r="E73" s="3">
        <v>0.14413909123232072</v>
      </c>
    </row>
    <row r="74" spans="1:5" x14ac:dyDescent="0.35">
      <c r="A74" t="s">
        <v>154</v>
      </c>
      <c r="B74" s="3">
        <v>4.502279682963346</v>
      </c>
      <c r="C74" s="3">
        <v>7.0381262579714621</v>
      </c>
      <c r="D74" s="3">
        <v>2.5358465750081156</v>
      </c>
      <c r="E74" s="3">
        <v>0.1667940530720714</v>
      </c>
    </row>
    <row r="75" spans="1:5" x14ac:dyDescent="0.35">
      <c r="A75" t="s">
        <v>123</v>
      </c>
      <c r="B75" s="3">
        <v>4.7707135308826647</v>
      </c>
      <c r="C75" s="3">
        <v>7.59084410146935</v>
      </c>
      <c r="D75" s="3">
        <v>2.8201305705866848</v>
      </c>
      <c r="E75" s="3">
        <v>0.18132654524013914</v>
      </c>
    </row>
    <row r="76" spans="1:5" x14ac:dyDescent="0.35">
      <c r="A76" t="s">
        <v>192</v>
      </c>
      <c r="B76" s="3">
        <v>4.2592416232992569</v>
      </c>
      <c r="C76" s="3">
        <v>6.6769341328094463</v>
      </c>
      <c r="D76" s="3">
        <v>2.4176925095101893</v>
      </c>
      <c r="E76" s="3">
        <v>0.21160128443225709</v>
      </c>
    </row>
    <row r="77" spans="1:5" x14ac:dyDescent="0.35">
      <c r="A77" t="s">
        <v>168</v>
      </c>
      <c r="B77" s="3">
        <v>4.7680758943022434</v>
      </c>
      <c r="C77" s="3">
        <v>7.5503038007854828</v>
      </c>
      <c r="D77" s="3">
        <v>2.7822279064832394</v>
      </c>
      <c r="E77" s="3">
        <v>0.33201870682384044</v>
      </c>
    </row>
    <row r="78" spans="1:5" x14ac:dyDescent="0.35">
      <c r="A78" t="s">
        <v>155</v>
      </c>
      <c r="B78" s="3">
        <v>4.0226585865250026</v>
      </c>
      <c r="C78" s="3">
        <v>7.7133803492124446</v>
      </c>
      <c r="D78" s="3">
        <v>3.6907217626874425</v>
      </c>
      <c r="E78" s="3">
        <v>0.31767508263211286</v>
      </c>
    </row>
    <row r="79" spans="1:5" x14ac:dyDescent="0.35">
      <c r="A79" t="s">
        <v>144</v>
      </c>
      <c r="B79" s="3">
        <v>4.1754556545456545</v>
      </c>
      <c r="C79" s="3">
        <v>7.7272231631495583</v>
      </c>
      <c r="D79" s="3">
        <v>3.5517675086039042</v>
      </c>
      <c r="E79" s="3">
        <v>0.38391525472366872</v>
      </c>
    </row>
    <row r="80" spans="1:5" x14ac:dyDescent="0.35">
      <c r="A80" t="s">
        <v>115</v>
      </c>
      <c r="B80" s="3">
        <v>6.6960197601121951</v>
      </c>
      <c r="C80" s="3">
        <v>9.1878732379273167</v>
      </c>
      <c r="D80" s="3">
        <v>2.4918534778151225</v>
      </c>
      <c r="E80" s="3">
        <v>0.99978354403512237</v>
      </c>
    </row>
    <row r="81" spans="1:5" x14ac:dyDescent="0.35">
      <c r="A81" t="s">
        <v>112</v>
      </c>
      <c r="B81" s="3">
        <v>6.7035209532130899</v>
      </c>
      <c r="C81" s="3">
        <v>9.0127870271496064</v>
      </c>
      <c r="D81" s="3">
        <v>2.3092660739365174</v>
      </c>
      <c r="E81" s="3">
        <v>1.1418845598926648</v>
      </c>
    </row>
    <row r="82" spans="1:5" x14ac:dyDescent="0.35">
      <c r="A82" t="s">
        <v>132</v>
      </c>
      <c r="B82" s="3">
        <v>6.6297061237868196</v>
      </c>
      <c r="C82" s="3">
        <v>8.7664135377712942</v>
      </c>
      <c r="D82" s="3">
        <v>2.1367074139844746</v>
      </c>
      <c r="E82" s="3">
        <v>0.91731718231644066</v>
      </c>
    </row>
    <row r="83" spans="1:5" x14ac:dyDescent="0.35">
      <c r="A83" t="s">
        <v>140</v>
      </c>
      <c r="B83" s="3">
        <v>4.0258582354719614</v>
      </c>
      <c r="C83" s="3">
        <v>7.4755952832759665</v>
      </c>
      <c r="D83" s="3">
        <v>3.4497370478040046</v>
      </c>
      <c r="E83" s="3">
        <v>0.2232381787475709</v>
      </c>
    </row>
    <row r="84" spans="1:5" x14ac:dyDescent="0.35">
      <c r="A84" t="s">
        <v>104</v>
      </c>
      <c r="B84" s="3">
        <v>4.0738240442994504</v>
      </c>
      <c r="C84" s="3">
        <v>7.6613622855606405</v>
      </c>
      <c r="D84" s="3">
        <v>3.5875382412611896</v>
      </c>
      <c r="E84" s="3">
        <v>0.28879284350303924</v>
      </c>
    </row>
    <row r="85" spans="1:5" x14ac:dyDescent="0.35">
      <c r="A85" t="s">
        <v>147</v>
      </c>
      <c r="B85" s="3">
        <v>5.5425387994091642</v>
      </c>
      <c r="C85" s="3">
        <v>7.8614753021709971</v>
      </c>
      <c r="D85" s="3">
        <v>2.3189365027618329</v>
      </c>
      <c r="E85" s="3">
        <v>0.21510126675240657</v>
      </c>
    </row>
    <row r="86" spans="1:5" x14ac:dyDescent="0.35">
      <c r="A86" t="s">
        <v>137</v>
      </c>
      <c r="B86" s="3">
        <v>6.5403151231484076</v>
      </c>
      <c r="C86" s="3">
        <v>8.3678822677445126</v>
      </c>
      <c r="D86" s="3">
        <v>1.8275671445961041</v>
      </c>
      <c r="E86" s="3">
        <v>0.95898930054959797</v>
      </c>
    </row>
    <row r="87" spans="1:5" x14ac:dyDescent="0.35">
      <c r="A87" t="s">
        <v>145</v>
      </c>
      <c r="B87" s="3">
        <v>6.0947094887944093</v>
      </c>
      <c r="C87" s="3">
        <v>7.4269827368326329</v>
      </c>
      <c r="D87" s="3">
        <v>1.3322732480382231</v>
      </c>
      <c r="E87" s="3">
        <v>0.90017560460425861</v>
      </c>
    </row>
    <row r="88" spans="1:5" x14ac:dyDescent="0.35">
      <c r="A88" t="s">
        <v>100</v>
      </c>
      <c r="B88" s="3">
        <v>6.5271294511438853</v>
      </c>
      <c r="C88" s="3">
        <v>9.1715208270524329</v>
      </c>
      <c r="D88" s="3">
        <v>2.6443913759085489</v>
      </c>
      <c r="E88" s="3">
        <v>1.3577885566375842</v>
      </c>
    </row>
    <row r="89" spans="1:5" x14ac:dyDescent="0.35">
      <c r="A89" t="s">
        <v>126</v>
      </c>
      <c r="B89" s="3">
        <v>4.6521946798885345</v>
      </c>
      <c r="C89" s="3">
        <v>8.4738655980216802</v>
      </c>
      <c r="D89" s="3">
        <v>3.8216709181331452</v>
      </c>
      <c r="E89" s="3">
        <v>0.20252956625762031</v>
      </c>
    </row>
    <row r="90" spans="1:5" x14ac:dyDescent="0.35">
      <c r="A90" t="s">
        <v>150</v>
      </c>
      <c r="B90" s="3">
        <v>4.1924315855738694</v>
      </c>
      <c r="C90" s="3">
        <v>9.2045054357272402</v>
      </c>
      <c r="D90" s="3">
        <v>5.0120738501533708</v>
      </c>
      <c r="E90" s="3">
        <v>0.37460289214045739</v>
      </c>
    </row>
    <row r="91" spans="1:5" x14ac:dyDescent="0.35">
      <c r="A91" t="s">
        <v>190</v>
      </c>
      <c r="B91" s="3">
        <v>5.062749678454912</v>
      </c>
      <c r="C91" s="3">
        <v>9.0108012673747382</v>
      </c>
      <c r="D91" s="3">
        <v>3.9480515889198267</v>
      </c>
      <c r="E91" s="3">
        <v>0.1995881809597862</v>
      </c>
    </row>
    <row r="92" spans="1:5" x14ac:dyDescent="0.35">
      <c r="A92" t="s">
        <v>197</v>
      </c>
      <c r="B92" s="3">
        <v>3.9349491596251518</v>
      </c>
      <c r="C92" s="3">
        <v>7.1276119243117098</v>
      </c>
      <c r="D92" s="3">
        <v>3.1926627646865584</v>
      </c>
      <c r="E92" s="3">
        <v>0.24347815987455923</v>
      </c>
    </row>
    <row r="93" spans="1:5" x14ac:dyDescent="0.35">
      <c r="A93" t="s">
        <v>158</v>
      </c>
      <c r="B93" s="3">
        <v>4.1934215155974783</v>
      </c>
      <c r="C93" s="3">
        <v>7.5166143341942853</v>
      </c>
      <c r="D93" s="3">
        <v>3.3231928185968069</v>
      </c>
      <c r="E93" s="3">
        <v>0.26258365407565032</v>
      </c>
    </row>
    <row r="94" spans="1:5" x14ac:dyDescent="0.35">
      <c r="A94" t="s">
        <v>121</v>
      </c>
      <c r="B94" s="3">
        <v>5.1507739813279745</v>
      </c>
      <c r="C94" s="3">
        <v>8.2911889445801954</v>
      </c>
      <c r="D94" s="3">
        <v>3.14041496325222</v>
      </c>
      <c r="E94" s="3">
        <v>0.24422204508526366</v>
      </c>
    </row>
    <row r="95" spans="1:5" x14ac:dyDescent="0.35">
      <c r="A95" t="s">
        <v>212</v>
      </c>
      <c r="B95" s="3">
        <v>6.3644028391007428</v>
      </c>
      <c r="C95" s="3">
        <v>8.8069232188380013</v>
      </c>
      <c r="D95" s="3">
        <v>2.4425203797372572</v>
      </c>
      <c r="E95" s="3">
        <v>1.5195542695226845</v>
      </c>
    </row>
    <row r="96" spans="1:5" x14ac:dyDescent="0.35">
      <c r="A96" t="s">
        <v>111</v>
      </c>
      <c r="B96" s="3">
        <v>3.2604733199026175</v>
      </c>
      <c r="C96" s="3">
        <v>6.6243277356155099</v>
      </c>
      <c r="D96" s="3">
        <v>3.3638544157128925</v>
      </c>
      <c r="E96" s="3">
        <v>0.20293731666180265</v>
      </c>
    </row>
    <row r="97" spans="1:5" x14ac:dyDescent="0.35">
      <c r="A97" t="s">
        <v>153</v>
      </c>
      <c r="B97" s="3">
        <v>4.0716601226936255</v>
      </c>
      <c r="C97" s="3">
        <v>7.2729760178318479</v>
      </c>
      <c r="D97" s="3">
        <v>3.2013158951382215</v>
      </c>
      <c r="E97" s="3">
        <v>0.1787553452181142</v>
      </c>
    </row>
    <row r="98" spans="1:5" x14ac:dyDescent="0.35">
      <c r="A98" t="s">
        <v>189</v>
      </c>
      <c r="B98" s="3">
        <v>5.7576621006137074</v>
      </c>
      <c r="C98" s="3">
        <v>9.2936942533826521</v>
      </c>
      <c r="D98" s="3">
        <v>3.5360321527689442</v>
      </c>
      <c r="E98" s="3">
        <v>0.22414127840790654</v>
      </c>
    </row>
    <row r="99" spans="1:5" x14ac:dyDescent="0.35">
      <c r="A99" t="s">
        <v>196</v>
      </c>
      <c r="B99" s="3">
        <v>1.5224324137362271</v>
      </c>
      <c r="C99" s="3">
        <v>2.9690850299953717</v>
      </c>
      <c r="D99" s="3">
        <v>1.4466526162591447</v>
      </c>
      <c r="E99" s="3">
        <v>8.2513111153512855E-2</v>
      </c>
    </row>
    <row r="100" spans="1:5" x14ac:dyDescent="0.35">
      <c r="A100" t="s">
        <v>182</v>
      </c>
      <c r="B100" s="3">
        <v>2.4445800927104635</v>
      </c>
      <c r="C100" s="3">
        <v>3.8725781442259097</v>
      </c>
      <c r="D100" s="3">
        <v>1.4279980515154465</v>
      </c>
      <c r="E100" s="3">
        <v>0.10887494190274116</v>
      </c>
    </row>
    <row r="101" spans="1:5" x14ac:dyDescent="0.35">
      <c r="A101" t="s">
        <v>167</v>
      </c>
      <c r="B101" s="3">
        <v>8.2689634227938953</v>
      </c>
      <c r="C101" s="3">
        <v>11.128711056537592</v>
      </c>
      <c r="D101" s="3">
        <v>2.8597476337436971</v>
      </c>
      <c r="E101" s="3">
        <v>0.20411725512113432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1A8D-3D99-403B-BDC9-A16939629D62}">
  <dimension ref="A1:CB102"/>
  <sheetViews>
    <sheetView workbookViewId="0">
      <selection activeCell="D18" sqref="D18"/>
    </sheetView>
  </sheetViews>
  <sheetFormatPr defaultRowHeight="14.5" x14ac:dyDescent="0.35"/>
  <cols>
    <col min="1" max="1" width="33.1796875" customWidth="1"/>
    <col min="2" max="2" width="8.90625" style="11" bestFit="1" customWidth="1"/>
    <col min="5" max="9" width="8.7265625" style="3"/>
    <col min="10" max="10" width="17.26953125" customWidth="1"/>
    <col min="11" max="11" width="14.90625" style="3" customWidth="1"/>
    <col min="16" max="16" width="23.90625" customWidth="1"/>
  </cols>
  <sheetData>
    <row r="1" spans="1:80" s="2" customFormat="1" ht="174" x14ac:dyDescent="0.35">
      <c r="A1" s="2" t="s">
        <v>2</v>
      </c>
      <c r="B1" s="12" t="s">
        <v>24</v>
      </c>
      <c r="C1" s="2" t="s">
        <v>37</v>
      </c>
      <c r="D1" s="2" t="s">
        <v>38</v>
      </c>
      <c r="E1" s="13" t="s">
        <v>57</v>
      </c>
      <c r="F1" s="13" t="s">
        <v>58</v>
      </c>
      <c r="G1" s="13" t="s">
        <v>59</v>
      </c>
      <c r="H1" s="13" t="s">
        <v>60</v>
      </c>
      <c r="I1" s="13"/>
      <c r="J1" s="2" t="s">
        <v>2</v>
      </c>
      <c r="K1" s="2" t="s">
        <v>2</v>
      </c>
      <c r="L1" s="2" t="s">
        <v>37</v>
      </c>
      <c r="N1" s="2" t="s">
        <v>0</v>
      </c>
      <c r="O1" s="2" t="s">
        <v>1</v>
      </c>
      <c r="P1" s="2" t="s">
        <v>2</v>
      </c>
      <c r="Q1" s="2" t="s">
        <v>3</v>
      </c>
      <c r="R1" s="2" t="s">
        <v>4</v>
      </c>
      <c r="S1" s="2" t="s">
        <v>5</v>
      </c>
      <c r="T1" s="2" t="s">
        <v>6</v>
      </c>
      <c r="U1" s="2" t="s">
        <v>7</v>
      </c>
      <c r="V1" s="2" t="s">
        <v>8</v>
      </c>
      <c r="W1" s="2" t="s">
        <v>9</v>
      </c>
      <c r="X1" s="2" t="s">
        <v>10</v>
      </c>
      <c r="Y1" s="2" t="s">
        <v>11</v>
      </c>
      <c r="Z1" s="2" t="s">
        <v>12</v>
      </c>
      <c r="AA1" s="2" t="s">
        <v>13</v>
      </c>
      <c r="AB1" s="2" t="s">
        <v>14</v>
      </c>
      <c r="AC1" s="2" t="s">
        <v>15</v>
      </c>
      <c r="AD1" s="2" t="s">
        <v>16</v>
      </c>
      <c r="AE1" s="2" t="s">
        <v>17</v>
      </c>
      <c r="AF1" s="2" t="s">
        <v>18</v>
      </c>
      <c r="AG1" s="2" t="s">
        <v>19</v>
      </c>
      <c r="AH1" s="2" t="s">
        <v>20</v>
      </c>
      <c r="AI1" s="2" t="s">
        <v>21</v>
      </c>
      <c r="AJ1" s="2" t="s">
        <v>22</v>
      </c>
      <c r="AK1" s="2" t="s">
        <v>23</v>
      </c>
      <c r="AL1" s="2" t="s">
        <v>24</v>
      </c>
      <c r="AM1" s="2" t="s">
        <v>25</v>
      </c>
      <c r="AN1" s="2" t="s">
        <v>36</v>
      </c>
      <c r="AO1" s="2" t="s">
        <v>37</v>
      </c>
      <c r="AP1" s="2" t="s">
        <v>38</v>
      </c>
      <c r="AQ1" s="2" t="s">
        <v>39</v>
      </c>
      <c r="AR1" s="2" t="s">
        <v>40</v>
      </c>
      <c r="AS1" s="2" t="s">
        <v>41</v>
      </c>
      <c r="AT1" s="2" t="s">
        <v>42</v>
      </c>
      <c r="AV1" s="2" t="s">
        <v>79</v>
      </c>
      <c r="AW1" s="2" t="s">
        <v>80</v>
      </c>
      <c r="AX1" s="2" t="s">
        <v>43</v>
      </c>
      <c r="AY1" s="2" t="s">
        <v>44</v>
      </c>
      <c r="AZ1" s="2" t="s">
        <v>45</v>
      </c>
      <c r="BB1" s="2" t="s">
        <v>81</v>
      </c>
      <c r="BC1" s="2" t="s">
        <v>82</v>
      </c>
      <c r="BD1" s="2" t="s">
        <v>46</v>
      </c>
      <c r="BE1" s="2" t="s">
        <v>47</v>
      </c>
      <c r="BF1" s="2" t="s">
        <v>48</v>
      </c>
      <c r="BH1" s="2" t="s">
        <v>83</v>
      </c>
      <c r="BI1" s="2" t="s">
        <v>49</v>
      </c>
      <c r="BJ1" s="2" t="s">
        <v>50</v>
      </c>
      <c r="BK1" s="2" t="s">
        <v>51</v>
      </c>
      <c r="BL1" s="2" t="s">
        <v>52</v>
      </c>
      <c r="BN1" s="2" t="s">
        <v>84</v>
      </c>
      <c r="BO1" s="2" t="s">
        <v>53</v>
      </c>
      <c r="BP1" s="2" t="s">
        <v>54</v>
      </c>
      <c r="BQ1" s="2" t="s">
        <v>55</v>
      </c>
      <c r="BR1" s="2" t="s">
        <v>56</v>
      </c>
      <c r="BT1" s="2" t="s">
        <v>57</v>
      </c>
      <c r="BU1" s="2" t="s">
        <v>58</v>
      </c>
      <c r="BV1" s="2" t="s">
        <v>59</v>
      </c>
      <c r="BW1" s="2" t="s">
        <v>60</v>
      </c>
    </row>
    <row r="2" spans="1:80" x14ac:dyDescent="0.35">
      <c r="A2" t="s">
        <v>180</v>
      </c>
      <c r="B2" s="11">
        <v>44846</v>
      </c>
      <c r="C2">
        <v>1</v>
      </c>
      <c r="E2" s="3">
        <v>5.6201740514984202</v>
      </c>
      <c r="F2" s="3">
        <v>7.1817517888752942</v>
      </c>
      <c r="G2" s="3">
        <v>1.561577737376874</v>
      </c>
      <c r="H2" s="3">
        <v>0.20548935459538592</v>
      </c>
      <c r="J2" t="s">
        <v>180</v>
      </c>
      <c r="K2" t="s">
        <v>180</v>
      </c>
      <c r="L2">
        <v>1</v>
      </c>
      <c r="N2">
        <v>36</v>
      </c>
      <c r="O2">
        <v>10</v>
      </c>
      <c r="P2" t="s">
        <v>180</v>
      </c>
      <c r="Q2" t="s">
        <v>27</v>
      </c>
      <c r="T2">
        <v>0.5</v>
      </c>
      <c r="U2">
        <v>0.5</v>
      </c>
      <c r="V2">
        <v>5618</v>
      </c>
      <c r="W2">
        <v>7209</v>
      </c>
      <c r="Y2">
        <v>1860</v>
      </c>
      <c r="Z2">
        <v>4.7249999999999996</v>
      </c>
      <c r="AA2">
        <v>6.3860000000000001</v>
      </c>
      <c r="AB2">
        <v>1.661</v>
      </c>
      <c r="AD2">
        <v>7.8E-2</v>
      </c>
      <c r="AE2">
        <v>1</v>
      </c>
      <c r="AF2">
        <v>0</v>
      </c>
      <c r="AG2">
        <v>0</v>
      </c>
      <c r="AI2">
        <v>0</v>
      </c>
      <c r="AL2">
        <v>44846</v>
      </c>
      <c r="AM2">
        <v>0.88340277777777787</v>
      </c>
      <c r="AO2">
        <v>1</v>
      </c>
      <c r="AQ2">
        <v>5.6804496092627312</v>
      </c>
      <c r="AR2">
        <v>7.177362070126895</v>
      </c>
      <c r="AS2">
        <v>1.4969124608641637</v>
      </c>
      <c r="AT2">
        <v>0.20480439694125382</v>
      </c>
      <c r="AX2">
        <v>2.1449712130620275</v>
      </c>
      <c r="BD2">
        <v>0.12224646235194465</v>
      </c>
      <c r="BJ2">
        <v>8.2820438541003387</v>
      </c>
      <c r="BP2">
        <v>0.66665998876760268</v>
      </c>
      <c r="BT2">
        <v>5.6201740514984202</v>
      </c>
      <c r="BU2">
        <v>7.1817517888752942</v>
      </c>
      <c r="BV2">
        <v>1.561577737376874</v>
      </c>
      <c r="BW2">
        <v>0.20548935459538592</v>
      </c>
      <c r="BY2" s="3">
        <f>BT2-E2</f>
        <v>0</v>
      </c>
      <c r="BZ2" s="3">
        <f t="shared" ref="BZ2:CB2" si="0">BU2-F2</f>
        <v>0</v>
      </c>
      <c r="CA2" s="3">
        <f t="shared" si="0"/>
        <v>0</v>
      </c>
      <c r="CB2" s="3">
        <f t="shared" si="0"/>
        <v>0</v>
      </c>
    </row>
    <row r="3" spans="1:80" x14ac:dyDescent="0.35">
      <c r="A3" t="s">
        <v>97</v>
      </c>
      <c r="B3" s="11">
        <v>44840</v>
      </c>
      <c r="C3">
        <v>2</v>
      </c>
      <c r="E3" s="3">
        <v>4.0196927981279416</v>
      </c>
      <c r="F3" s="3">
        <v>7.5846606576543962</v>
      </c>
      <c r="G3" s="3">
        <v>3.5649678595264547</v>
      </c>
      <c r="H3" s="3">
        <v>0.1890120125319375</v>
      </c>
      <c r="J3" t="s">
        <v>97</v>
      </c>
      <c r="K3" t="s">
        <v>97</v>
      </c>
      <c r="L3">
        <v>2</v>
      </c>
      <c r="N3">
        <v>60</v>
      </c>
      <c r="O3">
        <v>18</v>
      </c>
      <c r="P3" t="s">
        <v>97</v>
      </c>
      <c r="Q3" t="s">
        <v>27</v>
      </c>
      <c r="T3">
        <v>0.5</v>
      </c>
      <c r="U3">
        <v>0.5</v>
      </c>
      <c r="V3">
        <v>3280</v>
      </c>
      <c r="W3">
        <v>7564</v>
      </c>
      <c r="Y3">
        <v>1611</v>
      </c>
      <c r="Z3">
        <v>2.931</v>
      </c>
      <c r="AA3">
        <v>6.6859999999999999</v>
      </c>
      <c r="AB3">
        <v>3.7549999999999999</v>
      </c>
      <c r="AD3">
        <v>5.1999999999999998E-2</v>
      </c>
      <c r="AE3">
        <v>1</v>
      </c>
      <c r="AF3">
        <v>0</v>
      </c>
      <c r="AG3">
        <v>0</v>
      </c>
      <c r="AI3">
        <v>0</v>
      </c>
      <c r="AL3">
        <v>44840</v>
      </c>
      <c r="AM3">
        <v>0.94123842592592588</v>
      </c>
      <c r="AO3">
        <v>2</v>
      </c>
      <c r="AQ3">
        <v>3.1439265654246098</v>
      </c>
      <c r="AR3">
        <v>7.6390121423296815</v>
      </c>
      <c r="AS3">
        <v>4.4950855769050717</v>
      </c>
      <c r="AT3">
        <v>0.18308870362377713</v>
      </c>
      <c r="AX3">
        <v>43.573789176685118</v>
      </c>
      <c r="BD3">
        <v>1.4331948950262825</v>
      </c>
      <c r="BJ3">
        <v>52.180987544845209</v>
      </c>
      <c r="BP3">
        <v>6.2676533928334495</v>
      </c>
      <c r="BT3">
        <v>4.0196927981279416</v>
      </c>
      <c r="BU3">
        <v>7.5846606576543962</v>
      </c>
      <c r="BV3">
        <v>3.5649678595264547</v>
      </c>
      <c r="BW3">
        <v>0.1890120125319375</v>
      </c>
      <c r="BY3" s="3">
        <f t="shared" ref="BY3:BY66" si="1">BT3-E3</f>
        <v>0</v>
      </c>
      <c r="BZ3" s="3">
        <f t="shared" ref="BZ3:BZ66" si="2">BU3-F3</f>
        <v>0</v>
      </c>
      <c r="CA3" s="3">
        <f t="shared" ref="CA3:CA66" si="3">BV3-G3</f>
        <v>0</v>
      </c>
      <c r="CB3" s="3">
        <f t="shared" ref="CB3:CB66" si="4">BW3-H3</f>
        <v>0</v>
      </c>
    </row>
    <row r="4" spans="1:80" x14ac:dyDescent="0.35">
      <c r="A4" t="s">
        <v>109</v>
      </c>
      <c r="B4" s="11">
        <v>44841</v>
      </c>
      <c r="C4">
        <v>1</v>
      </c>
      <c r="E4" s="3">
        <v>3.0014321181517349</v>
      </c>
      <c r="F4" s="3">
        <v>6.3045170847151821</v>
      </c>
      <c r="G4" s="3">
        <v>3.3030849665634472</v>
      </c>
      <c r="H4" s="3">
        <v>0.17918585561818187</v>
      </c>
      <c r="J4" t="s">
        <v>109</v>
      </c>
      <c r="K4" t="s">
        <v>109</v>
      </c>
      <c r="L4">
        <v>1</v>
      </c>
      <c r="N4">
        <v>36</v>
      </c>
      <c r="O4">
        <v>10</v>
      </c>
      <c r="P4" t="s">
        <v>109</v>
      </c>
      <c r="Q4" t="s">
        <v>27</v>
      </c>
      <c r="T4">
        <v>0.5</v>
      </c>
      <c r="U4">
        <v>0.5</v>
      </c>
      <c r="V4">
        <v>2940</v>
      </c>
      <c r="W4">
        <v>6142</v>
      </c>
      <c r="Y4">
        <v>1563</v>
      </c>
      <c r="Z4">
        <v>2.67</v>
      </c>
      <c r="AA4">
        <v>5.4820000000000002</v>
      </c>
      <c r="AB4">
        <v>2.8119999999999998</v>
      </c>
      <c r="AD4">
        <v>4.7E-2</v>
      </c>
      <c r="AE4">
        <v>1</v>
      </c>
      <c r="AF4">
        <v>0</v>
      </c>
      <c r="AG4">
        <v>0</v>
      </c>
      <c r="AI4">
        <v>0</v>
      </c>
      <c r="AL4">
        <v>44841</v>
      </c>
      <c r="AM4">
        <v>0.78634259259259265</v>
      </c>
      <c r="AO4">
        <v>1</v>
      </c>
      <c r="AQ4">
        <v>2.9969314022911986</v>
      </c>
      <c r="AR4">
        <v>6.3424692980340502</v>
      </c>
      <c r="AS4">
        <v>3.3455378957428517</v>
      </c>
      <c r="AT4">
        <v>0.18096976363647957</v>
      </c>
      <c r="AX4">
        <v>0.29990455778209424</v>
      </c>
      <c r="BD4">
        <v>1.2039689260539983</v>
      </c>
      <c r="BJ4">
        <v>2.5705017950884135</v>
      </c>
      <c r="BP4">
        <v>1.9911259313892915</v>
      </c>
      <c r="BT4">
        <v>3.0014321181517349</v>
      </c>
      <c r="BU4">
        <v>6.3045170847151821</v>
      </c>
      <c r="BV4">
        <v>3.3030849665634472</v>
      </c>
      <c r="BW4">
        <v>0.17918585561818187</v>
      </c>
      <c r="BY4" s="3">
        <f t="shared" si="1"/>
        <v>0</v>
      </c>
      <c r="BZ4" s="3">
        <f t="shared" si="2"/>
        <v>0</v>
      </c>
      <c r="CA4" s="3">
        <f t="shared" si="3"/>
        <v>0</v>
      </c>
      <c r="CB4" s="3">
        <f t="shared" si="4"/>
        <v>0</v>
      </c>
    </row>
    <row r="5" spans="1:80" x14ac:dyDescent="0.35">
      <c r="A5" t="s">
        <v>162</v>
      </c>
      <c r="B5" s="11">
        <v>44846</v>
      </c>
      <c r="C5">
        <v>1</v>
      </c>
      <c r="E5" s="3">
        <v>3.109448139746112</v>
      </c>
      <c r="F5" s="3">
        <v>5.6866415692114902</v>
      </c>
      <c r="G5" s="3">
        <v>2.5771934294653782</v>
      </c>
      <c r="H5" s="3">
        <v>0.18982326284702511</v>
      </c>
      <c r="J5" t="s">
        <v>162</v>
      </c>
      <c r="K5" t="s">
        <v>162</v>
      </c>
      <c r="L5">
        <v>1</v>
      </c>
      <c r="N5">
        <v>84</v>
      </c>
      <c r="O5">
        <v>24</v>
      </c>
      <c r="P5" t="s">
        <v>162</v>
      </c>
      <c r="Q5" t="s">
        <v>27</v>
      </c>
      <c r="T5">
        <v>0.5</v>
      </c>
      <c r="U5">
        <v>0.5</v>
      </c>
      <c r="V5">
        <v>3145</v>
      </c>
      <c r="W5">
        <v>5685</v>
      </c>
      <c r="Y5">
        <v>1794</v>
      </c>
      <c r="Z5">
        <v>2.8279999999999998</v>
      </c>
      <c r="AA5">
        <v>5.0949999999999998</v>
      </c>
      <c r="AB5">
        <v>2.2669999999999999</v>
      </c>
      <c r="AD5">
        <v>7.1999999999999995E-2</v>
      </c>
      <c r="AE5">
        <v>1</v>
      </c>
      <c r="AF5">
        <v>0</v>
      </c>
      <c r="AG5">
        <v>0</v>
      </c>
      <c r="AI5">
        <v>0</v>
      </c>
      <c r="AL5">
        <v>44846</v>
      </c>
      <c r="AM5">
        <v>0.23303240740740741</v>
      </c>
      <c r="AO5">
        <v>1</v>
      </c>
      <c r="AQ5">
        <v>3.154489955820301</v>
      </c>
      <c r="AR5">
        <v>5.6871298223504931</v>
      </c>
      <c r="AS5">
        <v>2.5326398665301921</v>
      </c>
      <c r="AT5">
        <v>0.18883062449465643</v>
      </c>
      <c r="AX5">
        <v>2.8970938925430612</v>
      </c>
      <c r="BD5">
        <v>1.7171932961149002E-2</v>
      </c>
      <c r="BJ5">
        <v>3.4575257274677011</v>
      </c>
      <c r="BP5">
        <v>1.0458553261394963</v>
      </c>
      <c r="BT5">
        <v>3.109448139746112</v>
      </c>
      <c r="BU5">
        <v>5.6866415692114902</v>
      </c>
      <c r="BV5">
        <v>2.5771934294653782</v>
      </c>
      <c r="BW5">
        <v>0.18982326284702511</v>
      </c>
      <c r="BY5" s="3">
        <f t="shared" si="1"/>
        <v>0</v>
      </c>
      <c r="BZ5" s="3">
        <f t="shared" si="2"/>
        <v>0</v>
      </c>
      <c r="CA5" s="3">
        <f t="shared" si="3"/>
        <v>0</v>
      </c>
      <c r="CB5" s="3">
        <f t="shared" si="4"/>
        <v>0</v>
      </c>
    </row>
    <row r="6" spans="1:80" x14ac:dyDescent="0.35">
      <c r="A6" t="s">
        <v>193</v>
      </c>
      <c r="B6" s="11">
        <v>44847</v>
      </c>
      <c r="C6">
        <v>1</v>
      </c>
      <c r="E6" s="3">
        <v>3.1643186814318489</v>
      </c>
      <c r="F6" s="3">
        <v>6.5964559557554709</v>
      </c>
      <c r="G6" s="3">
        <v>3.432137274323622</v>
      </c>
      <c r="H6" s="3">
        <v>0.30259527433119232</v>
      </c>
      <c r="J6" t="s">
        <v>193</v>
      </c>
      <c r="K6" t="s">
        <v>193</v>
      </c>
      <c r="L6">
        <v>1</v>
      </c>
      <c r="N6">
        <v>90</v>
      </c>
      <c r="O6">
        <v>26</v>
      </c>
      <c r="P6" t="s">
        <v>193</v>
      </c>
      <c r="Q6" t="s">
        <v>27</v>
      </c>
      <c r="T6">
        <v>0.5</v>
      </c>
      <c r="U6">
        <v>0.5</v>
      </c>
      <c r="V6">
        <v>3123</v>
      </c>
      <c r="W6">
        <v>6649</v>
      </c>
      <c r="Y6">
        <v>2782</v>
      </c>
      <c r="Z6">
        <v>2.8109999999999999</v>
      </c>
      <c r="AA6">
        <v>5.9109999999999996</v>
      </c>
      <c r="AB6">
        <v>3.1</v>
      </c>
      <c r="AD6">
        <v>0.17499999999999999</v>
      </c>
      <c r="AE6">
        <v>1</v>
      </c>
      <c r="AF6">
        <v>0</v>
      </c>
      <c r="AG6">
        <v>0</v>
      </c>
      <c r="AI6">
        <v>0</v>
      </c>
      <c r="AL6">
        <v>44847</v>
      </c>
      <c r="AM6">
        <v>0.3546643518518518</v>
      </c>
      <c r="AO6">
        <v>1</v>
      </c>
      <c r="AQ6">
        <v>3.1947055328667497</v>
      </c>
      <c r="AR6">
        <v>6.6310859592150608</v>
      </c>
      <c r="AS6">
        <v>3.4363804263483111</v>
      </c>
      <c r="AT6">
        <v>0.30196300572737805</v>
      </c>
      <c r="AX6">
        <v>1.9205936249853843</v>
      </c>
      <c r="BD6">
        <v>1.0499578468154518</v>
      </c>
      <c r="BJ6">
        <v>0.24726004151598294</v>
      </c>
      <c r="BP6">
        <v>0.41789720953952902</v>
      </c>
      <c r="BT6">
        <v>3.1643186814318489</v>
      </c>
      <c r="BU6">
        <v>6.5964559557554709</v>
      </c>
      <c r="BV6">
        <v>3.432137274323622</v>
      </c>
      <c r="BW6">
        <v>0.30259527433119232</v>
      </c>
      <c r="BY6" s="3">
        <f t="shared" si="1"/>
        <v>0</v>
      </c>
      <c r="BZ6" s="3">
        <f t="shared" si="2"/>
        <v>0</v>
      </c>
      <c r="CA6" s="3">
        <f t="shared" si="3"/>
        <v>0</v>
      </c>
      <c r="CB6" s="3">
        <f t="shared" si="4"/>
        <v>0</v>
      </c>
    </row>
    <row r="7" spans="1:80" x14ac:dyDescent="0.35">
      <c r="A7" t="s">
        <v>160</v>
      </c>
      <c r="B7" s="11">
        <v>44846</v>
      </c>
      <c r="C7">
        <v>1</v>
      </c>
      <c r="E7" s="3">
        <v>3.2411088328860496</v>
      </c>
      <c r="F7" s="3">
        <v>6.8179240922811637</v>
      </c>
      <c r="G7" s="3">
        <v>3.5768152593951141</v>
      </c>
      <c r="H7" s="3">
        <v>0.2726589333521926</v>
      </c>
      <c r="J7" t="s">
        <v>160</v>
      </c>
      <c r="K7" t="s">
        <v>160</v>
      </c>
      <c r="L7">
        <v>1</v>
      </c>
      <c r="N7">
        <v>78</v>
      </c>
      <c r="O7">
        <v>22</v>
      </c>
      <c r="P7" t="s">
        <v>160</v>
      </c>
      <c r="Q7" t="s">
        <v>27</v>
      </c>
      <c r="T7">
        <v>0.5</v>
      </c>
      <c r="U7">
        <v>0.5</v>
      </c>
      <c r="V7">
        <v>3262</v>
      </c>
      <c r="W7">
        <v>6814</v>
      </c>
      <c r="Y7">
        <v>2659</v>
      </c>
      <c r="Z7">
        <v>2.9180000000000001</v>
      </c>
      <c r="AA7">
        <v>6.0510000000000002</v>
      </c>
      <c r="AB7">
        <v>3.1339999999999999</v>
      </c>
      <c r="AD7">
        <v>0.16200000000000001</v>
      </c>
      <c r="AE7">
        <v>1</v>
      </c>
      <c r="AF7">
        <v>0</v>
      </c>
      <c r="AG7">
        <v>0</v>
      </c>
      <c r="AI7">
        <v>0</v>
      </c>
      <c r="AL7">
        <v>44846</v>
      </c>
      <c r="AM7">
        <v>0.17804398148148148</v>
      </c>
      <c r="AO7">
        <v>1</v>
      </c>
      <c r="AQ7">
        <v>3.2703117685825016</v>
      </c>
      <c r="AR7">
        <v>6.7896054102189964</v>
      </c>
      <c r="AS7">
        <v>3.5192936416364948</v>
      </c>
      <c r="AT7">
        <v>0.27469384197454844</v>
      </c>
      <c r="AX7">
        <v>1.8020336373862818</v>
      </c>
      <c r="BD7">
        <v>0.83071274126468886</v>
      </c>
      <c r="BJ7">
        <v>3.2163594475576676</v>
      </c>
      <c r="BP7">
        <v>1.4926403454584951</v>
      </c>
      <c r="BT7">
        <v>3.2411088328860496</v>
      </c>
      <c r="BU7">
        <v>6.8179240922811637</v>
      </c>
      <c r="BV7">
        <v>3.5768152593951141</v>
      </c>
      <c r="BW7">
        <v>0.2726589333521926</v>
      </c>
      <c r="BY7" s="3">
        <f t="shared" si="1"/>
        <v>0</v>
      </c>
      <c r="BZ7" s="3">
        <f t="shared" si="2"/>
        <v>0</v>
      </c>
      <c r="CA7" s="3">
        <f t="shared" si="3"/>
        <v>0</v>
      </c>
      <c r="CB7" s="3">
        <f t="shared" si="4"/>
        <v>0</v>
      </c>
    </row>
    <row r="8" spans="1:80" x14ac:dyDescent="0.35">
      <c r="A8" t="s">
        <v>185</v>
      </c>
      <c r="B8" s="11">
        <v>44852</v>
      </c>
      <c r="C8">
        <v>1</v>
      </c>
      <c r="E8" s="3">
        <v>5.5073493789089305</v>
      </c>
      <c r="F8" s="3">
        <v>8.1287617317645875</v>
      </c>
      <c r="G8" s="3">
        <v>2.6214123528556583</v>
      </c>
      <c r="H8" s="3">
        <v>1.2426973712988865</v>
      </c>
      <c r="J8" t="s">
        <v>185</v>
      </c>
      <c r="K8" t="s">
        <v>185</v>
      </c>
      <c r="L8">
        <v>1</v>
      </c>
      <c r="N8">
        <v>90</v>
      </c>
      <c r="O8">
        <v>26</v>
      </c>
      <c r="P8" t="s">
        <v>185</v>
      </c>
      <c r="Q8" t="s">
        <v>27</v>
      </c>
      <c r="T8">
        <v>0.5</v>
      </c>
      <c r="U8">
        <v>0.5</v>
      </c>
      <c r="V8">
        <v>5544</v>
      </c>
      <c r="W8">
        <v>7779</v>
      </c>
      <c r="Y8">
        <v>12101</v>
      </c>
      <c r="Z8">
        <v>4.6680000000000001</v>
      </c>
      <c r="AA8">
        <v>6.8689999999999998</v>
      </c>
      <c r="AB8">
        <v>2.2000000000000002</v>
      </c>
      <c r="AD8">
        <v>1.1499999999999999</v>
      </c>
      <c r="AE8">
        <v>1</v>
      </c>
      <c r="AF8">
        <v>0</v>
      </c>
      <c r="AG8">
        <v>0</v>
      </c>
      <c r="AI8">
        <v>0</v>
      </c>
      <c r="AL8">
        <v>44852</v>
      </c>
      <c r="AM8">
        <v>0.27068287037037037</v>
      </c>
      <c r="AO8">
        <v>1</v>
      </c>
      <c r="AQ8">
        <v>5.5597128538020009</v>
      </c>
      <c r="AR8">
        <v>8.1546194692344471</v>
      </c>
      <c r="AS8">
        <v>2.5949066154324463</v>
      </c>
      <c r="AT8">
        <v>1.250700216315116</v>
      </c>
      <c r="AX8">
        <v>1.9015853649526269</v>
      </c>
      <c r="BD8">
        <v>0.63620360205208204</v>
      </c>
      <c r="BJ8">
        <v>2.0222486091772471</v>
      </c>
      <c r="BP8">
        <v>1.2879797126897921</v>
      </c>
      <c r="BT8">
        <v>5.5073493789089305</v>
      </c>
      <c r="BU8">
        <v>8.1287617317645875</v>
      </c>
      <c r="BV8">
        <v>2.6214123528556583</v>
      </c>
      <c r="BW8">
        <v>1.2426973712988865</v>
      </c>
      <c r="BY8" s="3">
        <f t="shared" si="1"/>
        <v>0</v>
      </c>
      <c r="BZ8" s="3">
        <f t="shared" si="2"/>
        <v>0</v>
      </c>
      <c r="CA8" s="3">
        <f t="shared" si="3"/>
        <v>0</v>
      </c>
      <c r="CB8" s="3">
        <f t="shared" si="4"/>
        <v>0</v>
      </c>
    </row>
    <row r="9" spans="1:80" x14ac:dyDescent="0.35">
      <c r="A9" t="s">
        <v>103</v>
      </c>
      <c r="B9" s="11">
        <v>44841</v>
      </c>
      <c r="C9">
        <v>1</v>
      </c>
      <c r="E9" s="3">
        <v>3.1071946483796578</v>
      </c>
      <c r="F9" s="3">
        <v>6.3858802479939074</v>
      </c>
      <c r="G9" s="3">
        <v>3.2786855996142497</v>
      </c>
      <c r="H9" s="3">
        <v>0.25400686573329739</v>
      </c>
      <c r="J9" t="s">
        <v>103</v>
      </c>
      <c r="K9" t="s">
        <v>103</v>
      </c>
      <c r="L9">
        <v>1</v>
      </c>
      <c r="N9">
        <v>90</v>
      </c>
      <c r="O9">
        <v>26</v>
      </c>
      <c r="P9" t="s">
        <v>103</v>
      </c>
      <c r="Q9" t="s">
        <v>27</v>
      </c>
      <c r="T9">
        <v>0.5</v>
      </c>
      <c r="U9">
        <v>0.5</v>
      </c>
      <c r="V9">
        <v>3182</v>
      </c>
      <c r="W9">
        <v>6327</v>
      </c>
      <c r="Y9">
        <v>2306</v>
      </c>
      <c r="Z9">
        <v>2.8559999999999999</v>
      </c>
      <c r="AA9">
        <v>5.6379999999999999</v>
      </c>
      <c r="AB9">
        <v>2.782</v>
      </c>
      <c r="AD9">
        <v>0.125</v>
      </c>
      <c r="AE9">
        <v>1</v>
      </c>
      <c r="AF9">
        <v>0</v>
      </c>
      <c r="AG9">
        <v>0</v>
      </c>
      <c r="AI9">
        <v>0</v>
      </c>
      <c r="AL9">
        <v>44841</v>
      </c>
      <c r="AM9">
        <v>0.2171990740740741</v>
      </c>
      <c r="AO9">
        <v>1</v>
      </c>
      <c r="AQ9">
        <v>3.0491968846244704</v>
      </c>
      <c r="AR9">
        <v>6.3823245433889824</v>
      </c>
      <c r="AS9">
        <v>3.333127658764512</v>
      </c>
      <c r="AT9">
        <v>0.25793778891780383</v>
      </c>
      <c r="AX9">
        <v>3.7331271657172884</v>
      </c>
      <c r="BD9">
        <v>0.11136145580061745</v>
      </c>
      <c r="BJ9">
        <v>3.3209685708606931</v>
      </c>
      <c r="BP9">
        <v>3.0951314431270838</v>
      </c>
      <c r="BT9">
        <v>3.1071946483796578</v>
      </c>
      <c r="BU9">
        <v>6.3858802479939074</v>
      </c>
      <c r="BV9">
        <v>3.2786855996142497</v>
      </c>
      <c r="BW9">
        <v>0.25400686573329739</v>
      </c>
      <c r="BY9" s="3">
        <f t="shared" si="1"/>
        <v>0</v>
      </c>
      <c r="BZ9" s="3">
        <f t="shared" si="2"/>
        <v>0</v>
      </c>
      <c r="CA9" s="3">
        <f t="shared" si="3"/>
        <v>0</v>
      </c>
      <c r="CB9" s="3">
        <f t="shared" si="4"/>
        <v>0</v>
      </c>
    </row>
    <row r="10" spans="1:80" x14ac:dyDescent="0.35">
      <c r="A10" t="s">
        <v>131</v>
      </c>
      <c r="B10" s="11">
        <v>44851</v>
      </c>
      <c r="C10">
        <v>1</v>
      </c>
      <c r="E10" s="3">
        <v>3.2952395621997788</v>
      </c>
      <c r="F10" s="3">
        <v>6.0730716029108525</v>
      </c>
      <c r="G10" s="3">
        <v>2.7778320407110728</v>
      </c>
      <c r="H10" s="3">
        <v>0.20403135070861983</v>
      </c>
      <c r="J10" t="s">
        <v>131</v>
      </c>
      <c r="K10" t="s">
        <v>131</v>
      </c>
      <c r="L10">
        <v>1</v>
      </c>
      <c r="N10">
        <v>39</v>
      </c>
      <c r="O10">
        <v>11</v>
      </c>
      <c r="P10" t="s">
        <v>131</v>
      </c>
      <c r="Q10" t="s">
        <v>27</v>
      </c>
      <c r="T10">
        <v>0.5</v>
      </c>
      <c r="U10">
        <v>0.5</v>
      </c>
      <c r="V10">
        <v>3208</v>
      </c>
      <c r="W10">
        <v>5673</v>
      </c>
      <c r="Y10">
        <v>2016</v>
      </c>
      <c r="Z10">
        <v>2.8759999999999999</v>
      </c>
      <c r="AA10">
        <v>5.0839999999999996</v>
      </c>
      <c r="AB10">
        <v>2.2080000000000002</v>
      </c>
      <c r="AD10">
        <v>9.5000000000000001E-2</v>
      </c>
      <c r="AE10">
        <v>1</v>
      </c>
      <c r="AF10">
        <v>0</v>
      </c>
      <c r="AG10">
        <v>0</v>
      </c>
      <c r="AI10">
        <v>0</v>
      </c>
      <c r="AL10">
        <v>44851</v>
      </c>
      <c r="AM10">
        <v>0.80452546296296301</v>
      </c>
      <c r="AO10">
        <v>1</v>
      </c>
      <c r="AQ10">
        <v>3.2517679981376073</v>
      </c>
      <c r="AR10">
        <v>5.9763636647735821</v>
      </c>
      <c r="AS10">
        <v>2.7245956666359747</v>
      </c>
      <c r="AT10">
        <v>0.20929773904188062</v>
      </c>
      <c r="AX10">
        <v>2.6384463552113755</v>
      </c>
      <c r="BD10">
        <v>3.184811392341147</v>
      </c>
      <c r="BJ10">
        <v>3.8329440581634864</v>
      </c>
      <c r="BP10">
        <v>5.1623324699563424</v>
      </c>
      <c r="BT10">
        <v>3.2952395621997788</v>
      </c>
      <c r="BU10">
        <v>6.0730716029108525</v>
      </c>
      <c r="BV10">
        <v>2.7778320407110728</v>
      </c>
      <c r="BW10">
        <v>0.20403135070861983</v>
      </c>
      <c r="BY10" s="3">
        <f t="shared" si="1"/>
        <v>0</v>
      </c>
      <c r="BZ10" s="3">
        <f t="shared" si="2"/>
        <v>0</v>
      </c>
      <c r="CA10" s="3">
        <f t="shared" si="3"/>
        <v>0</v>
      </c>
      <c r="CB10" s="3">
        <f t="shared" si="4"/>
        <v>0</v>
      </c>
    </row>
    <row r="11" spans="1:80" x14ac:dyDescent="0.35">
      <c r="A11" t="s">
        <v>134</v>
      </c>
      <c r="B11" s="11">
        <v>44844</v>
      </c>
      <c r="C11">
        <v>1</v>
      </c>
      <c r="E11" s="3">
        <v>5.7040170855687613</v>
      </c>
      <c r="F11" s="3">
        <v>7.4562510149040815</v>
      </c>
      <c r="G11" s="3">
        <v>1.7522339293353193</v>
      </c>
      <c r="H11" s="3">
        <v>1.0727780028048066</v>
      </c>
      <c r="J11" t="s">
        <v>134</v>
      </c>
      <c r="K11" t="s">
        <v>134</v>
      </c>
      <c r="L11">
        <v>1</v>
      </c>
      <c r="N11">
        <v>51</v>
      </c>
      <c r="O11">
        <v>15</v>
      </c>
      <c r="P11" t="s">
        <v>134</v>
      </c>
      <c r="Q11" t="s">
        <v>27</v>
      </c>
      <c r="T11">
        <v>0.5</v>
      </c>
      <c r="U11">
        <v>0.5</v>
      </c>
      <c r="V11">
        <v>5677</v>
      </c>
      <c r="W11">
        <v>7515</v>
      </c>
      <c r="Y11">
        <v>10043</v>
      </c>
      <c r="Z11">
        <v>4.7699999999999996</v>
      </c>
      <c r="AA11">
        <v>6.6449999999999996</v>
      </c>
      <c r="AB11">
        <v>1.875</v>
      </c>
      <c r="AD11">
        <v>0.93400000000000005</v>
      </c>
      <c r="AE11">
        <v>1</v>
      </c>
      <c r="AF11">
        <v>0</v>
      </c>
      <c r="AG11">
        <v>0</v>
      </c>
      <c r="AI11">
        <v>0</v>
      </c>
      <c r="AL11">
        <v>44844</v>
      </c>
      <c r="AM11">
        <v>0.84120370370370379</v>
      </c>
      <c r="AO11">
        <v>1</v>
      </c>
      <c r="AQ11">
        <v>5.7139848810107123</v>
      </c>
      <c r="AR11">
        <v>7.5638501557374402</v>
      </c>
      <c r="AS11">
        <v>1.8498652747267279</v>
      </c>
      <c r="AT11">
        <v>1.0193476529066097</v>
      </c>
      <c r="AX11">
        <v>0.34950089708424059</v>
      </c>
      <c r="BD11">
        <v>2.8861458826502067</v>
      </c>
      <c r="BJ11">
        <v>11.143642838652648</v>
      </c>
      <c r="BP11">
        <v>9.9611195901671881</v>
      </c>
      <c r="BT11">
        <v>5.7040170855687613</v>
      </c>
      <c r="BU11">
        <v>7.4562510149040815</v>
      </c>
      <c r="BV11">
        <v>1.7522339293353193</v>
      </c>
      <c r="BW11">
        <v>1.0727780028048066</v>
      </c>
      <c r="BY11" s="3">
        <f t="shared" si="1"/>
        <v>0</v>
      </c>
      <c r="BZ11" s="3">
        <f t="shared" si="2"/>
        <v>0</v>
      </c>
      <c r="CA11" s="3">
        <f t="shared" si="3"/>
        <v>0</v>
      </c>
      <c r="CB11" s="3">
        <f t="shared" si="4"/>
        <v>0</v>
      </c>
    </row>
    <row r="12" spans="1:80" x14ac:dyDescent="0.35">
      <c r="A12" t="s">
        <v>149</v>
      </c>
      <c r="B12" s="11">
        <v>44845</v>
      </c>
      <c r="C12">
        <v>1</v>
      </c>
      <c r="E12" s="3">
        <v>5.4748859311587514</v>
      </c>
      <c r="F12" s="3">
        <v>8.814879430802943</v>
      </c>
      <c r="G12" s="3">
        <v>3.3399934996441916</v>
      </c>
      <c r="H12" s="3">
        <v>2.1892450641056662</v>
      </c>
      <c r="J12" t="s">
        <v>149</v>
      </c>
      <c r="K12" t="s">
        <v>149</v>
      </c>
      <c r="L12">
        <v>1</v>
      </c>
      <c r="N12">
        <v>33</v>
      </c>
      <c r="O12">
        <v>9</v>
      </c>
      <c r="P12" t="s">
        <v>149</v>
      </c>
      <c r="Q12" t="s">
        <v>27</v>
      </c>
      <c r="T12">
        <v>0.5</v>
      </c>
      <c r="U12">
        <v>0.5</v>
      </c>
      <c r="V12">
        <v>5451</v>
      </c>
      <c r="W12">
        <v>8907</v>
      </c>
      <c r="Y12">
        <v>21860</v>
      </c>
      <c r="Z12">
        <v>4.5970000000000004</v>
      </c>
      <c r="AA12">
        <v>7.8239999999999998</v>
      </c>
      <c r="AB12">
        <v>3.2269999999999999</v>
      </c>
      <c r="AD12">
        <v>2.17</v>
      </c>
      <c r="AE12">
        <v>1</v>
      </c>
      <c r="AF12">
        <v>0</v>
      </c>
      <c r="AG12">
        <v>0</v>
      </c>
      <c r="AI12">
        <v>0</v>
      </c>
      <c r="AL12">
        <v>44845</v>
      </c>
      <c r="AM12">
        <v>0.76211805555555545</v>
      </c>
      <c r="AO12">
        <v>1</v>
      </c>
      <c r="AQ12">
        <v>5.4372685902616267</v>
      </c>
      <c r="AR12">
        <v>8.833433050085052</v>
      </c>
      <c r="AS12">
        <v>3.3961644598234253</v>
      </c>
      <c r="AT12">
        <v>2.1806587423576764</v>
      </c>
      <c r="AX12">
        <v>1.3741780694657544</v>
      </c>
      <c r="BD12">
        <v>0.42096138529756222</v>
      </c>
      <c r="BJ12">
        <v>3.3635370958187556</v>
      </c>
      <c r="BP12">
        <v>0.78440937369404884</v>
      </c>
      <c r="BT12">
        <v>5.4748859311587514</v>
      </c>
      <c r="BU12">
        <v>8.814879430802943</v>
      </c>
      <c r="BV12">
        <v>3.3399934996441916</v>
      </c>
      <c r="BW12">
        <v>2.1892450641056662</v>
      </c>
      <c r="BY12" s="3">
        <f t="shared" si="1"/>
        <v>0</v>
      </c>
      <c r="BZ12" s="3">
        <f t="shared" si="2"/>
        <v>0</v>
      </c>
      <c r="CA12" s="3">
        <f t="shared" si="3"/>
        <v>0</v>
      </c>
      <c r="CB12" s="3">
        <f t="shared" si="4"/>
        <v>0</v>
      </c>
    </row>
    <row r="13" spans="1:80" x14ac:dyDescent="0.35">
      <c r="A13" t="s">
        <v>143</v>
      </c>
      <c r="B13" s="11">
        <v>44852</v>
      </c>
      <c r="C13">
        <v>1</v>
      </c>
      <c r="E13" s="3">
        <v>3.0586159350886395</v>
      </c>
      <c r="F13" s="3">
        <v>6.2323552657251788</v>
      </c>
      <c r="G13" s="3">
        <v>3.1737393306365393</v>
      </c>
      <c r="H13" s="3">
        <v>0.21280866459738781</v>
      </c>
      <c r="J13" t="s">
        <v>143</v>
      </c>
      <c r="K13" t="s">
        <v>143</v>
      </c>
      <c r="L13">
        <v>1</v>
      </c>
      <c r="N13">
        <v>66</v>
      </c>
      <c r="O13">
        <v>20</v>
      </c>
      <c r="P13" t="s">
        <v>143</v>
      </c>
      <c r="Q13" t="s">
        <v>27</v>
      </c>
      <c r="T13">
        <v>0.5</v>
      </c>
      <c r="U13">
        <v>0.5</v>
      </c>
      <c r="V13">
        <v>3033</v>
      </c>
      <c r="W13">
        <v>5941</v>
      </c>
      <c r="Y13">
        <v>2046</v>
      </c>
      <c r="Z13">
        <v>2.742</v>
      </c>
      <c r="AA13">
        <v>5.3120000000000003</v>
      </c>
      <c r="AB13">
        <v>2.57</v>
      </c>
      <c r="AD13">
        <v>9.8000000000000004E-2</v>
      </c>
      <c r="AE13">
        <v>1</v>
      </c>
      <c r="AF13">
        <v>0</v>
      </c>
      <c r="AG13">
        <v>0</v>
      </c>
      <c r="AI13">
        <v>0</v>
      </c>
      <c r="AL13">
        <v>44852</v>
      </c>
      <c r="AM13">
        <v>5.5520833333333332E-2</v>
      </c>
      <c r="AO13">
        <v>1</v>
      </c>
      <c r="AQ13">
        <v>3.0788697319812424</v>
      </c>
      <c r="AR13">
        <v>6.2535586104504626</v>
      </c>
      <c r="AS13">
        <v>3.1746888784692202</v>
      </c>
      <c r="AT13">
        <v>0.21239561453203404</v>
      </c>
      <c r="AX13">
        <v>1.324376601864262</v>
      </c>
      <c r="BD13">
        <v>0.68042798657167292</v>
      </c>
      <c r="BJ13">
        <v>5.9837795972388079E-2</v>
      </c>
      <c r="BP13">
        <v>0.3881891427073465</v>
      </c>
      <c r="BT13">
        <v>3.0586159350886395</v>
      </c>
      <c r="BU13">
        <v>6.2323552657251788</v>
      </c>
      <c r="BV13">
        <v>3.1737393306365393</v>
      </c>
      <c r="BW13">
        <v>0.21280866459738781</v>
      </c>
      <c r="BY13" s="3">
        <f t="shared" si="1"/>
        <v>0</v>
      </c>
      <c r="BZ13" s="3">
        <f t="shared" si="2"/>
        <v>0</v>
      </c>
      <c r="CA13" s="3">
        <f t="shared" si="3"/>
        <v>0</v>
      </c>
      <c r="CB13" s="3">
        <f t="shared" si="4"/>
        <v>0</v>
      </c>
    </row>
    <row r="14" spans="1:80" x14ac:dyDescent="0.35">
      <c r="A14" t="s">
        <v>130</v>
      </c>
      <c r="B14" s="11">
        <v>44851</v>
      </c>
      <c r="C14">
        <v>1</v>
      </c>
      <c r="E14" s="3">
        <v>3.2379361368450983</v>
      </c>
      <c r="F14" s="3">
        <v>5.8631067746556029</v>
      </c>
      <c r="G14" s="3">
        <v>2.6251706378105046</v>
      </c>
      <c r="H14" s="3">
        <v>0.21580327757120277</v>
      </c>
      <c r="J14" t="s">
        <v>130</v>
      </c>
      <c r="K14" t="s">
        <v>130</v>
      </c>
      <c r="L14">
        <v>1</v>
      </c>
      <c r="N14">
        <v>36</v>
      </c>
      <c r="O14">
        <v>10</v>
      </c>
      <c r="P14" t="s">
        <v>130</v>
      </c>
      <c r="Q14" t="s">
        <v>27</v>
      </c>
      <c r="T14">
        <v>0.5</v>
      </c>
      <c r="U14">
        <v>0.5</v>
      </c>
      <c r="V14">
        <v>3198</v>
      </c>
      <c r="W14">
        <v>5563</v>
      </c>
      <c r="Y14">
        <v>2105</v>
      </c>
      <c r="Z14">
        <v>2.8679999999999999</v>
      </c>
      <c r="AA14">
        <v>4.992</v>
      </c>
      <c r="AB14">
        <v>2.1240000000000001</v>
      </c>
      <c r="AD14">
        <v>0.104</v>
      </c>
      <c r="AE14">
        <v>1</v>
      </c>
      <c r="AF14">
        <v>0</v>
      </c>
      <c r="AG14">
        <v>0</v>
      </c>
      <c r="AI14">
        <v>0</v>
      </c>
      <c r="AL14">
        <v>44851</v>
      </c>
      <c r="AM14">
        <v>0.77725694444444438</v>
      </c>
      <c r="AO14">
        <v>1</v>
      </c>
      <c r="AQ14">
        <v>3.2418880972143866</v>
      </c>
      <c r="AR14">
        <v>5.8625896199062053</v>
      </c>
      <c r="AS14">
        <v>2.6207015226918187</v>
      </c>
      <c r="AT14">
        <v>0.21848810299600238</v>
      </c>
      <c r="AX14">
        <v>0.24410366370838738</v>
      </c>
      <c r="BD14">
        <v>1.7640980090388912E-2</v>
      </c>
      <c r="BJ14">
        <v>0.34048187605917996</v>
      </c>
      <c r="BP14">
        <v>2.4882156147176908</v>
      </c>
      <c r="BT14">
        <v>3.2379361368450983</v>
      </c>
      <c r="BU14">
        <v>5.8631067746556029</v>
      </c>
      <c r="BV14">
        <v>2.6251706378105046</v>
      </c>
      <c r="BW14">
        <v>0.21580327757120277</v>
      </c>
      <c r="BY14" s="3">
        <f t="shared" si="1"/>
        <v>0</v>
      </c>
      <c r="BZ14" s="3">
        <f t="shared" si="2"/>
        <v>0</v>
      </c>
      <c r="CA14" s="3">
        <f t="shared" si="3"/>
        <v>0</v>
      </c>
      <c r="CB14" s="3">
        <f t="shared" si="4"/>
        <v>0</v>
      </c>
    </row>
    <row r="15" spans="1:80" x14ac:dyDescent="0.35">
      <c r="A15" t="s">
        <v>135</v>
      </c>
      <c r="B15" s="11">
        <v>44851</v>
      </c>
      <c r="C15">
        <v>1</v>
      </c>
      <c r="E15" s="3">
        <v>4.9125793433310339</v>
      </c>
      <c r="F15" s="3">
        <v>7.704694837258911</v>
      </c>
      <c r="G15" s="3">
        <v>2.7921154939278772</v>
      </c>
      <c r="H15" s="3">
        <v>1.3743570796304059</v>
      </c>
      <c r="J15" t="s">
        <v>135</v>
      </c>
      <c r="K15" t="s">
        <v>135</v>
      </c>
      <c r="L15">
        <v>1</v>
      </c>
      <c r="N15">
        <v>48</v>
      </c>
      <c r="O15">
        <v>14</v>
      </c>
      <c r="P15" t="s">
        <v>135</v>
      </c>
      <c r="Q15" t="s">
        <v>27</v>
      </c>
      <c r="T15">
        <v>0.5</v>
      </c>
      <c r="U15">
        <v>0.5</v>
      </c>
      <c r="V15">
        <v>4899</v>
      </c>
      <c r="W15">
        <v>7262</v>
      </c>
      <c r="Y15">
        <v>13131</v>
      </c>
      <c r="Z15">
        <v>4.173</v>
      </c>
      <c r="AA15">
        <v>6.431</v>
      </c>
      <c r="AB15">
        <v>2.258</v>
      </c>
      <c r="AD15">
        <v>1.2569999999999999</v>
      </c>
      <c r="AE15">
        <v>1</v>
      </c>
      <c r="AF15">
        <v>0</v>
      </c>
      <c r="AG15">
        <v>0</v>
      </c>
      <c r="AI15">
        <v>0</v>
      </c>
      <c r="AL15">
        <v>44851</v>
      </c>
      <c r="AM15">
        <v>0.88868055555555558</v>
      </c>
      <c r="AO15">
        <v>1</v>
      </c>
      <c r="AQ15">
        <v>4.922459244254255</v>
      </c>
      <c r="AR15">
        <v>7.6198814583577761</v>
      </c>
      <c r="AS15">
        <v>2.6974222141035211</v>
      </c>
      <c r="AT15">
        <v>1.3570606081437162</v>
      </c>
      <c r="AX15">
        <v>0.40222865556901022</v>
      </c>
      <c r="BD15">
        <v>2.2016025473452578</v>
      </c>
      <c r="BJ15">
        <v>6.7829056520254429</v>
      </c>
      <c r="BP15">
        <v>2.5170273057917467</v>
      </c>
      <c r="BT15">
        <v>4.9125793433310339</v>
      </c>
      <c r="BU15">
        <v>7.704694837258911</v>
      </c>
      <c r="BV15">
        <v>2.7921154939278772</v>
      </c>
      <c r="BW15">
        <v>1.3743570796304059</v>
      </c>
      <c r="BY15" s="3">
        <f t="shared" si="1"/>
        <v>0</v>
      </c>
      <c r="BZ15" s="3">
        <f t="shared" si="2"/>
        <v>0</v>
      </c>
      <c r="CA15" s="3">
        <f t="shared" si="3"/>
        <v>0</v>
      </c>
      <c r="CB15" s="3">
        <f t="shared" si="4"/>
        <v>0</v>
      </c>
    </row>
    <row r="16" spans="1:80" x14ac:dyDescent="0.35">
      <c r="A16" t="s">
        <v>141</v>
      </c>
      <c r="B16" s="11">
        <v>44851</v>
      </c>
      <c r="C16">
        <v>1</v>
      </c>
      <c r="E16" s="3">
        <v>5.4253462012461977</v>
      </c>
      <c r="F16" s="3">
        <v>8.6671198258870383</v>
      </c>
      <c r="G16" s="3">
        <v>3.2417736246408402</v>
      </c>
      <c r="H16" s="3">
        <v>1.92056415980262</v>
      </c>
      <c r="J16" t="s">
        <v>141</v>
      </c>
      <c r="K16" t="s">
        <v>141</v>
      </c>
      <c r="L16">
        <v>1</v>
      </c>
      <c r="N16">
        <v>60</v>
      </c>
      <c r="O16">
        <v>18</v>
      </c>
      <c r="P16" t="s">
        <v>141</v>
      </c>
      <c r="Q16" t="s">
        <v>27</v>
      </c>
      <c r="T16">
        <v>0.5</v>
      </c>
      <c r="U16">
        <v>0.5</v>
      </c>
      <c r="V16">
        <v>5398</v>
      </c>
      <c r="W16">
        <v>8324</v>
      </c>
      <c r="Y16">
        <v>18519</v>
      </c>
      <c r="Z16">
        <v>4.556</v>
      </c>
      <c r="AA16">
        <v>7.33</v>
      </c>
      <c r="AB16">
        <v>2.774</v>
      </c>
      <c r="AD16">
        <v>1.821</v>
      </c>
      <c r="AE16">
        <v>1</v>
      </c>
      <c r="AF16">
        <v>0</v>
      </c>
      <c r="AG16">
        <v>0</v>
      </c>
      <c r="AI16">
        <v>0</v>
      </c>
      <c r="AL16">
        <v>44851</v>
      </c>
      <c r="AM16">
        <v>0.99974537037037037</v>
      </c>
      <c r="AO16">
        <v>1</v>
      </c>
      <c r="AQ16">
        <v>5.4154663003229766</v>
      </c>
      <c r="AR16">
        <v>8.7183181460773582</v>
      </c>
      <c r="AS16">
        <v>3.3028518457543816</v>
      </c>
      <c r="AT16">
        <v>1.9134390461752671</v>
      </c>
      <c r="AX16">
        <v>0.36421273617345407</v>
      </c>
      <c r="BD16">
        <v>1.1814379221434352</v>
      </c>
      <c r="BJ16">
        <v>3.7681977945211007</v>
      </c>
      <c r="BP16">
        <v>0.74198131741510465</v>
      </c>
      <c r="BT16">
        <v>5.4253462012461977</v>
      </c>
      <c r="BU16">
        <v>8.6671198258870383</v>
      </c>
      <c r="BV16">
        <v>3.2417736246408402</v>
      </c>
      <c r="BW16">
        <v>1.92056415980262</v>
      </c>
      <c r="BY16" s="3">
        <f t="shared" si="1"/>
        <v>0</v>
      </c>
      <c r="BZ16" s="3">
        <f t="shared" si="2"/>
        <v>0</v>
      </c>
      <c r="CA16" s="3">
        <f t="shared" si="3"/>
        <v>0</v>
      </c>
      <c r="CB16" s="3">
        <f t="shared" si="4"/>
        <v>0</v>
      </c>
    </row>
    <row r="17" spans="1:80" x14ac:dyDescent="0.35">
      <c r="A17" t="s">
        <v>91</v>
      </c>
      <c r="B17" s="11">
        <v>44840</v>
      </c>
      <c r="C17">
        <v>1</v>
      </c>
      <c r="E17" s="3">
        <v>2.4146046862031261</v>
      </c>
      <c r="F17" s="3">
        <v>4.2260436794022125</v>
      </c>
      <c r="G17" s="3">
        <v>1.8114389931990864</v>
      </c>
      <c r="H17" s="3">
        <v>0.1284865651430987</v>
      </c>
      <c r="J17" t="s">
        <v>91</v>
      </c>
      <c r="K17" t="s">
        <v>91</v>
      </c>
      <c r="L17">
        <v>1</v>
      </c>
      <c r="N17">
        <v>42</v>
      </c>
      <c r="O17">
        <v>12</v>
      </c>
      <c r="P17" t="s">
        <v>91</v>
      </c>
      <c r="Q17" t="s">
        <v>27</v>
      </c>
      <c r="T17">
        <v>0.5</v>
      </c>
      <c r="U17">
        <v>0.5</v>
      </c>
      <c r="V17">
        <v>2442</v>
      </c>
      <c r="W17">
        <v>4213</v>
      </c>
      <c r="Y17">
        <v>1142</v>
      </c>
      <c r="Z17">
        <v>2.2879999999999998</v>
      </c>
      <c r="AA17">
        <v>3.8479999999999999</v>
      </c>
      <c r="AB17">
        <v>1.56</v>
      </c>
      <c r="AD17">
        <v>3.0000000000000001E-3</v>
      </c>
      <c r="AE17">
        <v>1</v>
      </c>
      <c r="AF17">
        <v>0</v>
      </c>
      <c r="AG17">
        <v>0</v>
      </c>
      <c r="AI17">
        <v>0</v>
      </c>
      <c r="AL17">
        <v>44840</v>
      </c>
      <c r="AM17">
        <v>0.77799768518518519</v>
      </c>
      <c r="AO17">
        <v>1</v>
      </c>
      <c r="AQ17">
        <v>2.3338911316438233</v>
      </c>
      <c r="AR17">
        <v>4.2346789620141738</v>
      </c>
      <c r="AS17">
        <v>1.9007878303703505</v>
      </c>
      <c r="AT17">
        <v>0.13257903311600949</v>
      </c>
      <c r="AX17">
        <v>6.6854466919984095</v>
      </c>
      <c r="BD17">
        <v>0.4086698229859671</v>
      </c>
      <c r="BJ17">
        <v>9.8649568113215693</v>
      </c>
      <c r="BP17">
        <v>6.3702659781634274</v>
      </c>
      <c r="BT17">
        <v>2.4146046862031261</v>
      </c>
      <c r="BU17">
        <v>4.2260436794022125</v>
      </c>
      <c r="BV17">
        <v>1.8114389931990864</v>
      </c>
      <c r="BW17">
        <v>0.1284865651430987</v>
      </c>
      <c r="BY17" s="3">
        <f t="shared" si="1"/>
        <v>0</v>
      </c>
      <c r="BZ17" s="3">
        <f t="shared" si="2"/>
        <v>0</v>
      </c>
      <c r="CA17" s="3">
        <f t="shared" si="3"/>
        <v>0</v>
      </c>
      <c r="CB17" s="3">
        <f t="shared" si="4"/>
        <v>0</v>
      </c>
    </row>
    <row r="18" spans="1:80" x14ac:dyDescent="0.35">
      <c r="A18" t="s">
        <v>98</v>
      </c>
      <c r="B18" s="11">
        <v>44841</v>
      </c>
      <c r="C18">
        <v>1</v>
      </c>
      <c r="E18" s="3">
        <v>8.9562691230903262</v>
      </c>
      <c r="F18" s="3">
        <v>12.019640215597503</v>
      </c>
      <c r="G18" s="3">
        <v>3.063371092507178</v>
      </c>
      <c r="H18" s="3">
        <v>0.16160324676599536</v>
      </c>
      <c r="J18" t="s">
        <v>98</v>
      </c>
      <c r="K18" t="s">
        <v>98</v>
      </c>
      <c r="L18">
        <v>1</v>
      </c>
      <c r="N18">
        <v>75</v>
      </c>
      <c r="O18">
        <v>21</v>
      </c>
      <c r="P18" t="s">
        <v>98</v>
      </c>
      <c r="Q18" t="s">
        <v>27</v>
      </c>
      <c r="T18">
        <v>0.5</v>
      </c>
      <c r="U18">
        <v>0.5</v>
      </c>
      <c r="V18">
        <v>9300</v>
      </c>
      <c r="W18">
        <v>11920</v>
      </c>
      <c r="Y18">
        <v>1378</v>
      </c>
      <c r="Z18">
        <v>7.55</v>
      </c>
      <c r="AA18">
        <v>10.377000000000001</v>
      </c>
      <c r="AB18">
        <v>2.827</v>
      </c>
      <c r="AD18">
        <v>2.8000000000000001E-2</v>
      </c>
      <c r="AE18">
        <v>1</v>
      </c>
      <c r="AF18">
        <v>0</v>
      </c>
      <c r="AG18">
        <v>0</v>
      </c>
      <c r="AI18">
        <v>0</v>
      </c>
      <c r="AL18">
        <v>44841</v>
      </c>
      <c r="AM18">
        <v>7.8553240740740743E-2</v>
      </c>
      <c r="AO18">
        <v>1</v>
      </c>
      <c r="AQ18">
        <v>8.9630355288617647</v>
      </c>
      <c r="AR18">
        <v>12.064340502059419</v>
      </c>
      <c r="AS18">
        <v>3.1013049731976547</v>
      </c>
      <c r="AT18">
        <v>0.15799541315829768</v>
      </c>
      <c r="AX18">
        <v>0.15109875950455284</v>
      </c>
      <c r="BD18">
        <v>0.74378742891006033</v>
      </c>
      <c r="BJ18">
        <v>2.4766102143655244</v>
      </c>
      <c r="BP18">
        <v>4.4650508945799858</v>
      </c>
      <c r="BT18">
        <v>8.9562691230903262</v>
      </c>
      <c r="BU18">
        <v>12.019640215597503</v>
      </c>
      <c r="BV18">
        <v>3.063371092507178</v>
      </c>
      <c r="BW18">
        <v>0.16160324676599536</v>
      </c>
      <c r="BY18" s="3">
        <f t="shared" si="1"/>
        <v>0</v>
      </c>
      <c r="BZ18" s="3">
        <f t="shared" si="2"/>
        <v>0</v>
      </c>
      <c r="CA18" s="3">
        <f t="shared" si="3"/>
        <v>0</v>
      </c>
      <c r="CB18" s="3">
        <f t="shared" si="4"/>
        <v>0</v>
      </c>
    </row>
    <row r="19" spans="1:80" x14ac:dyDescent="0.35">
      <c r="A19" t="s">
        <v>101</v>
      </c>
      <c r="B19" s="11">
        <v>44841</v>
      </c>
      <c r="C19">
        <v>1</v>
      </c>
      <c r="E19" s="3">
        <v>1.2126010323768637</v>
      </c>
      <c r="F19" s="3">
        <v>4.1229282458593826</v>
      </c>
      <c r="G19" s="3">
        <v>2.9103272134825193</v>
      </c>
      <c r="H19" s="3">
        <v>0.13182515743678908</v>
      </c>
      <c r="J19" t="s">
        <v>101</v>
      </c>
      <c r="K19" t="s">
        <v>101</v>
      </c>
      <c r="L19">
        <v>1</v>
      </c>
      <c r="N19">
        <v>84</v>
      </c>
      <c r="O19">
        <v>24</v>
      </c>
      <c r="P19" t="s">
        <v>101</v>
      </c>
      <c r="Q19" t="s">
        <v>27</v>
      </c>
      <c r="T19">
        <v>0.5</v>
      </c>
      <c r="U19">
        <v>0.5</v>
      </c>
      <c r="V19">
        <v>1281</v>
      </c>
      <c r="W19">
        <v>4102</v>
      </c>
      <c r="Y19">
        <v>1133</v>
      </c>
      <c r="Z19">
        <v>1.397</v>
      </c>
      <c r="AA19">
        <v>3.754</v>
      </c>
      <c r="AB19">
        <v>2.3570000000000002</v>
      </c>
      <c r="AD19">
        <v>2E-3</v>
      </c>
      <c r="AE19">
        <v>1</v>
      </c>
      <c r="AF19">
        <v>0</v>
      </c>
      <c r="AG19">
        <v>0</v>
      </c>
      <c r="AI19">
        <v>0</v>
      </c>
      <c r="AL19">
        <v>44841</v>
      </c>
      <c r="AM19">
        <v>0.16237268518518519</v>
      </c>
      <c r="AO19">
        <v>1</v>
      </c>
      <c r="AQ19">
        <v>1.211634402980944</v>
      </c>
      <c r="AR19">
        <v>4.1219123302579757</v>
      </c>
      <c r="AS19">
        <v>2.9102779272770318</v>
      </c>
      <c r="AT19">
        <v>0.13160976438558328</v>
      </c>
      <c r="AX19">
        <v>0.15943073939579491</v>
      </c>
      <c r="BD19">
        <v>4.9281265199200161E-2</v>
      </c>
      <c r="BJ19">
        <v>3.3869872266714218E-3</v>
      </c>
      <c r="BP19">
        <v>0.32678595708727881</v>
      </c>
      <c r="BT19">
        <v>1.2126010323768637</v>
      </c>
      <c r="BU19">
        <v>4.1229282458593826</v>
      </c>
      <c r="BV19">
        <v>2.9103272134825193</v>
      </c>
      <c r="BW19">
        <v>0.13182515743678908</v>
      </c>
      <c r="BY19" s="3">
        <f t="shared" si="1"/>
        <v>0</v>
      </c>
      <c r="BZ19" s="3">
        <f t="shared" si="2"/>
        <v>0</v>
      </c>
      <c r="CA19" s="3">
        <f t="shared" si="3"/>
        <v>0</v>
      </c>
      <c r="CB19" s="3">
        <f t="shared" si="4"/>
        <v>0</v>
      </c>
    </row>
    <row r="20" spans="1:80" x14ac:dyDescent="0.35">
      <c r="A20" t="s">
        <v>122</v>
      </c>
      <c r="B20" s="11">
        <v>44842</v>
      </c>
      <c r="C20">
        <v>1</v>
      </c>
      <c r="E20" s="3">
        <v>10.391607561152776</v>
      </c>
      <c r="F20" s="3">
        <v>12.815092772189267</v>
      </c>
      <c r="G20" s="3">
        <v>2.4234852110364908</v>
      </c>
      <c r="H20" s="3">
        <v>0.30813692094084399</v>
      </c>
      <c r="J20" t="s">
        <v>122</v>
      </c>
      <c r="K20" t="s">
        <v>122</v>
      </c>
      <c r="L20">
        <v>1</v>
      </c>
      <c r="N20">
        <v>87</v>
      </c>
      <c r="O20">
        <v>25</v>
      </c>
      <c r="P20" t="s">
        <v>122</v>
      </c>
      <c r="Q20" t="s">
        <v>27</v>
      </c>
      <c r="T20">
        <v>0.5</v>
      </c>
      <c r="U20">
        <v>0.5</v>
      </c>
      <c r="V20">
        <v>10372</v>
      </c>
      <c r="W20">
        <v>12600</v>
      </c>
      <c r="Y20">
        <v>2802</v>
      </c>
      <c r="Z20">
        <v>8.3719999999999999</v>
      </c>
      <c r="AA20">
        <v>10.952999999999999</v>
      </c>
      <c r="AB20">
        <v>2.581</v>
      </c>
      <c r="AD20">
        <v>0.17699999999999999</v>
      </c>
      <c r="AE20">
        <v>1</v>
      </c>
      <c r="AF20">
        <v>0</v>
      </c>
      <c r="AG20">
        <v>0</v>
      </c>
      <c r="AI20">
        <v>0</v>
      </c>
      <c r="AL20">
        <v>44842</v>
      </c>
      <c r="AM20">
        <v>0.25081018518518522</v>
      </c>
      <c r="AO20">
        <v>1</v>
      </c>
      <c r="AQ20">
        <v>10.430113685737368</v>
      </c>
      <c r="AR20">
        <v>12.878346461054047</v>
      </c>
      <c r="AS20">
        <v>2.4482327753166793</v>
      </c>
      <c r="AT20">
        <v>0.30727045133195652</v>
      </c>
      <c r="AX20">
        <v>0.74110043817551263</v>
      </c>
      <c r="BD20">
        <v>0.98717488806714182</v>
      </c>
      <c r="BJ20">
        <v>2.0423119701732562</v>
      </c>
      <c r="BP20">
        <v>0.56239259238511929</v>
      </c>
      <c r="BT20">
        <v>10.391607561152776</v>
      </c>
      <c r="BU20">
        <v>12.815092772189267</v>
      </c>
      <c r="BV20">
        <v>2.4234852110364908</v>
      </c>
      <c r="BW20">
        <v>0.30813692094084399</v>
      </c>
      <c r="BY20" s="3">
        <f t="shared" si="1"/>
        <v>0</v>
      </c>
      <c r="BZ20" s="3">
        <f t="shared" si="2"/>
        <v>0</v>
      </c>
      <c r="CA20" s="3">
        <f t="shared" si="3"/>
        <v>0</v>
      </c>
      <c r="CB20" s="3">
        <f t="shared" si="4"/>
        <v>0</v>
      </c>
    </row>
    <row r="21" spans="1:80" x14ac:dyDescent="0.35">
      <c r="A21" t="s">
        <v>164</v>
      </c>
      <c r="B21" s="11">
        <v>44846</v>
      </c>
      <c r="C21">
        <v>1</v>
      </c>
      <c r="E21" s="3">
        <v>8.0531586776472288</v>
      </c>
      <c r="F21" s="3">
        <v>10.943174863716497</v>
      </c>
      <c r="G21" s="3">
        <v>2.8900161860692677</v>
      </c>
      <c r="H21" s="3">
        <v>0.17433810455007354</v>
      </c>
      <c r="J21" t="s">
        <v>164</v>
      </c>
      <c r="K21" t="s">
        <v>164</v>
      </c>
      <c r="L21">
        <v>1</v>
      </c>
      <c r="N21">
        <v>90</v>
      </c>
      <c r="O21">
        <v>26</v>
      </c>
      <c r="P21" t="s">
        <v>164</v>
      </c>
      <c r="Q21" t="s">
        <v>27</v>
      </c>
      <c r="T21">
        <v>0.5</v>
      </c>
      <c r="U21">
        <v>0.5</v>
      </c>
      <c r="V21">
        <v>8121</v>
      </c>
      <c r="W21">
        <v>11066</v>
      </c>
      <c r="Y21">
        <v>1652</v>
      </c>
      <c r="Z21">
        <v>6.6449999999999996</v>
      </c>
      <c r="AA21">
        <v>9.6539999999999999</v>
      </c>
      <c r="AB21">
        <v>3.0089999999999999</v>
      </c>
      <c r="AD21">
        <v>5.7000000000000002E-2</v>
      </c>
      <c r="AE21">
        <v>1</v>
      </c>
      <c r="AF21">
        <v>0</v>
      </c>
      <c r="AG21">
        <v>0</v>
      </c>
      <c r="AI21">
        <v>0</v>
      </c>
      <c r="AL21">
        <v>44846</v>
      </c>
      <c r="AM21">
        <v>0.28900462962962964</v>
      </c>
      <c r="AO21">
        <v>1</v>
      </c>
      <c r="AQ21">
        <v>8.0803817532964644</v>
      </c>
      <c r="AR21">
        <v>10.941710104299489</v>
      </c>
      <c r="AS21">
        <v>2.8613283510030243</v>
      </c>
      <c r="AT21">
        <v>0.17473515989102101</v>
      </c>
      <c r="AX21">
        <v>0.67608442199944363</v>
      </c>
      <c r="BD21">
        <v>2.6770282577962656E-2</v>
      </c>
      <c r="BJ21">
        <v>1.9853061864862376</v>
      </c>
      <c r="BP21">
        <v>0.45550035314677095</v>
      </c>
      <c r="BT21">
        <v>8.0531586776472288</v>
      </c>
      <c r="BU21">
        <v>10.943174863716497</v>
      </c>
      <c r="BV21">
        <v>2.8900161860692677</v>
      </c>
      <c r="BW21">
        <v>0.17433810455007354</v>
      </c>
      <c r="BY21" s="3">
        <f t="shared" si="1"/>
        <v>0</v>
      </c>
      <c r="BZ21" s="3">
        <f t="shared" si="2"/>
        <v>0</v>
      </c>
      <c r="CA21" s="3">
        <f t="shared" si="3"/>
        <v>0</v>
      </c>
      <c r="CB21" s="3">
        <f t="shared" si="4"/>
        <v>0</v>
      </c>
    </row>
    <row r="22" spans="1:80" x14ac:dyDescent="0.35">
      <c r="A22" t="s">
        <v>184</v>
      </c>
      <c r="B22" s="11">
        <v>44852</v>
      </c>
      <c r="C22">
        <v>1</v>
      </c>
      <c r="E22" s="3">
        <v>7.4640637567528216</v>
      </c>
      <c r="F22" s="3">
        <v>11.016553852398363</v>
      </c>
      <c r="G22" s="3">
        <v>3.5524900956455423</v>
      </c>
      <c r="H22" s="3">
        <v>0.14057653441864432</v>
      </c>
      <c r="J22" t="s">
        <v>184</v>
      </c>
      <c r="K22" t="s">
        <v>184</v>
      </c>
      <c r="L22">
        <v>1</v>
      </c>
      <c r="N22">
        <v>87</v>
      </c>
      <c r="O22">
        <v>25</v>
      </c>
      <c r="P22" t="s">
        <v>184</v>
      </c>
      <c r="Q22" t="s">
        <v>27</v>
      </c>
      <c r="T22">
        <v>0.5</v>
      </c>
      <c r="U22">
        <v>0.5</v>
      </c>
      <c r="V22">
        <v>7463</v>
      </c>
      <c r="W22">
        <v>10477</v>
      </c>
      <c r="Y22">
        <v>1363</v>
      </c>
      <c r="Z22">
        <v>6.14</v>
      </c>
      <c r="AA22">
        <v>9.1539999999999999</v>
      </c>
      <c r="AB22">
        <v>3.0139999999999998</v>
      </c>
      <c r="AD22">
        <v>2.7E-2</v>
      </c>
      <c r="AE22">
        <v>1</v>
      </c>
      <c r="AF22">
        <v>0</v>
      </c>
      <c r="AG22">
        <v>0</v>
      </c>
      <c r="AI22">
        <v>0</v>
      </c>
      <c r="AL22">
        <v>44852</v>
      </c>
      <c r="AM22">
        <v>0.24281249999999999</v>
      </c>
      <c r="AO22">
        <v>1</v>
      </c>
      <c r="AQ22">
        <v>7.4556658409680834</v>
      </c>
      <c r="AR22">
        <v>10.945186496981554</v>
      </c>
      <c r="AS22">
        <v>3.4895206560134708</v>
      </c>
      <c r="AT22">
        <v>0.14186731587287491</v>
      </c>
      <c r="AX22">
        <v>0.22502261659113296</v>
      </c>
      <c r="BD22">
        <v>1.2956384795645004</v>
      </c>
      <c r="BJ22">
        <v>3.5450874139948274</v>
      </c>
      <c r="BP22">
        <v>1.8364109765098824</v>
      </c>
      <c r="BT22">
        <v>7.4640637567528216</v>
      </c>
      <c r="BU22">
        <v>11.016553852398363</v>
      </c>
      <c r="BV22">
        <v>3.5524900956455423</v>
      </c>
      <c r="BW22">
        <v>0.14057653441864432</v>
      </c>
      <c r="BY22" s="3">
        <f t="shared" si="1"/>
        <v>0</v>
      </c>
      <c r="BZ22" s="3">
        <f t="shared" si="2"/>
        <v>0</v>
      </c>
      <c r="CA22" s="3">
        <f t="shared" si="3"/>
        <v>0</v>
      </c>
      <c r="CB22" s="3">
        <f t="shared" si="4"/>
        <v>0</v>
      </c>
    </row>
    <row r="23" spans="1:80" x14ac:dyDescent="0.35">
      <c r="A23" t="s">
        <v>181</v>
      </c>
      <c r="B23" s="11">
        <v>44852</v>
      </c>
      <c r="C23">
        <v>1</v>
      </c>
      <c r="E23" s="3">
        <v>8.9262890933895083</v>
      </c>
      <c r="F23" s="3">
        <v>11.141188147003081</v>
      </c>
      <c r="G23" s="3">
        <v>2.2148990536135722</v>
      </c>
      <c r="H23" s="3">
        <v>0.18699303551277613</v>
      </c>
      <c r="J23" t="s">
        <v>181</v>
      </c>
      <c r="K23" t="s">
        <v>181</v>
      </c>
      <c r="L23">
        <v>1</v>
      </c>
      <c r="N23">
        <v>78</v>
      </c>
      <c r="O23">
        <v>22</v>
      </c>
      <c r="P23" t="s">
        <v>181</v>
      </c>
      <c r="Q23" t="s">
        <v>27</v>
      </c>
      <c r="T23">
        <v>0.5</v>
      </c>
      <c r="U23">
        <v>0.5</v>
      </c>
      <c r="V23">
        <v>8925</v>
      </c>
      <c r="W23">
        <v>10629</v>
      </c>
      <c r="Y23">
        <v>1785</v>
      </c>
      <c r="Z23">
        <v>7.2619999999999996</v>
      </c>
      <c r="AA23">
        <v>9.2829999999999995</v>
      </c>
      <c r="AB23">
        <v>2.0209999999999999</v>
      </c>
      <c r="AD23">
        <v>7.0999999999999994E-2</v>
      </c>
      <c r="AE23">
        <v>1</v>
      </c>
      <c r="AF23">
        <v>0</v>
      </c>
      <c r="AG23">
        <v>0</v>
      </c>
      <c r="AI23">
        <v>0</v>
      </c>
      <c r="AL23">
        <v>44852</v>
      </c>
      <c r="AM23">
        <v>0.1597800925925926</v>
      </c>
      <c r="AO23">
        <v>1</v>
      </c>
      <c r="AQ23">
        <v>8.9001073559429731</v>
      </c>
      <c r="AR23">
        <v>11.102401540798294</v>
      </c>
      <c r="AS23">
        <v>2.2022941848553206</v>
      </c>
      <c r="AT23">
        <v>0.18544409776769943</v>
      </c>
      <c r="AX23">
        <v>0.58662087173323663</v>
      </c>
      <c r="BD23">
        <v>0.69627414406820132</v>
      </c>
      <c r="BJ23">
        <v>1.1381890057415465</v>
      </c>
      <c r="BP23">
        <v>1.6566796093011338</v>
      </c>
      <c r="BT23">
        <v>8.9262890933895083</v>
      </c>
      <c r="BU23">
        <v>11.141188147003081</v>
      </c>
      <c r="BV23">
        <v>2.2148990536135722</v>
      </c>
      <c r="BW23">
        <v>0.18699303551277613</v>
      </c>
      <c r="BY23" s="3">
        <f t="shared" si="1"/>
        <v>0</v>
      </c>
      <c r="BZ23" s="3">
        <f t="shared" si="2"/>
        <v>0</v>
      </c>
      <c r="CA23" s="3">
        <f t="shared" si="3"/>
        <v>0</v>
      </c>
      <c r="CB23" s="3">
        <f t="shared" si="4"/>
        <v>0</v>
      </c>
    </row>
    <row r="24" spans="1:80" x14ac:dyDescent="0.35">
      <c r="A24" t="s">
        <v>142</v>
      </c>
      <c r="B24" s="11">
        <v>44852</v>
      </c>
      <c r="C24">
        <v>1</v>
      </c>
      <c r="E24" s="3">
        <v>7.655733834663307</v>
      </c>
      <c r="F24" s="3">
        <v>10.749702001709426</v>
      </c>
      <c r="G24" s="3">
        <v>3.0939681670461208</v>
      </c>
      <c r="H24" s="3">
        <v>0.17604720878090074</v>
      </c>
      <c r="J24" t="s">
        <v>142</v>
      </c>
      <c r="K24" t="s">
        <v>142</v>
      </c>
      <c r="L24">
        <v>1</v>
      </c>
      <c r="N24">
        <v>63</v>
      </c>
      <c r="O24">
        <v>19</v>
      </c>
      <c r="P24" t="s">
        <v>142</v>
      </c>
      <c r="Q24" t="s">
        <v>27</v>
      </c>
      <c r="T24">
        <v>0.5</v>
      </c>
      <c r="U24">
        <v>0.5</v>
      </c>
      <c r="V24">
        <v>7661</v>
      </c>
      <c r="W24">
        <v>10271</v>
      </c>
      <c r="Y24">
        <v>1680</v>
      </c>
      <c r="Z24">
        <v>6.2919999999999998</v>
      </c>
      <c r="AA24">
        <v>8.98</v>
      </c>
      <c r="AB24">
        <v>2.6880000000000002</v>
      </c>
      <c r="AD24">
        <v>0.06</v>
      </c>
      <c r="AE24">
        <v>1</v>
      </c>
      <c r="AF24">
        <v>0</v>
      </c>
      <c r="AG24">
        <v>0</v>
      </c>
      <c r="AI24">
        <v>0</v>
      </c>
      <c r="AL24">
        <v>44852</v>
      </c>
      <c r="AM24">
        <v>2.7743055555555559E-2</v>
      </c>
      <c r="AO24">
        <v>1</v>
      </c>
      <c r="AQ24">
        <v>7.6512878792478576</v>
      </c>
      <c r="AR24">
        <v>10.732118740229923</v>
      </c>
      <c r="AS24">
        <v>3.0808308609820658</v>
      </c>
      <c r="AT24">
        <v>0.17460153355216249</v>
      </c>
      <c r="AX24">
        <v>0.11614707385251043</v>
      </c>
      <c r="BD24">
        <v>0.32713951468994856</v>
      </c>
      <c r="BJ24">
        <v>0.84922050614356626</v>
      </c>
      <c r="BP24">
        <v>1.642372223620409</v>
      </c>
      <c r="BT24">
        <v>7.655733834663307</v>
      </c>
      <c r="BU24">
        <v>10.749702001709426</v>
      </c>
      <c r="BV24">
        <v>3.0939681670461208</v>
      </c>
      <c r="BW24">
        <v>0.17604720878090074</v>
      </c>
      <c r="BY24" s="3">
        <f t="shared" si="1"/>
        <v>0</v>
      </c>
      <c r="BZ24" s="3">
        <f t="shared" si="2"/>
        <v>0</v>
      </c>
      <c r="CA24" s="3">
        <f t="shared" si="3"/>
        <v>0</v>
      </c>
      <c r="CB24" s="3">
        <f t="shared" si="4"/>
        <v>0</v>
      </c>
    </row>
    <row r="25" spans="1:80" x14ac:dyDescent="0.35">
      <c r="A25" t="s">
        <v>152</v>
      </c>
      <c r="B25" s="11">
        <v>44845</v>
      </c>
      <c r="C25">
        <v>1</v>
      </c>
      <c r="E25" s="3">
        <v>7.8150805069693714</v>
      </c>
      <c r="F25" s="3">
        <v>10.426114789512447</v>
      </c>
      <c r="G25" s="3">
        <v>2.6110342825430748</v>
      </c>
      <c r="H25" s="3">
        <v>0.15096147135179078</v>
      </c>
      <c r="J25" t="s">
        <v>152</v>
      </c>
      <c r="K25" t="s">
        <v>152</v>
      </c>
      <c r="L25">
        <v>1</v>
      </c>
      <c r="N25">
        <v>42</v>
      </c>
      <c r="O25">
        <v>12</v>
      </c>
      <c r="P25" t="s">
        <v>152</v>
      </c>
      <c r="Q25" t="s">
        <v>27</v>
      </c>
      <c r="T25">
        <v>0.5</v>
      </c>
      <c r="U25">
        <v>0.5</v>
      </c>
      <c r="V25">
        <v>7869</v>
      </c>
      <c r="W25">
        <v>10565</v>
      </c>
      <c r="Y25">
        <v>1396</v>
      </c>
      <c r="Z25">
        <v>6.452</v>
      </c>
      <c r="AA25">
        <v>9.2289999999999992</v>
      </c>
      <c r="AB25">
        <v>2.778</v>
      </c>
      <c r="AD25">
        <v>0.03</v>
      </c>
      <c r="AE25">
        <v>1</v>
      </c>
      <c r="AF25">
        <v>0</v>
      </c>
      <c r="AG25">
        <v>0</v>
      </c>
      <c r="AI25">
        <v>0</v>
      </c>
      <c r="AL25">
        <v>44845</v>
      </c>
      <c r="AM25">
        <v>0.84614583333333337</v>
      </c>
      <c r="AO25">
        <v>1</v>
      </c>
      <c r="AQ25">
        <v>7.8309193873471079</v>
      </c>
      <c r="AR25">
        <v>10.452480459018602</v>
      </c>
      <c r="AS25">
        <v>2.6215610716714943</v>
      </c>
      <c r="AT25">
        <v>0.14932361807038241</v>
      </c>
      <c r="AX25">
        <v>0.40534145140568134</v>
      </c>
      <c r="BD25">
        <v>0.50576211826627182</v>
      </c>
      <c r="BJ25">
        <v>0.80633097763593775</v>
      </c>
      <c r="BP25">
        <v>2.1698957578276605</v>
      </c>
      <c r="BT25">
        <v>7.8150805069693714</v>
      </c>
      <c r="BU25">
        <v>10.426114789512447</v>
      </c>
      <c r="BV25">
        <v>2.6110342825430748</v>
      </c>
      <c r="BW25">
        <v>0.15096147135179078</v>
      </c>
      <c r="BY25" s="3">
        <f t="shared" si="1"/>
        <v>0</v>
      </c>
      <c r="BZ25" s="3">
        <f t="shared" si="2"/>
        <v>0</v>
      </c>
      <c r="CA25" s="3">
        <f t="shared" si="3"/>
        <v>0</v>
      </c>
      <c r="CB25" s="3">
        <f t="shared" si="4"/>
        <v>0</v>
      </c>
    </row>
    <row r="26" spans="1:80" x14ac:dyDescent="0.35">
      <c r="A26" t="s">
        <v>133</v>
      </c>
      <c r="B26" s="11">
        <v>44851</v>
      </c>
      <c r="C26">
        <v>1</v>
      </c>
      <c r="E26" s="3">
        <v>12.929624947478601</v>
      </c>
      <c r="F26" s="3">
        <v>15.934178364416018</v>
      </c>
      <c r="G26" s="3">
        <v>3.0045534169374166</v>
      </c>
      <c r="H26" s="3">
        <v>0.65983209782652374</v>
      </c>
      <c r="J26" t="s">
        <v>133</v>
      </c>
      <c r="K26" t="s">
        <v>133</v>
      </c>
      <c r="L26">
        <v>1</v>
      </c>
      <c r="N26">
        <v>45</v>
      </c>
      <c r="O26">
        <v>13</v>
      </c>
      <c r="P26" t="s">
        <v>133</v>
      </c>
      <c r="Q26" t="s">
        <v>27</v>
      </c>
      <c r="T26">
        <v>0.5</v>
      </c>
      <c r="U26">
        <v>0.5</v>
      </c>
      <c r="V26">
        <v>13158</v>
      </c>
      <c r="W26">
        <v>15256</v>
      </c>
      <c r="Y26">
        <v>6313</v>
      </c>
      <c r="Z26">
        <v>10.51</v>
      </c>
      <c r="AA26">
        <v>13.202999999999999</v>
      </c>
      <c r="AB26">
        <v>2.6930000000000001</v>
      </c>
      <c r="AD26">
        <v>0.54400000000000004</v>
      </c>
      <c r="AE26">
        <v>1</v>
      </c>
      <c r="AF26">
        <v>0</v>
      </c>
      <c r="AG26">
        <v>0</v>
      </c>
      <c r="AI26">
        <v>0</v>
      </c>
      <c r="AL26">
        <v>44851</v>
      </c>
      <c r="AM26">
        <v>0.86063657407407401</v>
      </c>
      <c r="AO26">
        <v>1</v>
      </c>
      <c r="AQ26">
        <v>13.082269416742363</v>
      </c>
      <c r="AR26">
        <v>15.888151591719669</v>
      </c>
      <c r="AS26">
        <v>2.805882174977306</v>
      </c>
      <c r="AT26">
        <v>0.65301677174818629</v>
      </c>
      <c r="AX26">
        <v>2.3611585004796098</v>
      </c>
      <c r="BD26">
        <v>0.57771127752825169</v>
      </c>
      <c r="BJ26">
        <v>13.224676974631327</v>
      </c>
      <c r="BP26">
        <v>2.065775854429341</v>
      </c>
      <c r="BT26">
        <v>12.929624947478601</v>
      </c>
      <c r="BU26">
        <v>15.934178364416018</v>
      </c>
      <c r="BV26">
        <v>3.0045534169374166</v>
      </c>
      <c r="BW26">
        <v>0.65983209782652374</v>
      </c>
      <c r="BY26" s="3">
        <f t="shared" si="1"/>
        <v>0</v>
      </c>
      <c r="BZ26" s="3">
        <f t="shared" si="2"/>
        <v>0</v>
      </c>
      <c r="CA26" s="3">
        <f t="shared" si="3"/>
        <v>0</v>
      </c>
      <c r="CB26" s="3">
        <f t="shared" si="4"/>
        <v>0</v>
      </c>
    </row>
    <row r="27" spans="1:80" x14ac:dyDescent="0.35">
      <c r="A27" t="s">
        <v>114</v>
      </c>
      <c r="B27" s="11">
        <v>44841</v>
      </c>
      <c r="C27">
        <v>1</v>
      </c>
      <c r="E27" s="3">
        <v>8.1457503467450305</v>
      </c>
      <c r="F27" s="3">
        <v>10.660925144210317</v>
      </c>
      <c r="G27" s="3">
        <v>2.5151747974652858</v>
      </c>
      <c r="H27" s="3">
        <v>0.1520194849395341</v>
      </c>
      <c r="J27" t="s">
        <v>114</v>
      </c>
      <c r="K27" t="s">
        <v>114</v>
      </c>
      <c r="L27">
        <v>1</v>
      </c>
      <c r="N27">
        <v>51</v>
      </c>
      <c r="O27">
        <v>15</v>
      </c>
      <c r="P27" t="s">
        <v>114</v>
      </c>
      <c r="Q27" t="s">
        <v>27</v>
      </c>
      <c r="T27">
        <v>0.5</v>
      </c>
      <c r="U27">
        <v>0.5</v>
      </c>
      <c r="V27">
        <v>8206</v>
      </c>
      <c r="W27">
        <v>10405</v>
      </c>
      <c r="Y27">
        <v>1301</v>
      </c>
      <c r="Z27">
        <v>6.7110000000000003</v>
      </c>
      <c r="AA27">
        <v>9.0939999999999994</v>
      </c>
      <c r="AB27">
        <v>2.383</v>
      </c>
      <c r="AD27">
        <v>0.02</v>
      </c>
      <c r="AE27">
        <v>1</v>
      </c>
      <c r="AF27">
        <v>0</v>
      </c>
      <c r="AG27">
        <v>0</v>
      </c>
      <c r="AI27">
        <v>0</v>
      </c>
      <c r="AL27">
        <v>44841</v>
      </c>
      <c r="AM27">
        <v>0.9215740740740741</v>
      </c>
      <c r="AO27">
        <v>1</v>
      </c>
      <c r="AQ27">
        <v>8.2637691181991002</v>
      </c>
      <c r="AR27">
        <v>10.656876908122969</v>
      </c>
      <c r="AS27">
        <v>2.3931077899238691</v>
      </c>
      <c r="AT27">
        <v>0.15426211216253691</v>
      </c>
      <c r="AX27">
        <v>2.8976771059827273</v>
      </c>
      <c r="BD27">
        <v>7.5945305544998648E-2</v>
      </c>
      <c r="BJ27">
        <v>9.7064432789666988</v>
      </c>
      <c r="BP27">
        <v>2.9504470744586837</v>
      </c>
      <c r="BT27">
        <v>8.1457503467450305</v>
      </c>
      <c r="BU27">
        <v>10.660925144210317</v>
      </c>
      <c r="BV27">
        <v>2.5151747974652858</v>
      </c>
      <c r="BW27">
        <v>0.1520194849395341</v>
      </c>
      <c r="BY27" s="3">
        <f t="shared" si="1"/>
        <v>0</v>
      </c>
      <c r="BZ27" s="3">
        <f t="shared" si="2"/>
        <v>0</v>
      </c>
      <c r="CA27" s="3">
        <f t="shared" si="3"/>
        <v>0</v>
      </c>
      <c r="CB27" s="3">
        <f t="shared" si="4"/>
        <v>0</v>
      </c>
    </row>
    <row r="28" spans="1:80" x14ac:dyDescent="0.35">
      <c r="A28" t="s">
        <v>125</v>
      </c>
      <c r="B28" s="11">
        <v>44842</v>
      </c>
      <c r="C28">
        <v>1</v>
      </c>
      <c r="E28" s="3">
        <v>9.7545062271168206</v>
      </c>
      <c r="F28" s="3">
        <v>12.158266467017391</v>
      </c>
      <c r="G28" s="3">
        <v>2.4037602399005698</v>
      </c>
      <c r="H28" s="3">
        <v>0.18295754685686844</v>
      </c>
      <c r="J28" t="s">
        <v>125</v>
      </c>
      <c r="K28" t="s">
        <v>125</v>
      </c>
      <c r="L28">
        <v>1</v>
      </c>
      <c r="N28">
        <v>96</v>
      </c>
      <c r="O28">
        <v>28</v>
      </c>
      <c r="P28" t="s">
        <v>125</v>
      </c>
      <c r="Q28" t="s">
        <v>27</v>
      </c>
      <c r="T28">
        <v>0.5</v>
      </c>
      <c r="U28">
        <v>0.5</v>
      </c>
      <c r="V28">
        <v>9683</v>
      </c>
      <c r="W28">
        <v>11887</v>
      </c>
      <c r="Y28">
        <v>1565</v>
      </c>
      <c r="Z28">
        <v>7.843</v>
      </c>
      <c r="AA28">
        <v>10.349</v>
      </c>
      <c r="AB28">
        <v>2.5059999999999998</v>
      </c>
      <c r="AD28">
        <v>4.8000000000000001E-2</v>
      </c>
      <c r="AE28">
        <v>1</v>
      </c>
      <c r="AF28">
        <v>0</v>
      </c>
      <c r="AG28">
        <v>0</v>
      </c>
      <c r="AI28">
        <v>0</v>
      </c>
      <c r="AL28">
        <v>44842</v>
      </c>
      <c r="AM28">
        <v>0.33435185185185184</v>
      </c>
      <c r="AO28">
        <v>1</v>
      </c>
      <c r="AQ28">
        <v>9.7410040795352124</v>
      </c>
      <c r="AR28">
        <v>12.156748378484636</v>
      </c>
      <c r="AS28">
        <v>2.4157442989494236</v>
      </c>
      <c r="AT28">
        <v>0.18117363883857074</v>
      </c>
      <c r="AX28">
        <v>0.27683918113813011</v>
      </c>
      <c r="BD28">
        <v>2.4972121426578137E-2</v>
      </c>
      <c r="BJ28">
        <v>0.99710934975357735</v>
      </c>
      <c r="BP28">
        <v>1.9500786373062668</v>
      </c>
      <c r="BT28">
        <v>9.7545062271168206</v>
      </c>
      <c r="BU28">
        <v>12.158266467017391</v>
      </c>
      <c r="BV28">
        <v>2.4037602399005698</v>
      </c>
      <c r="BW28">
        <v>0.18295754685686844</v>
      </c>
      <c r="BY28" s="3">
        <f t="shared" si="1"/>
        <v>0</v>
      </c>
      <c r="BZ28" s="3">
        <f t="shared" si="2"/>
        <v>0</v>
      </c>
      <c r="CA28" s="3">
        <f t="shared" si="3"/>
        <v>0</v>
      </c>
      <c r="CB28" s="3">
        <f t="shared" si="4"/>
        <v>0</v>
      </c>
    </row>
    <row r="29" spans="1:80" x14ac:dyDescent="0.35">
      <c r="A29" t="s">
        <v>188</v>
      </c>
      <c r="B29" s="11">
        <v>44847</v>
      </c>
      <c r="C29">
        <v>1</v>
      </c>
      <c r="E29" s="3">
        <v>2.2263114477938464</v>
      </c>
      <c r="F29" s="3">
        <v>3.5177998735452052</v>
      </c>
      <c r="G29" s="3">
        <v>1.291488425751359</v>
      </c>
      <c r="H29" s="3">
        <v>0.24916857730888756</v>
      </c>
      <c r="J29" t="s">
        <v>188</v>
      </c>
      <c r="K29" t="s">
        <v>188</v>
      </c>
      <c r="L29">
        <v>1</v>
      </c>
      <c r="N29">
        <v>60</v>
      </c>
      <c r="O29">
        <v>18</v>
      </c>
      <c r="P29" t="s">
        <v>188</v>
      </c>
      <c r="Q29" t="s">
        <v>27</v>
      </c>
      <c r="T29">
        <v>0.5</v>
      </c>
      <c r="U29">
        <v>0.5</v>
      </c>
      <c r="V29">
        <v>2225</v>
      </c>
      <c r="W29">
        <v>3547</v>
      </c>
      <c r="Y29">
        <v>1981</v>
      </c>
      <c r="Z29">
        <v>2.1219999999999999</v>
      </c>
      <c r="AA29">
        <v>3.2829999999999999</v>
      </c>
      <c r="AB29">
        <v>1.161</v>
      </c>
      <c r="AD29">
        <v>9.0999999999999998E-2</v>
      </c>
      <c r="AE29">
        <v>1</v>
      </c>
      <c r="AF29">
        <v>0</v>
      </c>
      <c r="AG29">
        <v>0</v>
      </c>
      <c r="AI29">
        <v>0</v>
      </c>
      <c r="AL29">
        <v>44847</v>
      </c>
      <c r="AM29">
        <v>7.3761574074074077E-2</v>
      </c>
      <c r="AO29">
        <v>1</v>
      </c>
      <c r="AQ29">
        <v>2.3000369234063927</v>
      </c>
      <c r="AR29">
        <v>3.605106501985579</v>
      </c>
      <c r="AS29">
        <v>1.3050695785791864</v>
      </c>
      <c r="AT29">
        <v>0.2175551471181747</v>
      </c>
      <c r="AX29">
        <v>6.6231052879509935</v>
      </c>
      <c r="BD29">
        <v>4.963706383466711</v>
      </c>
      <c r="BJ29">
        <v>2.103178403620015</v>
      </c>
      <c r="BP29">
        <v>25.375134001365304</v>
      </c>
      <c r="BT29">
        <v>2.2263114477938464</v>
      </c>
      <c r="BU29">
        <v>3.5177998735452052</v>
      </c>
      <c r="BV29">
        <v>1.291488425751359</v>
      </c>
      <c r="BW29">
        <v>0.24916857730888756</v>
      </c>
      <c r="BY29" s="3">
        <f t="shared" si="1"/>
        <v>0</v>
      </c>
      <c r="BZ29" s="3">
        <f t="shared" si="2"/>
        <v>0</v>
      </c>
      <c r="CA29" s="3">
        <f t="shared" si="3"/>
        <v>0</v>
      </c>
      <c r="CB29" s="3">
        <f t="shared" si="4"/>
        <v>0</v>
      </c>
    </row>
    <row r="30" spans="1:80" x14ac:dyDescent="0.35">
      <c r="A30" t="s">
        <v>127</v>
      </c>
      <c r="B30" s="11">
        <v>44842</v>
      </c>
      <c r="C30">
        <v>1</v>
      </c>
      <c r="E30" s="3">
        <v>7.1945990615516351</v>
      </c>
      <c r="F30" s="3">
        <v>8.74408535685202</v>
      </c>
      <c r="G30" s="3">
        <v>1.549486295300385</v>
      </c>
      <c r="H30" s="3">
        <v>0.10884891089672982</v>
      </c>
      <c r="J30" t="s">
        <v>127</v>
      </c>
      <c r="K30" t="s">
        <v>127</v>
      </c>
      <c r="L30">
        <v>1</v>
      </c>
      <c r="N30">
        <v>102</v>
      </c>
      <c r="O30">
        <v>30</v>
      </c>
      <c r="P30" t="s">
        <v>127</v>
      </c>
      <c r="Q30" t="s">
        <v>27</v>
      </c>
      <c r="T30">
        <v>0.5</v>
      </c>
      <c r="U30">
        <v>0.5</v>
      </c>
      <c r="V30">
        <v>7107</v>
      </c>
      <c r="W30">
        <v>8472</v>
      </c>
      <c r="Y30">
        <v>848</v>
      </c>
      <c r="Z30">
        <v>5.867</v>
      </c>
      <c r="AA30">
        <v>7.4560000000000004</v>
      </c>
      <c r="AB30">
        <v>1.589</v>
      </c>
      <c r="AD30">
        <v>0</v>
      </c>
      <c r="AE30">
        <v>1</v>
      </c>
      <c r="AF30">
        <v>0</v>
      </c>
      <c r="AG30">
        <v>0</v>
      </c>
      <c r="AI30">
        <v>0</v>
      </c>
      <c r="AL30">
        <v>44842</v>
      </c>
      <c r="AM30">
        <v>0.3903935185185185</v>
      </c>
      <c r="AO30">
        <v>1</v>
      </c>
      <c r="AQ30">
        <v>7.1645942891480576</v>
      </c>
      <c r="AR30">
        <v>8.7005668189130514</v>
      </c>
      <c r="AS30">
        <v>1.5359725297649938</v>
      </c>
      <c r="AT30">
        <v>0.10808437888888796</v>
      </c>
      <c r="AX30">
        <v>0.83409157749803597</v>
      </c>
      <c r="BD30">
        <v>0.99538227642910082</v>
      </c>
      <c r="BJ30">
        <v>1.7442897786677609</v>
      </c>
      <c r="BP30">
        <v>1.4047582130926775</v>
      </c>
      <c r="BT30">
        <v>7.1945990615516351</v>
      </c>
      <c r="BU30">
        <v>8.74408535685202</v>
      </c>
      <c r="BV30">
        <v>1.549486295300385</v>
      </c>
      <c r="BW30">
        <v>0.10884891089672982</v>
      </c>
      <c r="BY30" s="3">
        <f t="shared" si="1"/>
        <v>0</v>
      </c>
      <c r="BZ30" s="3">
        <f t="shared" si="2"/>
        <v>0</v>
      </c>
      <c r="CA30" s="3">
        <f t="shared" si="3"/>
        <v>0</v>
      </c>
      <c r="CB30" s="3">
        <f t="shared" si="4"/>
        <v>0</v>
      </c>
    </row>
    <row r="31" spans="1:80" x14ac:dyDescent="0.35">
      <c r="A31" t="s">
        <v>138</v>
      </c>
      <c r="B31" s="11">
        <v>44851</v>
      </c>
      <c r="C31">
        <v>1</v>
      </c>
      <c r="E31" s="3">
        <v>8.7716686439411049</v>
      </c>
      <c r="F31" s="3">
        <v>10.676266027295028</v>
      </c>
      <c r="G31" s="3">
        <v>1.9045973833539236</v>
      </c>
      <c r="H31" s="3">
        <v>0.13148943298086102</v>
      </c>
      <c r="J31" t="s">
        <v>138</v>
      </c>
      <c r="K31" t="s">
        <v>138</v>
      </c>
      <c r="L31">
        <v>1</v>
      </c>
      <c r="N31">
        <v>51</v>
      </c>
      <c r="O31">
        <v>15</v>
      </c>
      <c r="P31" t="s">
        <v>138</v>
      </c>
      <c r="Q31" t="s">
        <v>27</v>
      </c>
      <c r="T31">
        <v>0.5</v>
      </c>
      <c r="U31">
        <v>0.5</v>
      </c>
      <c r="V31">
        <v>8850</v>
      </c>
      <c r="W31">
        <v>10199</v>
      </c>
      <c r="Y31">
        <v>1245</v>
      </c>
      <c r="Z31">
        <v>7.2050000000000001</v>
      </c>
      <c r="AA31">
        <v>8.9190000000000005</v>
      </c>
      <c r="AB31">
        <v>1.714</v>
      </c>
      <c r="AD31">
        <v>1.4E-2</v>
      </c>
      <c r="AE31">
        <v>1</v>
      </c>
      <c r="AF31">
        <v>0</v>
      </c>
      <c r="AG31">
        <v>0</v>
      </c>
      <c r="AI31">
        <v>0</v>
      </c>
      <c r="AL31">
        <v>44851</v>
      </c>
      <c r="AM31">
        <v>0.91645833333333337</v>
      </c>
      <c r="AO31">
        <v>1</v>
      </c>
      <c r="AQ31">
        <v>8.8260080990188179</v>
      </c>
      <c r="AR31">
        <v>10.65764845631673</v>
      </c>
      <c r="AS31">
        <v>1.8316403572979123</v>
      </c>
      <c r="AT31">
        <v>0.12968233894493819</v>
      </c>
      <c r="AX31">
        <v>1.2389764657890494</v>
      </c>
      <c r="BD31">
        <v>0.34876558771951882</v>
      </c>
      <c r="BJ31">
        <v>7.661149458006367</v>
      </c>
      <c r="BP31">
        <v>2.7486528688367642</v>
      </c>
      <c r="BT31">
        <v>8.7716686439411049</v>
      </c>
      <c r="BU31">
        <v>10.676266027295028</v>
      </c>
      <c r="BV31">
        <v>1.9045973833539236</v>
      </c>
      <c r="BW31">
        <v>0.13148943298086102</v>
      </c>
      <c r="BY31" s="3">
        <f t="shared" si="1"/>
        <v>0</v>
      </c>
      <c r="BZ31" s="3">
        <f t="shared" si="2"/>
        <v>0</v>
      </c>
      <c r="CA31" s="3">
        <f t="shared" si="3"/>
        <v>0</v>
      </c>
      <c r="CB31" s="3">
        <f t="shared" si="4"/>
        <v>0</v>
      </c>
    </row>
    <row r="32" spans="1:80" x14ac:dyDescent="0.35">
      <c r="A32" t="s">
        <v>102</v>
      </c>
      <c r="B32" s="11">
        <v>44841</v>
      </c>
      <c r="C32">
        <v>1</v>
      </c>
      <c r="E32" s="3">
        <v>7.6315035359822483</v>
      </c>
      <c r="F32" s="3">
        <v>9.5240435407407311</v>
      </c>
      <c r="G32" s="3">
        <v>1.8925400047584819</v>
      </c>
      <c r="H32" s="3">
        <v>0.10565490171528048</v>
      </c>
      <c r="J32" t="s">
        <v>102</v>
      </c>
      <c r="K32" t="s">
        <v>102</v>
      </c>
      <c r="L32">
        <v>1</v>
      </c>
      <c r="N32">
        <v>87</v>
      </c>
      <c r="O32">
        <v>25</v>
      </c>
      <c r="P32" t="s">
        <v>102</v>
      </c>
      <c r="Q32" t="s">
        <v>27</v>
      </c>
      <c r="T32">
        <v>0.5</v>
      </c>
      <c r="U32">
        <v>0.5</v>
      </c>
      <c r="V32">
        <v>7830</v>
      </c>
      <c r="W32">
        <v>9359</v>
      </c>
      <c r="Y32">
        <v>911</v>
      </c>
      <c r="Z32">
        <v>6.4219999999999997</v>
      </c>
      <c r="AA32">
        <v>8.2070000000000007</v>
      </c>
      <c r="AB32">
        <v>1.7849999999999999</v>
      </c>
      <c r="AD32">
        <v>0</v>
      </c>
      <c r="AE32">
        <v>1</v>
      </c>
      <c r="AF32">
        <v>0</v>
      </c>
      <c r="AG32">
        <v>0</v>
      </c>
      <c r="AI32">
        <v>0</v>
      </c>
      <c r="AL32">
        <v>44841</v>
      </c>
      <c r="AM32">
        <v>0.18975694444444446</v>
      </c>
      <c r="AO32">
        <v>1</v>
      </c>
      <c r="AQ32">
        <v>7.5420903168596674</v>
      </c>
      <c r="AR32">
        <v>9.4625806468555957</v>
      </c>
      <c r="AS32">
        <v>1.9204903299959284</v>
      </c>
      <c r="AT32">
        <v>0.1077011357017359</v>
      </c>
      <c r="AX32">
        <v>2.3432661388676821</v>
      </c>
      <c r="BD32">
        <v>1.2906890570631351</v>
      </c>
      <c r="BJ32">
        <v>2.95373679469601</v>
      </c>
      <c r="BP32">
        <v>3.8734293501490664</v>
      </c>
      <c r="BT32">
        <v>7.6315035359822483</v>
      </c>
      <c r="BU32">
        <v>9.5240435407407311</v>
      </c>
      <c r="BV32">
        <v>1.8925400047584819</v>
      </c>
      <c r="BW32">
        <v>0.10565490171528048</v>
      </c>
      <c r="BY32" s="3">
        <f t="shared" si="1"/>
        <v>0</v>
      </c>
      <c r="BZ32" s="3">
        <f t="shared" si="2"/>
        <v>0</v>
      </c>
      <c r="CA32" s="3">
        <f t="shared" si="3"/>
        <v>0</v>
      </c>
      <c r="CB32" s="3">
        <f t="shared" si="4"/>
        <v>0</v>
      </c>
    </row>
    <row r="33" spans="1:80" x14ac:dyDescent="0.35">
      <c r="A33" t="s">
        <v>179</v>
      </c>
      <c r="B33" s="11">
        <v>44846</v>
      </c>
      <c r="C33">
        <v>1</v>
      </c>
      <c r="E33" s="3">
        <v>25.799035984694491</v>
      </c>
      <c r="F33" s="3">
        <v>26.936949396252103</v>
      </c>
      <c r="G33" s="3">
        <v>1.1379134115576104</v>
      </c>
      <c r="H33" s="3">
        <v>0.20464632979030026</v>
      </c>
      <c r="J33" t="s">
        <v>179</v>
      </c>
      <c r="K33" t="s">
        <v>179</v>
      </c>
      <c r="L33">
        <v>1</v>
      </c>
      <c r="N33">
        <v>33</v>
      </c>
      <c r="O33">
        <v>9</v>
      </c>
      <c r="P33" t="s">
        <v>179</v>
      </c>
      <c r="Q33" t="s">
        <v>27</v>
      </c>
      <c r="T33">
        <v>0.5</v>
      </c>
      <c r="U33">
        <v>0.5</v>
      </c>
      <c r="V33">
        <v>25761</v>
      </c>
      <c r="W33">
        <v>27444</v>
      </c>
      <c r="Y33">
        <v>1867</v>
      </c>
      <c r="Z33">
        <v>20.178000000000001</v>
      </c>
      <c r="AA33">
        <v>23.529</v>
      </c>
      <c r="AB33">
        <v>3.351</v>
      </c>
      <c r="AD33">
        <v>7.9000000000000001E-2</v>
      </c>
      <c r="AE33">
        <v>1</v>
      </c>
      <c r="AF33">
        <v>0</v>
      </c>
      <c r="AG33">
        <v>0</v>
      </c>
      <c r="AI33">
        <v>0</v>
      </c>
      <c r="AL33">
        <v>44846</v>
      </c>
      <c r="AM33">
        <v>0.85445601851851849</v>
      </c>
      <c r="AO33">
        <v>1</v>
      </c>
      <c r="AQ33">
        <v>25.748723329039983</v>
      </c>
      <c r="AR33">
        <v>26.916464042092908</v>
      </c>
      <c r="AS33">
        <v>1.1677407130529254</v>
      </c>
      <c r="AT33">
        <v>0.2055420436457038</v>
      </c>
      <c r="AX33">
        <v>0.39003516010719785</v>
      </c>
      <c r="BD33">
        <v>0.15209854581412727</v>
      </c>
      <c r="BJ33">
        <v>5.2424553911332268</v>
      </c>
      <c r="BP33">
        <v>0.87537739506139989</v>
      </c>
      <c r="BT33">
        <v>25.799035984694491</v>
      </c>
      <c r="BU33">
        <v>26.936949396252103</v>
      </c>
      <c r="BV33">
        <v>1.1379134115576104</v>
      </c>
      <c r="BW33">
        <v>0.20464632979030026</v>
      </c>
      <c r="BY33" s="3">
        <f t="shared" si="1"/>
        <v>0</v>
      </c>
      <c r="BZ33" s="3">
        <f t="shared" si="2"/>
        <v>0</v>
      </c>
      <c r="CA33" s="3">
        <f t="shared" si="3"/>
        <v>0</v>
      </c>
      <c r="CB33" s="3">
        <f t="shared" si="4"/>
        <v>0</v>
      </c>
    </row>
    <row r="34" spans="1:80" x14ac:dyDescent="0.35">
      <c r="A34" t="s">
        <v>124</v>
      </c>
      <c r="B34" s="11">
        <v>44842</v>
      </c>
      <c r="C34">
        <v>1</v>
      </c>
      <c r="E34" s="3">
        <v>3.8430659840720729</v>
      </c>
      <c r="F34" s="3">
        <v>8.6950004942929517</v>
      </c>
      <c r="G34" s="3">
        <v>4.851934510220878</v>
      </c>
      <c r="H34" s="3">
        <v>0.33662848043308435</v>
      </c>
      <c r="J34" t="s">
        <v>124</v>
      </c>
      <c r="K34" t="s">
        <v>124</v>
      </c>
      <c r="L34">
        <v>1</v>
      </c>
      <c r="N34">
        <v>93</v>
      </c>
      <c r="O34">
        <v>27</v>
      </c>
      <c r="P34" t="s">
        <v>124</v>
      </c>
      <c r="Q34" t="s">
        <v>27</v>
      </c>
      <c r="T34">
        <v>0.5</v>
      </c>
      <c r="U34">
        <v>0.5</v>
      </c>
      <c r="V34">
        <v>3743</v>
      </c>
      <c r="W34">
        <v>8492</v>
      </c>
      <c r="Y34">
        <v>3074</v>
      </c>
      <c r="Z34">
        <v>3.2869999999999999</v>
      </c>
      <c r="AA34">
        <v>7.4729999999999999</v>
      </c>
      <c r="AB34">
        <v>4.1870000000000003</v>
      </c>
      <c r="AD34">
        <v>0.20499999999999999</v>
      </c>
      <c r="AE34">
        <v>1</v>
      </c>
      <c r="AF34">
        <v>0</v>
      </c>
      <c r="AG34">
        <v>0</v>
      </c>
      <c r="AI34">
        <v>0</v>
      </c>
      <c r="AL34">
        <v>44842</v>
      </c>
      <c r="AM34">
        <v>0.30615740740740743</v>
      </c>
      <c r="AO34">
        <v>1</v>
      </c>
      <c r="AQ34">
        <v>3.8000591436269455</v>
      </c>
      <c r="AR34">
        <v>8.7208079993497805</v>
      </c>
      <c r="AS34">
        <v>4.9207488557228345</v>
      </c>
      <c r="AT34">
        <v>0.334997478816355</v>
      </c>
      <c r="AX34">
        <v>2.2381525908414286</v>
      </c>
      <c r="BD34">
        <v>0.59361710384648314</v>
      </c>
      <c r="BJ34">
        <v>2.8365735504877558</v>
      </c>
      <c r="BP34">
        <v>0.96902176228880832</v>
      </c>
      <c r="BT34">
        <v>3.8430659840720729</v>
      </c>
      <c r="BU34">
        <v>8.6950004942929517</v>
      </c>
      <c r="BV34">
        <v>4.851934510220878</v>
      </c>
      <c r="BW34">
        <v>0.33662848043308435</v>
      </c>
      <c r="BY34" s="3">
        <f t="shared" si="1"/>
        <v>0</v>
      </c>
      <c r="BZ34" s="3">
        <f t="shared" si="2"/>
        <v>0</v>
      </c>
      <c r="CA34" s="3">
        <f t="shared" si="3"/>
        <v>0</v>
      </c>
      <c r="CB34" s="3">
        <f t="shared" si="4"/>
        <v>0</v>
      </c>
    </row>
    <row r="35" spans="1:80" x14ac:dyDescent="0.35">
      <c r="A35" t="s">
        <v>128</v>
      </c>
      <c r="B35" s="11">
        <v>44844</v>
      </c>
      <c r="C35">
        <v>1</v>
      </c>
      <c r="E35" s="3">
        <v>3.8201037470401191</v>
      </c>
      <c r="F35" s="3">
        <v>8.0653213809057558</v>
      </c>
      <c r="G35" s="3">
        <v>4.2452176338656367</v>
      </c>
      <c r="H35" s="3">
        <v>0.34194850601631627</v>
      </c>
      <c r="J35" t="s">
        <v>128</v>
      </c>
      <c r="K35" t="s">
        <v>128</v>
      </c>
      <c r="L35">
        <v>1</v>
      </c>
      <c r="N35">
        <v>33</v>
      </c>
      <c r="O35">
        <v>9</v>
      </c>
      <c r="P35" t="s">
        <v>128</v>
      </c>
      <c r="Q35" t="s">
        <v>27</v>
      </c>
      <c r="T35">
        <v>0.5</v>
      </c>
      <c r="U35">
        <v>0.5</v>
      </c>
      <c r="V35">
        <v>3778</v>
      </c>
      <c r="W35">
        <v>7990</v>
      </c>
      <c r="Y35">
        <v>3280</v>
      </c>
      <c r="Z35">
        <v>3.3130000000000002</v>
      </c>
      <c r="AA35">
        <v>7.048</v>
      </c>
      <c r="AB35">
        <v>3.734</v>
      </c>
      <c r="AD35">
        <v>0.22700000000000001</v>
      </c>
      <c r="AE35">
        <v>1</v>
      </c>
      <c r="AF35">
        <v>0</v>
      </c>
      <c r="AG35">
        <v>0</v>
      </c>
      <c r="AI35">
        <v>0</v>
      </c>
      <c r="AL35">
        <v>44844</v>
      </c>
      <c r="AM35">
        <v>0.68478009259259265</v>
      </c>
      <c r="AO35">
        <v>1</v>
      </c>
      <c r="AQ35">
        <v>3.8211005265843143</v>
      </c>
      <c r="AR35">
        <v>8.0327454942314365</v>
      </c>
      <c r="AS35">
        <v>4.2116449676471222</v>
      </c>
      <c r="AT35">
        <v>0.34518821939633754</v>
      </c>
      <c r="AX35">
        <v>5.2185993376096855E-2</v>
      </c>
      <c r="BD35">
        <v>0.80780132956489747</v>
      </c>
      <c r="BJ35">
        <v>1.5816699690820659</v>
      </c>
      <c r="BP35">
        <v>1.8948545310308711</v>
      </c>
      <c r="BT35">
        <v>3.8201037470401191</v>
      </c>
      <c r="BU35">
        <v>8.0653213809057558</v>
      </c>
      <c r="BV35">
        <v>4.2452176338656367</v>
      </c>
      <c r="BW35">
        <v>0.34194850601631627</v>
      </c>
      <c r="BY35" s="3">
        <f t="shared" si="1"/>
        <v>0</v>
      </c>
      <c r="BZ35" s="3">
        <f t="shared" si="2"/>
        <v>0</v>
      </c>
      <c r="CA35" s="3">
        <f t="shared" si="3"/>
        <v>0</v>
      </c>
      <c r="CB35" s="3">
        <f t="shared" si="4"/>
        <v>0</v>
      </c>
    </row>
    <row r="36" spans="1:80" x14ac:dyDescent="0.35">
      <c r="A36" t="s">
        <v>139</v>
      </c>
      <c r="B36" s="11">
        <v>44851</v>
      </c>
      <c r="C36">
        <v>1</v>
      </c>
      <c r="E36" s="3">
        <v>5.7217432289428221</v>
      </c>
      <c r="F36" s="3">
        <v>8.1846144446994806</v>
      </c>
      <c r="G36" s="3">
        <v>2.462871215756659</v>
      </c>
      <c r="H36" s="3">
        <v>0.35944143779798221</v>
      </c>
      <c r="J36" t="s">
        <v>139</v>
      </c>
      <c r="K36" t="s">
        <v>139</v>
      </c>
      <c r="L36">
        <v>1</v>
      </c>
      <c r="N36">
        <v>54</v>
      </c>
      <c r="O36">
        <v>16</v>
      </c>
      <c r="P36" t="s">
        <v>139</v>
      </c>
      <c r="Q36" t="s">
        <v>27</v>
      </c>
      <c r="T36">
        <v>0.5</v>
      </c>
      <c r="U36">
        <v>0.5</v>
      </c>
      <c r="V36">
        <v>5702</v>
      </c>
      <c r="W36">
        <v>7836</v>
      </c>
      <c r="Y36">
        <v>3463</v>
      </c>
      <c r="Z36">
        <v>4.7889999999999997</v>
      </c>
      <c r="AA36">
        <v>6.9169999999999998</v>
      </c>
      <c r="AB36">
        <v>2.1280000000000001</v>
      </c>
      <c r="AD36">
        <v>0.246</v>
      </c>
      <c r="AE36">
        <v>1</v>
      </c>
      <c r="AF36">
        <v>0</v>
      </c>
      <c r="AG36">
        <v>0</v>
      </c>
      <c r="AI36">
        <v>0</v>
      </c>
      <c r="AL36">
        <v>44851</v>
      </c>
      <c r="AM36">
        <v>0.94430555555555562</v>
      </c>
      <c r="AO36">
        <v>1</v>
      </c>
      <c r="AQ36">
        <v>5.7158152883888897</v>
      </c>
      <c r="AR36">
        <v>8.2135751106657224</v>
      </c>
      <c r="AS36">
        <v>2.4977598222768327</v>
      </c>
      <c r="AT36">
        <v>0.35871860018361307</v>
      </c>
      <c r="AX36">
        <v>0.2072075001180376</v>
      </c>
      <c r="BD36">
        <v>0.70768552781362648</v>
      </c>
      <c r="BJ36">
        <v>2.8331653150978884</v>
      </c>
      <c r="BP36">
        <v>0.40220049129414698</v>
      </c>
      <c r="BT36">
        <v>5.7217432289428221</v>
      </c>
      <c r="BU36">
        <v>8.1846144446994806</v>
      </c>
      <c r="BV36">
        <v>2.462871215756659</v>
      </c>
      <c r="BW36">
        <v>0.35944143779798221</v>
      </c>
      <c r="BY36" s="3">
        <f t="shared" si="1"/>
        <v>0</v>
      </c>
      <c r="BZ36" s="3">
        <f t="shared" si="2"/>
        <v>0</v>
      </c>
      <c r="CA36" s="3">
        <f t="shared" si="3"/>
        <v>0</v>
      </c>
      <c r="CB36" s="3">
        <f t="shared" si="4"/>
        <v>0</v>
      </c>
    </row>
    <row r="37" spans="1:80" x14ac:dyDescent="0.35">
      <c r="A37" t="s">
        <v>163</v>
      </c>
      <c r="B37" s="11">
        <v>44846</v>
      </c>
      <c r="C37">
        <v>1</v>
      </c>
      <c r="E37" s="3">
        <v>6.0163776540726301</v>
      </c>
      <c r="F37" s="3">
        <v>8.0160972953942302</v>
      </c>
      <c r="G37" s="3">
        <v>1.9997196413216001</v>
      </c>
      <c r="H37" s="3">
        <v>0.66266654199785235</v>
      </c>
      <c r="J37" t="s">
        <v>163</v>
      </c>
      <c r="K37" t="s">
        <v>163</v>
      </c>
      <c r="L37">
        <v>1</v>
      </c>
      <c r="N37">
        <v>87</v>
      </c>
      <c r="O37">
        <v>25</v>
      </c>
      <c r="P37" t="s">
        <v>163</v>
      </c>
      <c r="Q37" t="s">
        <v>27</v>
      </c>
      <c r="T37">
        <v>0.5</v>
      </c>
      <c r="U37">
        <v>0.5</v>
      </c>
      <c r="V37">
        <v>6052</v>
      </c>
      <c r="W37">
        <v>8103</v>
      </c>
      <c r="Y37">
        <v>6524</v>
      </c>
      <c r="Z37">
        <v>5.0579999999999998</v>
      </c>
      <c r="AA37">
        <v>7.1429999999999998</v>
      </c>
      <c r="AB37">
        <v>2.085</v>
      </c>
      <c r="AD37">
        <v>0.56599999999999995</v>
      </c>
      <c r="AE37">
        <v>1</v>
      </c>
      <c r="AF37">
        <v>0</v>
      </c>
      <c r="AG37">
        <v>0</v>
      </c>
      <c r="AI37">
        <v>0</v>
      </c>
      <c r="AL37">
        <v>44846</v>
      </c>
      <c r="AM37">
        <v>0.26065972222222222</v>
      </c>
      <c r="AO37">
        <v>1</v>
      </c>
      <c r="AQ37">
        <v>6.0322165344503667</v>
      </c>
      <c r="AR37">
        <v>8.0483220025684208</v>
      </c>
      <c r="AS37">
        <v>2.0161054681180541</v>
      </c>
      <c r="AT37">
        <v>0.65834856516504847</v>
      </c>
      <c r="AX37">
        <v>0.52652547058826304</v>
      </c>
      <c r="BD37">
        <v>0.80399990136611144</v>
      </c>
      <c r="BJ37">
        <v>1.6388124072857322</v>
      </c>
      <c r="BP37">
        <v>1.3032125689598559</v>
      </c>
      <c r="BT37">
        <v>6.0163776540726301</v>
      </c>
      <c r="BU37">
        <v>8.0160972953942302</v>
      </c>
      <c r="BV37">
        <v>1.9997196413216001</v>
      </c>
      <c r="BW37">
        <v>0.66266654199785235</v>
      </c>
      <c r="BY37" s="3">
        <f t="shared" si="1"/>
        <v>0</v>
      </c>
      <c r="BZ37" s="3">
        <f t="shared" si="2"/>
        <v>0</v>
      </c>
      <c r="CA37" s="3">
        <f t="shared" si="3"/>
        <v>0</v>
      </c>
      <c r="CB37" s="3">
        <f t="shared" si="4"/>
        <v>0</v>
      </c>
    </row>
    <row r="38" spans="1:80" x14ac:dyDescent="0.35">
      <c r="A38" t="s">
        <v>88</v>
      </c>
      <c r="B38" s="11">
        <v>44840</v>
      </c>
      <c r="C38">
        <v>1</v>
      </c>
      <c r="E38" s="3">
        <v>3.9041805853155269</v>
      </c>
      <c r="F38" s="3">
        <v>7.5252295949720764</v>
      </c>
      <c r="G38" s="3">
        <v>3.6210490096565495</v>
      </c>
      <c r="H38" s="3">
        <v>0.19714310021495768</v>
      </c>
      <c r="J38" t="s">
        <v>88</v>
      </c>
      <c r="K38" t="s">
        <v>88</v>
      </c>
      <c r="L38">
        <v>1</v>
      </c>
      <c r="N38">
        <v>33</v>
      </c>
      <c r="O38">
        <v>9</v>
      </c>
      <c r="P38" t="s">
        <v>88</v>
      </c>
      <c r="Q38" t="s">
        <v>27</v>
      </c>
      <c r="T38">
        <v>0.5</v>
      </c>
      <c r="U38">
        <v>0.5</v>
      </c>
      <c r="V38">
        <v>4083</v>
      </c>
      <c r="W38">
        <v>7400</v>
      </c>
      <c r="Y38">
        <v>1699</v>
      </c>
      <c r="Z38">
        <v>3.548</v>
      </c>
      <c r="AA38">
        <v>6.548</v>
      </c>
      <c r="AB38">
        <v>3.0009999999999999</v>
      </c>
      <c r="AD38">
        <v>6.2E-2</v>
      </c>
      <c r="AE38">
        <v>1</v>
      </c>
      <c r="AF38">
        <v>0</v>
      </c>
      <c r="AG38">
        <v>0</v>
      </c>
      <c r="AI38">
        <v>0</v>
      </c>
      <c r="AL38">
        <v>44840</v>
      </c>
      <c r="AM38">
        <v>0.694849537037037</v>
      </c>
      <c r="AO38">
        <v>1</v>
      </c>
      <c r="AQ38">
        <v>3.9201299703482033</v>
      </c>
      <c r="AR38">
        <v>7.4724019836989015</v>
      </c>
      <c r="AS38">
        <v>3.5522720133506982</v>
      </c>
      <c r="AT38">
        <v>0.19256599787683376</v>
      </c>
      <c r="AX38">
        <v>0.81704135780325993</v>
      </c>
      <c r="BD38">
        <v>1.4040132757802057</v>
      </c>
      <c r="BJ38">
        <v>3.7987332467711883</v>
      </c>
      <c r="BP38">
        <v>4.6434314293862933</v>
      </c>
      <c r="BT38">
        <v>3.9041805853155269</v>
      </c>
      <c r="BU38">
        <v>7.5252295949720764</v>
      </c>
      <c r="BV38">
        <v>3.6210490096565495</v>
      </c>
      <c r="BW38">
        <v>0.19714310021495768</v>
      </c>
      <c r="BY38" s="3">
        <f t="shared" si="1"/>
        <v>0</v>
      </c>
      <c r="BZ38" s="3">
        <f t="shared" si="2"/>
        <v>0</v>
      </c>
      <c r="CA38" s="3">
        <f t="shared" si="3"/>
        <v>0</v>
      </c>
      <c r="CB38" s="3">
        <f t="shared" si="4"/>
        <v>0</v>
      </c>
    </row>
    <row r="39" spans="1:80" x14ac:dyDescent="0.35">
      <c r="A39" t="s">
        <v>92</v>
      </c>
      <c r="B39" s="11">
        <v>44840</v>
      </c>
      <c r="C39">
        <v>1</v>
      </c>
      <c r="E39" s="3">
        <v>3.9979436367197465</v>
      </c>
      <c r="F39" s="3">
        <v>15.936502816822941</v>
      </c>
      <c r="G39" s="3">
        <v>11.938559180103194</v>
      </c>
      <c r="H39" s="3">
        <v>0.31534003706415814</v>
      </c>
      <c r="J39" t="s">
        <v>92</v>
      </c>
      <c r="K39" t="s">
        <v>92</v>
      </c>
      <c r="L39">
        <v>1</v>
      </c>
      <c r="N39">
        <v>45</v>
      </c>
      <c r="O39">
        <v>13</v>
      </c>
      <c r="P39" t="s">
        <v>92</v>
      </c>
      <c r="Q39" t="s">
        <v>27</v>
      </c>
      <c r="T39">
        <v>0.5</v>
      </c>
      <c r="U39">
        <v>0.5</v>
      </c>
      <c r="V39">
        <v>4228</v>
      </c>
      <c r="W39">
        <v>15829</v>
      </c>
      <c r="Y39">
        <v>2829</v>
      </c>
      <c r="Z39">
        <v>3.6589999999999998</v>
      </c>
      <c r="AA39">
        <v>13.689</v>
      </c>
      <c r="AB39">
        <v>10.029999999999999</v>
      </c>
      <c r="AD39">
        <v>0.18</v>
      </c>
      <c r="AE39">
        <v>1</v>
      </c>
      <c r="AF39">
        <v>0</v>
      </c>
      <c r="AG39">
        <v>0</v>
      </c>
      <c r="AI39">
        <v>0</v>
      </c>
      <c r="AL39">
        <v>44840</v>
      </c>
      <c r="AM39">
        <v>0.80642361111111116</v>
      </c>
      <c r="AO39">
        <v>1</v>
      </c>
      <c r="AQ39">
        <v>4.0602912327565734</v>
      </c>
      <c r="AR39">
        <v>16.035554587960142</v>
      </c>
      <c r="AS39">
        <v>11.97526335520357</v>
      </c>
      <c r="AT39">
        <v>0.31426307180812896</v>
      </c>
      <c r="AX39">
        <v>3.1189832424942336</v>
      </c>
      <c r="BD39">
        <v>1.2430803956893239</v>
      </c>
      <c r="BJ39">
        <v>0.61488450233670688</v>
      </c>
      <c r="BP39">
        <v>0.68305012332451731</v>
      </c>
      <c r="BT39">
        <v>3.9979436367197465</v>
      </c>
      <c r="BU39">
        <v>15.936502816822941</v>
      </c>
      <c r="BV39">
        <v>11.938559180103194</v>
      </c>
      <c r="BW39">
        <v>0.31534003706415814</v>
      </c>
      <c r="BY39" s="3">
        <f t="shared" si="1"/>
        <v>0</v>
      </c>
      <c r="BZ39" s="3">
        <f t="shared" si="2"/>
        <v>0</v>
      </c>
      <c r="CA39" s="3">
        <f t="shared" si="3"/>
        <v>0</v>
      </c>
      <c r="CB39" s="3">
        <f t="shared" si="4"/>
        <v>0</v>
      </c>
    </row>
    <row r="40" spans="1:80" x14ac:dyDescent="0.35">
      <c r="A40" t="s">
        <v>186</v>
      </c>
      <c r="B40" s="11">
        <v>44852</v>
      </c>
      <c r="C40">
        <v>1</v>
      </c>
      <c r="E40" s="3">
        <v>3.7047614554672839</v>
      </c>
      <c r="F40" s="3">
        <v>7.2196036823243688</v>
      </c>
      <c r="G40" s="3">
        <v>3.5148422268570854</v>
      </c>
      <c r="H40" s="3">
        <v>0.20883305771835758</v>
      </c>
      <c r="J40" t="s">
        <v>186</v>
      </c>
      <c r="K40" t="s">
        <v>186</v>
      </c>
      <c r="L40">
        <v>1</v>
      </c>
      <c r="N40">
        <v>93</v>
      </c>
      <c r="O40">
        <v>27</v>
      </c>
      <c r="P40" t="s">
        <v>186</v>
      </c>
      <c r="Q40" t="s">
        <v>27</v>
      </c>
      <c r="T40">
        <v>0.5</v>
      </c>
      <c r="U40">
        <v>0.5</v>
      </c>
      <c r="V40">
        <v>3731</v>
      </c>
      <c r="W40">
        <v>6901</v>
      </c>
      <c r="Y40">
        <v>2005</v>
      </c>
      <c r="Z40">
        <v>3.278</v>
      </c>
      <c r="AA40">
        <v>6.125</v>
      </c>
      <c r="AB40">
        <v>2.8479999999999999</v>
      </c>
      <c r="AD40">
        <v>9.4E-2</v>
      </c>
      <c r="AE40">
        <v>1</v>
      </c>
      <c r="AF40">
        <v>0</v>
      </c>
      <c r="AG40">
        <v>0</v>
      </c>
      <c r="AI40">
        <v>0</v>
      </c>
      <c r="AL40">
        <v>44852</v>
      </c>
      <c r="AM40">
        <v>0.3024189814814815</v>
      </c>
      <c r="AO40">
        <v>1</v>
      </c>
      <c r="AQ40">
        <v>3.7684868164220586</v>
      </c>
      <c r="AR40">
        <v>7.2464957292930219</v>
      </c>
      <c r="AS40">
        <v>3.4780089128709633</v>
      </c>
      <c r="AT40">
        <v>0.2081618513621577</v>
      </c>
      <c r="AX40">
        <v>3.4401869983144189</v>
      </c>
      <c r="BD40">
        <v>0.74497294178327256</v>
      </c>
      <c r="BJ40">
        <v>2.0958729643496889</v>
      </c>
      <c r="BP40">
        <v>0.64281619350238894</v>
      </c>
      <c r="BT40">
        <v>3.7047614554672839</v>
      </c>
      <c r="BU40">
        <v>7.2196036823243688</v>
      </c>
      <c r="BV40">
        <v>3.5148422268570854</v>
      </c>
      <c r="BW40">
        <v>0.20883305771835758</v>
      </c>
      <c r="BY40" s="3">
        <f t="shared" si="1"/>
        <v>0</v>
      </c>
      <c r="BZ40" s="3">
        <f t="shared" si="2"/>
        <v>0</v>
      </c>
      <c r="CA40" s="3">
        <f t="shared" si="3"/>
        <v>0</v>
      </c>
      <c r="CB40" s="3">
        <f t="shared" si="4"/>
        <v>0</v>
      </c>
    </row>
    <row r="41" spans="1:80" x14ac:dyDescent="0.35">
      <c r="A41" t="s">
        <v>105</v>
      </c>
      <c r="B41" s="11">
        <v>44841</v>
      </c>
      <c r="C41">
        <v>1</v>
      </c>
      <c r="E41" s="3">
        <v>3.8331333247154222</v>
      </c>
      <c r="F41" s="3">
        <v>6.6738923209928469</v>
      </c>
      <c r="G41" s="3">
        <v>2.8407589962774251</v>
      </c>
      <c r="H41" s="3">
        <v>0.17705769819001382</v>
      </c>
      <c r="J41" t="s">
        <v>105</v>
      </c>
      <c r="K41" t="s">
        <v>105</v>
      </c>
      <c r="L41">
        <v>1</v>
      </c>
      <c r="N41">
        <v>96</v>
      </c>
      <c r="O41">
        <v>28</v>
      </c>
      <c r="P41" t="s">
        <v>105</v>
      </c>
      <c r="Q41" t="s">
        <v>27</v>
      </c>
      <c r="T41">
        <v>0.5</v>
      </c>
      <c r="U41">
        <v>0.5</v>
      </c>
      <c r="V41">
        <v>3985</v>
      </c>
      <c r="W41">
        <v>6601</v>
      </c>
      <c r="Y41">
        <v>1586</v>
      </c>
      <c r="Z41">
        <v>3.472</v>
      </c>
      <c r="AA41">
        <v>5.8710000000000004</v>
      </c>
      <c r="AB41">
        <v>2.399</v>
      </c>
      <c r="AD41">
        <v>0.05</v>
      </c>
      <c r="AE41">
        <v>1</v>
      </c>
      <c r="AF41">
        <v>0</v>
      </c>
      <c r="AG41">
        <v>0</v>
      </c>
      <c r="AI41">
        <v>0</v>
      </c>
      <c r="AL41">
        <v>44841</v>
      </c>
      <c r="AM41">
        <v>0.27209490740740744</v>
      </c>
      <c r="AO41">
        <v>1</v>
      </c>
      <c r="AQ41">
        <v>3.8254002895480639</v>
      </c>
      <c r="AR41">
        <v>6.6606854181745536</v>
      </c>
      <c r="AS41">
        <v>2.8352851286264897</v>
      </c>
      <c r="AT41">
        <v>0.18039629048370423</v>
      </c>
      <c r="AX41">
        <v>0.40348375661743835</v>
      </c>
      <c r="BD41">
        <v>0.39577812116480166</v>
      </c>
      <c r="BJ41">
        <v>0.38538064356099366</v>
      </c>
      <c r="BP41">
        <v>3.7711913436347744</v>
      </c>
      <c r="BT41">
        <v>3.8331333247154222</v>
      </c>
      <c r="BU41">
        <v>6.6738923209928469</v>
      </c>
      <c r="BV41">
        <v>2.8407589962774251</v>
      </c>
      <c r="BW41">
        <v>0.17705769819001382</v>
      </c>
      <c r="BY41" s="3">
        <f t="shared" si="1"/>
        <v>0</v>
      </c>
      <c r="BZ41" s="3">
        <f t="shared" si="2"/>
        <v>0</v>
      </c>
      <c r="CA41" s="3">
        <f t="shared" si="3"/>
        <v>0</v>
      </c>
      <c r="CB41" s="3">
        <f t="shared" si="4"/>
        <v>0</v>
      </c>
    </row>
    <row r="42" spans="1:80" x14ac:dyDescent="0.35">
      <c r="A42" t="s">
        <v>93</v>
      </c>
      <c r="B42" s="11">
        <v>44840</v>
      </c>
      <c r="C42">
        <v>1</v>
      </c>
      <c r="E42" s="3">
        <v>3.0796457105959436</v>
      </c>
      <c r="F42" s="3">
        <v>6.2421281903947898</v>
      </c>
      <c r="G42" s="3">
        <v>3.1624824797988462</v>
      </c>
      <c r="H42" s="3">
        <v>9.5962214411018043E-2</v>
      </c>
      <c r="J42" t="s">
        <v>93</v>
      </c>
      <c r="K42" t="s">
        <v>93</v>
      </c>
      <c r="L42">
        <v>1</v>
      </c>
      <c r="N42">
        <v>48</v>
      </c>
      <c r="O42">
        <v>14</v>
      </c>
      <c r="P42" t="s">
        <v>93</v>
      </c>
      <c r="Q42" t="s">
        <v>27</v>
      </c>
      <c r="T42">
        <v>0.5</v>
      </c>
      <c r="U42">
        <v>0.5</v>
      </c>
      <c r="V42">
        <v>2577</v>
      </c>
      <c r="W42">
        <v>6206</v>
      </c>
      <c r="Y42">
        <v>792</v>
      </c>
      <c r="Z42">
        <v>2.3919999999999999</v>
      </c>
      <c r="AA42">
        <v>5.5369999999999999</v>
      </c>
      <c r="AB42">
        <v>3.145</v>
      </c>
      <c r="AD42">
        <v>0</v>
      </c>
      <c r="AE42">
        <v>1</v>
      </c>
      <c r="AF42">
        <v>0</v>
      </c>
      <c r="AG42">
        <v>0</v>
      </c>
      <c r="AI42">
        <v>0</v>
      </c>
      <c r="AL42">
        <v>44840</v>
      </c>
      <c r="AM42">
        <v>0.83268518518518519</v>
      </c>
      <c r="AO42">
        <v>1</v>
      </c>
      <c r="AQ42">
        <v>2.4643861000929954</v>
      </c>
      <c r="AR42">
        <v>6.2593987556187116</v>
      </c>
      <c r="AS42">
        <v>3.7950126555257162</v>
      </c>
      <c r="AT42">
        <v>9.4885249154988874E-2</v>
      </c>
      <c r="AX42">
        <v>39.956518919436938</v>
      </c>
      <c r="BD42">
        <v>0.55335503203850389</v>
      </c>
      <c r="BJ42">
        <v>40.002129957545435</v>
      </c>
      <c r="BP42">
        <v>2.2445610757092096</v>
      </c>
      <c r="BT42">
        <v>3.0796457105959436</v>
      </c>
      <c r="BU42">
        <v>6.2421281903947898</v>
      </c>
      <c r="BV42">
        <v>3.1624824797988462</v>
      </c>
      <c r="BW42">
        <v>9.5962214411018043E-2</v>
      </c>
      <c r="BY42" s="3">
        <f t="shared" si="1"/>
        <v>0</v>
      </c>
      <c r="BZ42" s="3">
        <f t="shared" si="2"/>
        <v>0</v>
      </c>
      <c r="CA42" s="3">
        <f t="shared" si="3"/>
        <v>0</v>
      </c>
      <c r="CB42" s="3">
        <f t="shared" si="4"/>
        <v>0</v>
      </c>
    </row>
    <row r="43" spans="1:80" x14ac:dyDescent="0.35">
      <c r="A43" t="s">
        <v>183</v>
      </c>
      <c r="B43" s="11">
        <v>44852</v>
      </c>
      <c r="C43">
        <v>1</v>
      </c>
      <c r="E43" s="3">
        <v>4.2866876198449919</v>
      </c>
      <c r="F43" s="3">
        <v>6.6357359702549683</v>
      </c>
      <c r="G43" s="3">
        <v>2.3490483504099764</v>
      </c>
      <c r="H43" s="3">
        <v>0.10309224098778816</v>
      </c>
      <c r="J43" t="s">
        <v>183</v>
      </c>
      <c r="K43" t="s">
        <v>183</v>
      </c>
      <c r="L43">
        <v>1</v>
      </c>
      <c r="N43">
        <v>84</v>
      </c>
      <c r="O43">
        <v>24</v>
      </c>
      <c r="P43" t="s">
        <v>183</v>
      </c>
      <c r="Q43" t="s">
        <v>27</v>
      </c>
      <c r="T43">
        <v>0.5</v>
      </c>
      <c r="U43">
        <v>0.5</v>
      </c>
      <c r="V43">
        <v>4285</v>
      </c>
      <c r="W43">
        <v>6314</v>
      </c>
      <c r="Y43">
        <v>994</v>
      </c>
      <c r="Z43">
        <v>3.702</v>
      </c>
      <c r="AA43">
        <v>5.6280000000000001</v>
      </c>
      <c r="AB43">
        <v>1.925</v>
      </c>
      <c r="AD43">
        <v>0</v>
      </c>
      <c r="AE43">
        <v>1</v>
      </c>
      <c r="AF43">
        <v>0</v>
      </c>
      <c r="AG43">
        <v>0</v>
      </c>
      <c r="AI43">
        <v>0</v>
      </c>
      <c r="AL43">
        <v>44852</v>
      </c>
      <c r="AM43">
        <v>0.21506944444444445</v>
      </c>
      <c r="AO43">
        <v>1</v>
      </c>
      <c r="AQ43">
        <v>4.3158333275684937</v>
      </c>
      <c r="AR43">
        <v>6.639356053500749</v>
      </c>
      <c r="AS43">
        <v>2.3235227259322553</v>
      </c>
      <c r="AT43">
        <v>0.10376344734398806</v>
      </c>
      <c r="AX43">
        <v>1.3598241956597366</v>
      </c>
      <c r="BD43">
        <v>0.1091087186713708</v>
      </c>
      <c r="BJ43">
        <v>2.1732736555436296</v>
      </c>
      <c r="BP43">
        <v>1.302147183471182</v>
      </c>
      <c r="BT43">
        <v>4.2866876198449919</v>
      </c>
      <c r="BU43">
        <v>6.6357359702549683</v>
      </c>
      <c r="BV43">
        <v>2.3490483504099764</v>
      </c>
      <c r="BW43">
        <v>0.10309224098778816</v>
      </c>
      <c r="BY43" s="3">
        <f t="shared" si="1"/>
        <v>0</v>
      </c>
      <c r="BZ43" s="3">
        <f t="shared" si="2"/>
        <v>0</v>
      </c>
      <c r="CA43" s="3">
        <f t="shared" si="3"/>
        <v>0</v>
      </c>
      <c r="CB43" s="3">
        <f t="shared" si="4"/>
        <v>0</v>
      </c>
    </row>
    <row r="44" spans="1:80" x14ac:dyDescent="0.35">
      <c r="A44" t="s">
        <v>107</v>
      </c>
      <c r="B44" s="11">
        <v>44841</v>
      </c>
      <c r="C44">
        <v>1</v>
      </c>
      <c r="E44" s="3">
        <v>4.1704869838914309</v>
      </c>
      <c r="F44" s="3">
        <v>6.2426361481954933</v>
      </c>
      <c r="G44" s="3">
        <v>2.0721491643040628</v>
      </c>
      <c r="H44" s="3">
        <v>0.11270902414227149</v>
      </c>
      <c r="J44" t="s">
        <v>107</v>
      </c>
      <c r="K44" t="s">
        <v>107</v>
      </c>
      <c r="L44">
        <v>1</v>
      </c>
      <c r="N44">
        <v>102</v>
      </c>
      <c r="O44">
        <v>30</v>
      </c>
      <c r="P44" t="s">
        <v>107</v>
      </c>
      <c r="Q44" t="s">
        <v>27</v>
      </c>
      <c r="T44">
        <v>0.5</v>
      </c>
      <c r="U44">
        <v>0.5</v>
      </c>
      <c r="V44">
        <v>4343</v>
      </c>
      <c r="W44">
        <v>6166</v>
      </c>
      <c r="Y44">
        <v>965</v>
      </c>
      <c r="Z44">
        <v>3.7469999999999999</v>
      </c>
      <c r="AA44">
        <v>5.5019999999999998</v>
      </c>
      <c r="AB44">
        <v>1.7549999999999999</v>
      </c>
      <c r="AD44">
        <v>0</v>
      </c>
      <c r="AE44">
        <v>1</v>
      </c>
      <c r="AF44">
        <v>0</v>
      </c>
      <c r="AG44">
        <v>0</v>
      </c>
      <c r="AI44">
        <v>0</v>
      </c>
      <c r="AL44">
        <v>44841</v>
      </c>
      <c r="AM44">
        <v>0.32762731481481483</v>
      </c>
      <c r="AO44">
        <v>1</v>
      </c>
      <c r="AQ44">
        <v>4.1714536132873503</v>
      </c>
      <c r="AR44">
        <v>6.218762131562424</v>
      </c>
      <c r="AS44">
        <v>2.0473085182750737</v>
      </c>
      <c r="AT44">
        <v>0.11351674808429336</v>
      </c>
      <c r="AX44">
        <v>4.6355708561300862E-2</v>
      </c>
      <c r="BD44">
        <v>0.76486971421425487</v>
      </c>
      <c r="BJ44">
        <v>2.3975731532176612</v>
      </c>
      <c r="BP44">
        <v>1.4332906316397371</v>
      </c>
      <c r="BT44">
        <v>4.1704869838914309</v>
      </c>
      <c r="BU44">
        <v>6.2426361481954933</v>
      </c>
      <c r="BV44">
        <v>2.0721491643040628</v>
      </c>
      <c r="BW44">
        <v>0.11270902414227149</v>
      </c>
      <c r="BY44" s="3">
        <f t="shared" si="1"/>
        <v>0</v>
      </c>
      <c r="BZ44" s="3">
        <f t="shared" si="2"/>
        <v>0</v>
      </c>
      <c r="CA44" s="3">
        <f t="shared" si="3"/>
        <v>0</v>
      </c>
      <c r="CB44" s="3">
        <f t="shared" si="4"/>
        <v>0</v>
      </c>
    </row>
    <row r="45" spans="1:80" x14ac:dyDescent="0.35">
      <c r="A45" t="s">
        <v>110</v>
      </c>
      <c r="B45" s="11">
        <v>44841</v>
      </c>
      <c r="C45">
        <v>2</v>
      </c>
      <c r="E45" s="3">
        <v>2.5213557596945013</v>
      </c>
      <c r="F45" s="3">
        <v>6.2017930939987789</v>
      </c>
      <c r="G45" s="3">
        <v>3.680437334304278</v>
      </c>
      <c r="H45" s="3">
        <v>0.16812562590473618</v>
      </c>
      <c r="J45" t="s">
        <v>110</v>
      </c>
      <c r="K45" t="s">
        <v>110</v>
      </c>
      <c r="L45">
        <v>2</v>
      </c>
      <c r="N45">
        <v>39</v>
      </c>
      <c r="O45">
        <v>11</v>
      </c>
      <c r="P45" t="s">
        <v>110</v>
      </c>
      <c r="Q45" t="s">
        <v>27</v>
      </c>
      <c r="T45">
        <v>0.5</v>
      </c>
      <c r="U45">
        <v>0.5</v>
      </c>
      <c r="V45">
        <v>1641</v>
      </c>
      <c r="W45">
        <v>5847</v>
      </c>
      <c r="Y45">
        <v>1461</v>
      </c>
      <c r="Z45">
        <v>1.6739999999999999</v>
      </c>
      <c r="AA45">
        <v>5.2320000000000002</v>
      </c>
      <c r="AB45">
        <v>3.5579999999999998</v>
      </c>
      <c r="AD45">
        <v>3.6999999999999998E-2</v>
      </c>
      <c r="AE45">
        <v>1</v>
      </c>
      <c r="AF45">
        <v>0</v>
      </c>
      <c r="AG45">
        <v>0</v>
      </c>
      <c r="AI45">
        <v>0</v>
      </c>
      <c r="AL45">
        <v>44841</v>
      </c>
      <c r="AM45">
        <v>0.81153935185185189</v>
      </c>
      <c r="AO45">
        <v>2</v>
      </c>
      <c r="AQ45">
        <v>1.6977247572163099</v>
      </c>
      <c r="AR45">
        <v>6.0439118865922881</v>
      </c>
      <c r="AS45">
        <v>4.346187129375978</v>
      </c>
      <c r="AT45">
        <v>0.17057212832983015</v>
      </c>
      <c r="AX45">
        <v>65.332391060751078</v>
      </c>
      <c r="BD45">
        <v>5.0914696770282912</v>
      </c>
      <c r="BJ45">
        <v>36.177754685099046</v>
      </c>
      <c r="BP45">
        <v>2.9103266226413589</v>
      </c>
      <c r="BT45">
        <v>2.5213557596945013</v>
      </c>
      <c r="BU45">
        <v>6.2017930939987789</v>
      </c>
      <c r="BV45">
        <v>3.680437334304278</v>
      </c>
      <c r="BW45">
        <v>0.16812562590473618</v>
      </c>
      <c r="BY45" s="3">
        <f t="shared" si="1"/>
        <v>0</v>
      </c>
      <c r="BZ45" s="3">
        <f t="shared" si="2"/>
        <v>0</v>
      </c>
      <c r="CA45" s="3">
        <f t="shared" si="3"/>
        <v>0</v>
      </c>
      <c r="CB45" s="3">
        <f t="shared" si="4"/>
        <v>0</v>
      </c>
    </row>
    <row r="46" spans="1:80" x14ac:dyDescent="0.35">
      <c r="A46" t="s">
        <v>90</v>
      </c>
      <c r="B46" s="11">
        <v>44840</v>
      </c>
      <c r="C46">
        <v>1</v>
      </c>
      <c r="E46" s="3">
        <v>3.9882773427605498</v>
      </c>
      <c r="F46" s="3">
        <v>6.9161881919284625</v>
      </c>
      <c r="G46" s="3">
        <v>2.9279108491679136</v>
      </c>
      <c r="H46" s="3">
        <v>0.17635767077359488</v>
      </c>
      <c r="J46" t="s">
        <v>90</v>
      </c>
      <c r="K46" t="s">
        <v>90</v>
      </c>
      <c r="L46">
        <v>1</v>
      </c>
      <c r="N46">
        <v>39</v>
      </c>
      <c r="O46">
        <v>11</v>
      </c>
      <c r="P46" t="s">
        <v>90</v>
      </c>
      <c r="Q46" t="s">
        <v>27</v>
      </c>
      <c r="T46">
        <v>0.5</v>
      </c>
      <c r="U46">
        <v>0.5</v>
      </c>
      <c r="V46">
        <v>4201</v>
      </c>
      <c r="W46">
        <v>6886</v>
      </c>
      <c r="Y46">
        <v>1533</v>
      </c>
      <c r="Z46">
        <v>3.6379999999999999</v>
      </c>
      <c r="AA46">
        <v>6.1120000000000001</v>
      </c>
      <c r="AB46">
        <v>2.4740000000000002</v>
      </c>
      <c r="AD46">
        <v>4.3999999999999997E-2</v>
      </c>
      <c r="AE46">
        <v>1</v>
      </c>
      <c r="AF46">
        <v>0</v>
      </c>
      <c r="AG46">
        <v>0</v>
      </c>
      <c r="AI46">
        <v>0</v>
      </c>
      <c r="AL46">
        <v>44840</v>
      </c>
      <c r="AM46">
        <v>0.75059027777777787</v>
      </c>
      <c r="AO46">
        <v>1</v>
      </c>
      <c r="AQ46">
        <v>4.0341922390667397</v>
      </c>
      <c r="AR46">
        <v>6.9502213645756035</v>
      </c>
      <c r="AS46">
        <v>2.9160291255088637</v>
      </c>
      <c r="AT46">
        <v>0.17468837462674969</v>
      </c>
      <c r="AX46">
        <v>2.3024926483377124</v>
      </c>
      <c r="BD46">
        <v>0.98415982048779349</v>
      </c>
      <c r="BJ46">
        <v>0.81161785799771091</v>
      </c>
      <c r="BP46">
        <v>1.893080283406803</v>
      </c>
      <c r="BT46">
        <v>3.9882773427605498</v>
      </c>
      <c r="BU46">
        <v>6.9161881919284625</v>
      </c>
      <c r="BV46">
        <v>2.9279108491679136</v>
      </c>
      <c r="BW46">
        <v>0.17635767077359488</v>
      </c>
      <c r="BY46" s="3">
        <f t="shared" si="1"/>
        <v>0</v>
      </c>
      <c r="BZ46" s="3">
        <f t="shared" si="2"/>
        <v>0</v>
      </c>
      <c r="CA46" s="3">
        <f t="shared" si="3"/>
        <v>0</v>
      </c>
      <c r="CB46" s="3">
        <f t="shared" si="4"/>
        <v>0</v>
      </c>
    </row>
    <row r="47" spans="1:80" x14ac:dyDescent="0.35">
      <c r="A47" t="s">
        <v>89</v>
      </c>
      <c r="B47" s="11">
        <v>44840</v>
      </c>
      <c r="C47">
        <v>1</v>
      </c>
      <c r="E47" s="3">
        <v>4.1255387169811595</v>
      </c>
      <c r="F47" s="3">
        <v>7.4205902880271344</v>
      </c>
      <c r="G47" s="3">
        <v>3.2950515710459749</v>
      </c>
      <c r="H47" s="3">
        <v>0.25772239586659795</v>
      </c>
      <c r="J47" t="s">
        <v>89</v>
      </c>
      <c r="K47" t="s">
        <v>89</v>
      </c>
      <c r="L47">
        <v>1</v>
      </c>
      <c r="N47">
        <v>36</v>
      </c>
      <c r="O47">
        <v>10</v>
      </c>
      <c r="P47" t="s">
        <v>89</v>
      </c>
      <c r="Q47" t="s">
        <v>27</v>
      </c>
      <c r="T47">
        <v>0.5</v>
      </c>
      <c r="U47">
        <v>0.5</v>
      </c>
      <c r="V47">
        <v>4290</v>
      </c>
      <c r="W47">
        <v>7391</v>
      </c>
      <c r="Y47">
        <v>2324</v>
      </c>
      <c r="Z47">
        <v>3.706</v>
      </c>
      <c r="AA47">
        <v>6.54</v>
      </c>
      <c r="AB47">
        <v>2.8340000000000001</v>
      </c>
      <c r="AD47">
        <v>0.127</v>
      </c>
      <c r="AE47">
        <v>1</v>
      </c>
      <c r="AF47">
        <v>0</v>
      </c>
      <c r="AG47">
        <v>0</v>
      </c>
      <c r="AI47">
        <v>0</v>
      </c>
      <c r="AL47">
        <v>44840</v>
      </c>
      <c r="AM47">
        <v>0.72278935185185178</v>
      </c>
      <c r="AO47">
        <v>1</v>
      </c>
      <c r="AQ47">
        <v>4.1202222553036005</v>
      </c>
      <c r="AR47">
        <v>7.4632587432862367</v>
      </c>
      <c r="AS47">
        <v>3.3430364879826362</v>
      </c>
      <c r="AT47">
        <v>0.25987632637865632</v>
      </c>
      <c r="AX47">
        <v>0.25773417932915388</v>
      </c>
      <c r="BD47">
        <v>1.1500016468486725</v>
      </c>
      <c r="BJ47">
        <v>2.9125442137725965</v>
      </c>
      <c r="BP47">
        <v>1.6715120972049742</v>
      </c>
      <c r="BT47">
        <v>4.1255387169811595</v>
      </c>
      <c r="BU47">
        <v>7.4205902880271344</v>
      </c>
      <c r="BV47">
        <v>3.2950515710459749</v>
      </c>
      <c r="BW47">
        <v>0.25772239586659795</v>
      </c>
      <c r="BY47" s="3">
        <f t="shared" si="1"/>
        <v>0</v>
      </c>
      <c r="BZ47" s="3">
        <f t="shared" si="2"/>
        <v>0</v>
      </c>
      <c r="CA47" s="3">
        <f t="shared" si="3"/>
        <v>0</v>
      </c>
      <c r="CB47" s="3">
        <f t="shared" si="4"/>
        <v>0</v>
      </c>
    </row>
    <row r="48" spans="1:80" x14ac:dyDescent="0.35">
      <c r="A48" t="s">
        <v>95</v>
      </c>
      <c r="B48" s="11">
        <v>44840</v>
      </c>
      <c r="C48">
        <v>1</v>
      </c>
      <c r="E48" s="3">
        <v>3.0636963255632672</v>
      </c>
      <c r="F48" s="3">
        <v>7.0289548236846615</v>
      </c>
      <c r="G48" s="3">
        <v>3.9652584981213943</v>
      </c>
      <c r="H48" s="3">
        <v>0.22805200306299461</v>
      </c>
      <c r="J48" t="s">
        <v>95</v>
      </c>
      <c r="K48" t="s">
        <v>95</v>
      </c>
      <c r="L48">
        <v>1</v>
      </c>
      <c r="N48">
        <v>54</v>
      </c>
      <c r="O48">
        <v>16</v>
      </c>
      <c r="P48" t="s">
        <v>95</v>
      </c>
      <c r="Q48" t="s">
        <v>27</v>
      </c>
      <c r="T48">
        <v>0.5</v>
      </c>
      <c r="U48">
        <v>0.5</v>
      </c>
      <c r="V48">
        <v>2100</v>
      </c>
      <c r="W48">
        <v>6969</v>
      </c>
      <c r="Y48">
        <v>1998</v>
      </c>
      <c r="Z48">
        <v>2.0259999999999998</v>
      </c>
      <c r="AA48">
        <v>6.1820000000000004</v>
      </c>
      <c r="AB48">
        <v>4.1559999999999997</v>
      </c>
      <c r="AD48">
        <v>9.2999999999999999E-2</v>
      </c>
      <c r="AE48">
        <v>1</v>
      </c>
      <c r="AF48">
        <v>0</v>
      </c>
      <c r="AG48">
        <v>0</v>
      </c>
      <c r="AI48">
        <v>0</v>
      </c>
      <c r="AL48">
        <v>44840</v>
      </c>
      <c r="AM48">
        <v>0.8870717592592593</v>
      </c>
      <c r="AO48">
        <v>1</v>
      </c>
      <c r="AQ48">
        <v>2.0033038782392545</v>
      </c>
      <c r="AR48">
        <v>7.0345423594924013</v>
      </c>
      <c r="AS48">
        <v>5.0312384812531468</v>
      </c>
      <c r="AT48">
        <v>0.22476725903210568</v>
      </c>
      <c r="AX48">
        <v>69.223077919059577</v>
      </c>
      <c r="BD48">
        <v>0.15898624896299129</v>
      </c>
      <c r="BJ48">
        <v>53.765976853048947</v>
      </c>
      <c r="BP48">
        <v>2.8806973732053511</v>
      </c>
      <c r="BT48">
        <v>3.0636963255632672</v>
      </c>
      <c r="BU48">
        <v>7.0289548236846615</v>
      </c>
      <c r="BV48">
        <v>3.9652584981213943</v>
      </c>
      <c r="BW48">
        <v>0.22805200306299461</v>
      </c>
      <c r="BY48" s="3">
        <f t="shared" si="1"/>
        <v>0</v>
      </c>
      <c r="BZ48" s="3">
        <f t="shared" si="2"/>
        <v>0</v>
      </c>
      <c r="CA48" s="3">
        <f t="shared" si="3"/>
        <v>0</v>
      </c>
      <c r="CB48" s="3">
        <f t="shared" si="4"/>
        <v>0</v>
      </c>
    </row>
    <row r="49" spans="1:80" x14ac:dyDescent="0.35">
      <c r="A49" t="s">
        <v>120</v>
      </c>
      <c r="B49" s="11">
        <v>44842</v>
      </c>
      <c r="C49">
        <v>1</v>
      </c>
      <c r="E49" s="3">
        <v>3.892573858537975</v>
      </c>
      <c r="F49" s="3">
        <v>6.9593192718433858</v>
      </c>
      <c r="G49" s="3">
        <v>3.0667454133054108</v>
      </c>
      <c r="H49" s="3">
        <v>0.15940996101533883</v>
      </c>
      <c r="J49" t="s">
        <v>120</v>
      </c>
      <c r="K49" t="s">
        <v>120</v>
      </c>
      <c r="L49">
        <v>1</v>
      </c>
      <c r="N49">
        <v>81</v>
      </c>
      <c r="O49">
        <v>23</v>
      </c>
      <c r="P49" t="s">
        <v>120</v>
      </c>
      <c r="Q49" t="s">
        <v>27</v>
      </c>
      <c r="T49">
        <v>0.5</v>
      </c>
      <c r="U49">
        <v>0.5</v>
      </c>
      <c r="V49">
        <v>3841</v>
      </c>
      <c r="W49">
        <v>6733</v>
      </c>
      <c r="Y49">
        <v>1382</v>
      </c>
      <c r="Z49">
        <v>3.3620000000000001</v>
      </c>
      <c r="AA49">
        <v>5.9829999999999997</v>
      </c>
      <c r="AB49">
        <v>2.621</v>
      </c>
      <c r="AD49">
        <v>2.9000000000000001E-2</v>
      </c>
      <c r="AE49">
        <v>1</v>
      </c>
      <c r="AF49">
        <v>0</v>
      </c>
      <c r="AG49">
        <v>0</v>
      </c>
      <c r="AI49">
        <v>0</v>
      </c>
      <c r="AL49">
        <v>44842</v>
      </c>
      <c r="AM49">
        <v>0.19513888888888889</v>
      </c>
      <c r="AO49">
        <v>1</v>
      </c>
      <c r="AQ49">
        <v>3.898074733478631</v>
      </c>
      <c r="AR49">
        <v>6.9405961799394111</v>
      </c>
      <c r="AS49">
        <v>3.0425214464607802</v>
      </c>
      <c r="AT49">
        <v>0.16251905784722911</v>
      </c>
      <c r="AX49">
        <v>0.28263432579912967</v>
      </c>
      <c r="BD49">
        <v>0.53807250889397185</v>
      </c>
      <c r="BJ49">
        <v>1.5797833585750125</v>
      </c>
      <c r="BP49">
        <v>3.900756028151974</v>
      </c>
      <c r="BT49">
        <v>3.892573858537975</v>
      </c>
      <c r="BU49">
        <v>6.9593192718433858</v>
      </c>
      <c r="BV49">
        <v>3.0667454133054108</v>
      </c>
      <c r="BW49">
        <v>0.15940996101533883</v>
      </c>
      <c r="BY49" s="3">
        <f t="shared" si="1"/>
        <v>0</v>
      </c>
      <c r="BZ49" s="3">
        <f t="shared" si="2"/>
        <v>0</v>
      </c>
      <c r="CA49" s="3">
        <f t="shared" si="3"/>
        <v>0</v>
      </c>
      <c r="CB49" s="3">
        <f t="shared" si="4"/>
        <v>0</v>
      </c>
    </row>
    <row r="50" spans="1:80" x14ac:dyDescent="0.35">
      <c r="A50" t="s">
        <v>113</v>
      </c>
      <c r="B50" s="11">
        <v>44841</v>
      </c>
      <c r="C50">
        <v>1</v>
      </c>
      <c r="E50" s="3">
        <v>4.0180938230929391</v>
      </c>
      <c r="F50" s="3">
        <v>7.820075469915313</v>
      </c>
      <c r="G50" s="3">
        <v>3.8019816468223739</v>
      </c>
      <c r="H50" s="3">
        <v>0.22383452487614711</v>
      </c>
      <c r="J50" t="s">
        <v>113</v>
      </c>
      <c r="K50" t="s">
        <v>113</v>
      </c>
      <c r="L50">
        <v>1</v>
      </c>
      <c r="N50">
        <v>48</v>
      </c>
      <c r="O50">
        <v>14</v>
      </c>
      <c r="P50" t="s">
        <v>113</v>
      </c>
      <c r="Q50" t="s">
        <v>27</v>
      </c>
      <c r="T50">
        <v>0.5</v>
      </c>
      <c r="U50">
        <v>0.5</v>
      </c>
      <c r="V50">
        <v>4022</v>
      </c>
      <c r="W50">
        <v>7614</v>
      </c>
      <c r="Y50">
        <v>1988</v>
      </c>
      <c r="Z50">
        <v>3.5</v>
      </c>
      <c r="AA50">
        <v>6.7290000000000001</v>
      </c>
      <c r="AB50">
        <v>3.2290000000000001</v>
      </c>
      <c r="AD50">
        <v>9.1999999999999998E-2</v>
      </c>
      <c r="AE50">
        <v>1</v>
      </c>
      <c r="AF50">
        <v>0</v>
      </c>
      <c r="AG50">
        <v>0</v>
      </c>
      <c r="AI50">
        <v>0</v>
      </c>
      <c r="AL50">
        <v>44841</v>
      </c>
      <c r="AM50">
        <v>0.89372685185185186</v>
      </c>
      <c r="AO50">
        <v>1</v>
      </c>
      <c r="AQ50">
        <v>4.0791035269802123</v>
      </c>
      <c r="AR50">
        <v>7.8322201781773506</v>
      </c>
      <c r="AS50">
        <v>3.7531166511971383</v>
      </c>
      <c r="AT50">
        <v>0.22429324408085222</v>
      </c>
      <c r="AX50">
        <v>3.0367485963934429</v>
      </c>
      <c r="BD50">
        <v>0.3106033518157118</v>
      </c>
      <c r="BJ50">
        <v>2.5705013945070498</v>
      </c>
      <c r="BP50">
        <v>0.40987350361516428</v>
      </c>
      <c r="BT50">
        <v>4.0180938230929391</v>
      </c>
      <c r="BU50">
        <v>7.820075469915313</v>
      </c>
      <c r="BV50">
        <v>3.8019816468223739</v>
      </c>
      <c r="BW50">
        <v>0.22383452487614711</v>
      </c>
      <c r="BY50" s="3">
        <f t="shared" si="1"/>
        <v>0</v>
      </c>
      <c r="BZ50" s="3">
        <f t="shared" si="2"/>
        <v>0</v>
      </c>
      <c r="CA50" s="3">
        <f t="shared" si="3"/>
        <v>0</v>
      </c>
      <c r="CB50" s="3">
        <f t="shared" si="4"/>
        <v>0</v>
      </c>
    </row>
    <row r="51" spans="1:80" x14ac:dyDescent="0.35">
      <c r="A51" t="s">
        <v>96</v>
      </c>
      <c r="B51" s="11">
        <v>44840</v>
      </c>
      <c r="C51">
        <v>1</v>
      </c>
      <c r="E51" s="3">
        <v>3.7790020785439138</v>
      </c>
      <c r="F51" s="3">
        <v>7.7207933482429603</v>
      </c>
      <c r="G51" s="3">
        <v>3.9417912696990469</v>
      </c>
      <c r="H51" s="3">
        <v>0.27398457123263831</v>
      </c>
      <c r="J51" t="s">
        <v>96</v>
      </c>
      <c r="K51" t="s">
        <v>96</v>
      </c>
      <c r="L51">
        <v>1</v>
      </c>
      <c r="N51">
        <v>57</v>
      </c>
      <c r="O51">
        <v>17</v>
      </c>
      <c r="P51" t="s">
        <v>96</v>
      </c>
      <c r="Q51" t="s">
        <v>27</v>
      </c>
      <c r="T51">
        <v>0.5</v>
      </c>
      <c r="U51">
        <v>0.5</v>
      </c>
      <c r="V51">
        <v>4006</v>
      </c>
      <c r="W51">
        <v>7686</v>
      </c>
      <c r="Y51">
        <v>2432</v>
      </c>
      <c r="Z51">
        <v>3.488</v>
      </c>
      <c r="AA51">
        <v>6.79</v>
      </c>
      <c r="AB51">
        <v>3.302</v>
      </c>
      <c r="AD51">
        <v>0.13800000000000001</v>
      </c>
      <c r="AE51">
        <v>1</v>
      </c>
      <c r="AF51">
        <v>0</v>
      </c>
      <c r="AG51">
        <v>0</v>
      </c>
      <c r="AI51">
        <v>0</v>
      </c>
      <c r="AL51">
        <v>44840</v>
      </c>
      <c r="AM51">
        <v>0.91509259259259268</v>
      </c>
      <c r="AO51">
        <v>1</v>
      </c>
      <c r="AQ51">
        <v>3.8456995068623794</v>
      </c>
      <c r="AR51">
        <v>7.7629538457013592</v>
      </c>
      <c r="AS51">
        <v>3.9172543388389798</v>
      </c>
      <c r="AT51">
        <v>0.27150755114377123</v>
      </c>
      <c r="AX51">
        <v>3.5298963552920171</v>
      </c>
      <c r="BD51">
        <v>1.0921286338532301</v>
      </c>
      <c r="BJ51">
        <v>1.2449634788470429</v>
      </c>
      <c r="BP51">
        <v>1.8081456760307024</v>
      </c>
      <c r="BT51">
        <v>3.7790020785439138</v>
      </c>
      <c r="BU51">
        <v>7.7207933482429603</v>
      </c>
      <c r="BV51">
        <v>3.9417912696990469</v>
      </c>
      <c r="BW51">
        <v>0.27398457123263831</v>
      </c>
      <c r="BY51" s="3">
        <f t="shared" si="1"/>
        <v>0</v>
      </c>
      <c r="BZ51" s="3">
        <f t="shared" si="2"/>
        <v>0</v>
      </c>
      <c r="CA51" s="3">
        <f t="shared" si="3"/>
        <v>0</v>
      </c>
      <c r="CB51" s="3">
        <f t="shared" si="4"/>
        <v>0</v>
      </c>
    </row>
    <row r="52" spans="1:80" x14ac:dyDescent="0.35">
      <c r="A52" t="s">
        <v>117</v>
      </c>
      <c r="B52" s="11">
        <v>44842</v>
      </c>
      <c r="C52">
        <v>1</v>
      </c>
      <c r="E52" s="3">
        <v>4.1726184009713609</v>
      </c>
      <c r="F52" s="3">
        <v>6.7766426184019011</v>
      </c>
      <c r="G52" s="3">
        <v>2.6040242174305397</v>
      </c>
      <c r="H52" s="3">
        <v>0.18871702131594387</v>
      </c>
      <c r="J52" t="s">
        <v>117</v>
      </c>
      <c r="K52" t="s">
        <v>117</v>
      </c>
      <c r="L52">
        <v>1</v>
      </c>
      <c r="N52">
        <v>60</v>
      </c>
      <c r="O52">
        <v>18</v>
      </c>
      <c r="P52" t="s">
        <v>117</v>
      </c>
      <c r="Q52" t="s">
        <v>27</v>
      </c>
      <c r="T52">
        <v>0.5</v>
      </c>
      <c r="U52">
        <v>0.5</v>
      </c>
      <c r="V52">
        <v>4116</v>
      </c>
      <c r="W52">
        <v>6566</v>
      </c>
      <c r="Y52">
        <v>1632</v>
      </c>
      <c r="Z52">
        <v>3.5720000000000001</v>
      </c>
      <c r="AA52">
        <v>5.8410000000000002</v>
      </c>
      <c r="AB52">
        <v>2.2690000000000001</v>
      </c>
      <c r="AD52">
        <v>5.5E-2</v>
      </c>
      <c r="AE52">
        <v>1</v>
      </c>
      <c r="AF52">
        <v>0</v>
      </c>
      <c r="AG52">
        <v>0</v>
      </c>
      <c r="AI52">
        <v>0</v>
      </c>
      <c r="AL52">
        <v>44842</v>
      </c>
      <c r="AM52">
        <v>4.8495370370370368E-3</v>
      </c>
      <c r="AO52">
        <v>1</v>
      </c>
      <c r="AQ52">
        <v>4.1731184805114205</v>
      </c>
      <c r="AR52">
        <v>6.7715823232927184</v>
      </c>
      <c r="AS52">
        <v>2.5984638427812978</v>
      </c>
      <c r="AT52">
        <v>0.18800345810862479</v>
      </c>
      <c r="AX52">
        <v>2.3969579386563564E-2</v>
      </c>
      <c r="BD52">
        <v>0.14934519626108331</v>
      </c>
      <c r="BJ52">
        <v>0.42706013346745536</v>
      </c>
      <c r="BP52">
        <v>0.75622559358273755</v>
      </c>
      <c r="BT52">
        <v>4.1726184009713609</v>
      </c>
      <c r="BU52">
        <v>6.7766426184019011</v>
      </c>
      <c r="BV52">
        <v>2.6040242174305397</v>
      </c>
      <c r="BW52">
        <v>0.18871702131594387</v>
      </c>
      <c r="BY52" s="3">
        <f t="shared" si="1"/>
        <v>0</v>
      </c>
      <c r="BZ52" s="3">
        <f t="shared" si="2"/>
        <v>0</v>
      </c>
      <c r="CA52" s="3">
        <f t="shared" si="3"/>
        <v>0</v>
      </c>
      <c r="CB52" s="3">
        <f t="shared" si="4"/>
        <v>0</v>
      </c>
    </row>
    <row r="53" spans="1:80" x14ac:dyDescent="0.35">
      <c r="A53" t="s">
        <v>116</v>
      </c>
      <c r="B53" s="11">
        <v>44841</v>
      </c>
      <c r="C53">
        <v>1</v>
      </c>
      <c r="E53" s="3">
        <v>4.3026390813868627</v>
      </c>
      <c r="F53" s="3">
        <v>6.8889811698257493</v>
      </c>
      <c r="G53" s="3">
        <v>2.5863420884388875</v>
      </c>
      <c r="H53" s="3">
        <v>0.25691327641543871</v>
      </c>
      <c r="J53" t="s">
        <v>116</v>
      </c>
      <c r="K53" t="s">
        <v>116</v>
      </c>
      <c r="L53">
        <v>1</v>
      </c>
      <c r="N53">
        <v>57</v>
      </c>
      <c r="O53">
        <v>17</v>
      </c>
      <c r="P53" t="s">
        <v>116</v>
      </c>
      <c r="Q53" t="s">
        <v>27</v>
      </c>
      <c r="T53">
        <v>0.5</v>
      </c>
      <c r="U53">
        <v>0.5</v>
      </c>
      <c r="V53">
        <v>4203</v>
      </c>
      <c r="W53">
        <v>6717</v>
      </c>
      <c r="Y53">
        <v>2336</v>
      </c>
      <c r="Z53">
        <v>3.6389999999999998</v>
      </c>
      <c r="AA53">
        <v>5.9690000000000003</v>
      </c>
      <c r="AB53">
        <v>2.33</v>
      </c>
      <c r="AD53">
        <v>0.128</v>
      </c>
      <c r="AE53">
        <v>1</v>
      </c>
      <c r="AF53">
        <v>0</v>
      </c>
      <c r="AG53">
        <v>0</v>
      </c>
      <c r="AI53">
        <v>0</v>
      </c>
      <c r="AL53">
        <v>44841</v>
      </c>
      <c r="AM53">
        <v>0.97734953703703698</v>
      </c>
      <c r="AO53">
        <v>1</v>
      </c>
      <c r="AQ53">
        <v>4.2601323204817945</v>
      </c>
      <c r="AR53">
        <v>6.9244032355900265</v>
      </c>
      <c r="AS53">
        <v>2.664270915108232</v>
      </c>
      <c r="AT53">
        <v>0.25976752924471502</v>
      </c>
      <c r="AX53">
        <v>1.9758459913103676</v>
      </c>
      <c r="BD53">
        <v>1.0283687788095006</v>
      </c>
      <c r="BJ53">
        <v>6.026180915331449</v>
      </c>
      <c r="BP53">
        <v>2.2219582180415451</v>
      </c>
      <c r="BT53">
        <v>4.3026390813868627</v>
      </c>
      <c r="BU53">
        <v>6.8889811698257493</v>
      </c>
      <c r="BV53">
        <v>2.5863420884388875</v>
      </c>
      <c r="BW53">
        <v>0.25691327641543871</v>
      </c>
      <c r="BY53" s="3">
        <f t="shared" si="1"/>
        <v>0</v>
      </c>
      <c r="BZ53" s="3">
        <f t="shared" si="2"/>
        <v>0</v>
      </c>
      <c r="CA53" s="3">
        <f t="shared" si="3"/>
        <v>0</v>
      </c>
      <c r="CB53" s="3">
        <f t="shared" si="4"/>
        <v>0</v>
      </c>
    </row>
    <row r="54" spans="1:80" x14ac:dyDescent="0.35">
      <c r="A54" t="s">
        <v>108</v>
      </c>
      <c r="B54" s="11">
        <v>44841</v>
      </c>
      <c r="C54">
        <v>1</v>
      </c>
      <c r="E54" s="3">
        <v>3.3104812739085787</v>
      </c>
      <c r="F54" s="3">
        <v>5.3683624895164375</v>
      </c>
      <c r="G54" s="3">
        <v>2.0578812156078579</v>
      </c>
      <c r="H54" s="3">
        <v>8.7747827480294222E-2</v>
      </c>
      <c r="J54" t="s">
        <v>108</v>
      </c>
      <c r="K54" t="s">
        <v>108</v>
      </c>
      <c r="L54">
        <v>1</v>
      </c>
      <c r="N54">
        <v>33</v>
      </c>
      <c r="O54">
        <v>9</v>
      </c>
      <c r="P54" t="s">
        <v>108</v>
      </c>
      <c r="Q54" t="s">
        <v>27</v>
      </c>
      <c r="T54">
        <v>0.5</v>
      </c>
      <c r="U54">
        <v>0.5</v>
      </c>
      <c r="V54">
        <v>3266</v>
      </c>
      <c r="W54">
        <v>5151</v>
      </c>
      <c r="Y54">
        <v>682</v>
      </c>
      <c r="Z54">
        <v>2.92</v>
      </c>
      <c r="AA54">
        <v>4.6429999999999998</v>
      </c>
      <c r="AB54">
        <v>1.722</v>
      </c>
      <c r="AD54">
        <v>0</v>
      </c>
      <c r="AE54">
        <v>1</v>
      </c>
      <c r="AF54">
        <v>0</v>
      </c>
      <c r="AG54">
        <v>0</v>
      </c>
      <c r="AI54">
        <v>0</v>
      </c>
      <c r="AL54">
        <v>44841</v>
      </c>
      <c r="AM54">
        <v>0.75899305555555552</v>
      </c>
      <c r="AO54">
        <v>1</v>
      </c>
      <c r="AQ54">
        <v>3.3229832624100695</v>
      </c>
      <c r="AR54">
        <v>5.3395188073940973</v>
      </c>
      <c r="AS54">
        <v>2.0165355449840279</v>
      </c>
      <c r="AT54">
        <v>9.1162737115321232E-2</v>
      </c>
      <c r="AX54">
        <v>0.75529733999853377</v>
      </c>
      <c r="BD54">
        <v>1.07458027205379</v>
      </c>
      <c r="BJ54">
        <v>4.0182757207021309</v>
      </c>
      <c r="BP54">
        <v>7.7834625268503972</v>
      </c>
      <c r="BT54">
        <v>3.3104812739085787</v>
      </c>
      <c r="BU54">
        <v>5.3683624895164375</v>
      </c>
      <c r="BV54">
        <v>2.0578812156078579</v>
      </c>
      <c r="BW54">
        <v>8.7747827480294222E-2</v>
      </c>
      <c r="BY54" s="3">
        <f t="shared" si="1"/>
        <v>0</v>
      </c>
      <c r="BZ54" s="3">
        <f t="shared" si="2"/>
        <v>0</v>
      </c>
      <c r="CA54" s="3">
        <f t="shared" si="3"/>
        <v>0</v>
      </c>
      <c r="CB54" s="3">
        <f t="shared" si="4"/>
        <v>0</v>
      </c>
    </row>
    <row r="55" spans="1:80" x14ac:dyDescent="0.35">
      <c r="A55" t="s">
        <v>94</v>
      </c>
      <c r="B55" s="11">
        <v>44840</v>
      </c>
      <c r="C55">
        <v>1</v>
      </c>
      <c r="E55" s="3">
        <v>3.6108085636538698</v>
      </c>
      <c r="F55" s="3">
        <v>6.0460564793232017</v>
      </c>
      <c r="G55" s="3">
        <v>2.435247915669331</v>
      </c>
      <c r="H55" s="3">
        <v>0.15293367645496064</v>
      </c>
      <c r="J55" t="s">
        <v>94</v>
      </c>
      <c r="K55" t="s">
        <v>94</v>
      </c>
      <c r="L55">
        <v>1</v>
      </c>
      <c r="N55">
        <v>51</v>
      </c>
      <c r="O55">
        <v>15</v>
      </c>
      <c r="P55" t="s">
        <v>94</v>
      </c>
      <c r="Q55" t="s">
        <v>27</v>
      </c>
      <c r="T55">
        <v>0.5</v>
      </c>
      <c r="U55">
        <v>0.5</v>
      </c>
      <c r="V55">
        <v>3797</v>
      </c>
      <c r="W55">
        <v>6021</v>
      </c>
      <c r="Y55">
        <v>1297</v>
      </c>
      <c r="Z55">
        <v>3.3279999999999998</v>
      </c>
      <c r="AA55">
        <v>5.3789999999999996</v>
      </c>
      <c r="AB55">
        <v>2.052</v>
      </c>
      <c r="AD55">
        <v>0.02</v>
      </c>
      <c r="AE55">
        <v>1</v>
      </c>
      <c r="AF55">
        <v>0</v>
      </c>
      <c r="AG55">
        <v>0</v>
      </c>
      <c r="AI55">
        <v>0</v>
      </c>
      <c r="AL55">
        <v>44840</v>
      </c>
      <c r="AM55">
        <v>0.86021990740740739</v>
      </c>
      <c r="AO55">
        <v>1</v>
      </c>
      <c r="AQ55">
        <v>3.6436739631151429</v>
      </c>
      <c r="AR55">
        <v>6.0714543693583813</v>
      </c>
      <c r="AS55">
        <v>2.4277804062432384</v>
      </c>
      <c r="AT55">
        <v>0.1492719945844615</v>
      </c>
      <c r="AX55">
        <v>1.8203900252200316</v>
      </c>
      <c r="BD55">
        <v>0.84014729673921829</v>
      </c>
      <c r="BJ55">
        <v>0.61328535612689772</v>
      </c>
      <c r="BP55">
        <v>4.7885880407478725</v>
      </c>
      <c r="BT55">
        <v>3.6108085636538698</v>
      </c>
      <c r="BU55">
        <v>6.0460564793232017</v>
      </c>
      <c r="BV55">
        <v>2.435247915669331</v>
      </c>
      <c r="BW55">
        <v>0.15293367645496064</v>
      </c>
      <c r="BY55" s="3">
        <f t="shared" si="1"/>
        <v>0</v>
      </c>
      <c r="BZ55" s="3">
        <f t="shared" si="2"/>
        <v>0</v>
      </c>
      <c r="CA55" s="3">
        <f t="shared" si="3"/>
        <v>0</v>
      </c>
      <c r="CB55" s="3">
        <f t="shared" si="4"/>
        <v>0</v>
      </c>
    </row>
    <row r="56" spans="1:80" x14ac:dyDescent="0.35">
      <c r="A56" t="s">
        <v>119</v>
      </c>
      <c r="B56" s="11">
        <v>44842</v>
      </c>
      <c r="C56">
        <v>1</v>
      </c>
      <c r="E56" s="3">
        <v>3.08644563996187</v>
      </c>
      <c r="F56" s="3">
        <v>5.9639592238672066</v>
      </c>
      <c r="G56" s="3">
        <v>2.8775135839053365</v>
      </c>
      <c r="H56" s="3">
        <v>0.17205022354499111</v>
      </c>
      <c r="J56" t="s">
        <v>119</v>
      </c>
      <c r="K56" t="s">
        <v>119</v>
      </c>
      <c r="L56">
        <v>1</v>
      </c>
      <c r="N56">
        <v>78</v>
      </c>
      <c r="O56">
        <v>22</v>
      </c>
      <c r="P56" t="s">
        <v>119</v>
      </c>
      <c r="Q56" t="s">
        <v>27</v>
      </c>
      <c r="T56">
        <v>0.5</v>
      </c>
      <c r="U56">
        <v>0.5</v>
      </c>
      <c r="V56">
        <v>3075</v>
      </c>
      <c r="W56">
        <v>5754</v>
      </c>
      <c r="Y56">
        <v>1470</v>
      </c>
      <c r="Z56">
        <v>2.774</v>
      </c>
      <c r="AA56">
        <v>5.1529999999999996</v>
      </c>
      <c r="AB56">
        <v>2.379</v>
      </c>
      <c r="AD56">
        <v>3.7999999999999999E-2</v>
      </c>
      <c r="AE56">
        <v>1</v>
      </c>
      <c r="AF56">
        <v>0</v>
      </c>
      <c r="AG56">
        <v>0</v>
      </c>
      <c r="AI56">
        <v>0</v>
      </c>
      <c r="AL56">
        <v>44842</v>
      </c>
      <c r="AM56">
        <v>0.16791666666666669</v>
      </c>
      <c r="AO56">
        <v>1</v>
      </c>
      <c r="AQ56">
        <v>3.1319528781072954</v>
      </c>
      <c r="AR56">
        <v>5.9497903975614959</v>
      </c>
      <c r="AS56">
        <v>2.8178375194542005</v>
      </c>
      <c r="AT56">
        <v>0.1714895667392404</v>
      </c>
      <c r="AX56">
        <v>2.9488442988412742</v>
      </c>
      <c r="BD56">
        <v>0.47514832928462641</v>
      </c>
      <c r="BJ56">
        <v>4.147752058229675</v>
      </c>
      <c r="BP56">
        <v>0.65173621306466623</v>
      </c>
      <c r="BT56">
        <v>3.08644563996187</v>
      </c>
      <c r="BU56">
        <v>5.9639592238672066</v>
      </c>
      <c r="BV56">
        <v>2.8775135839053365</v>
      </c>
      <c r="BW56">
        <v>0.17205022354499111</v>
      </c>
      <c r="BY56" s="3">
        <f t="shared" si="1"/>
        <v>0</v>
      </c>
      <c r="BZ56" s="3">
        <f t="shared" si="2"/>
        <v>0</v>
      </c>
      <c r="CA56" s="3">
        <f t="shared" si="3"/>
        <v>0</v>
      </c>
      <c r="CB56" s="3">
        <f t="shared" si="4"/>
        <v>0</v>
      </c>
    </row>
    <row r="57" spans="1:80" x14ac:dyDescent="0.35">
      <c r="A57" t="s">
        <v>151</v>
      </c>
      <c r="B57" s="11">
        <v>44845</v>
      </c>
      <c r="C57">
        <v>1</v>
      </c>
      <c r="E57" s="3">
        <v>4.0973983033074486</v>
      </c>
      <c r="F57" s="3">
        <v>6.1543880763762493</v>
      </c>
      <c r="G57" s="3">
        <v>2.0569897730688012</v>
      </c>
      <c r="H57" s="3">
        <v>0.1816339964399834</v>
      </c>
      <c r="J57" t="s">
        <v>151</v>
      </c>
      <c r="K57" t="s">
        <v>151</v>
      </c>
      <c r="L57">
        <v>1</v>
      </c>
      <c r="N57">
        <v>39</v>
      </c>
      <c r="O57">
        <v>11</v>
      </c>
      <c r="P57" t="s">
        <v>151</v>
      </c>
      <c r="Q57" t="s">
        <v>27</v>
      </c>
      <c r="T57">
        <v>0.5</v>
      </c>
      <c r="U57">
        <v>0.5</v>
      </c>
      <c r="V57">
        <v>4102</v>
      </c>
      <c r="W57">
        <v>6158</v>
      </c>
      <c r="Y57">
        <v>1720</v>
      </c>
      <c r="Z57">
        <v>3.5619999999999998</v>
      </c>
      <c r="AA57">
        <v>5.4950000000000001</v>
      </c>
      <c r="AB57">
        <v>1.9330000000000001</v>
      </c>
      <c r="AD57">
        <v>6.4000000000000001E-2</v>
      </c>
      <c r="AE57">
        <v>1</v>
      </c>
      <c r="AF57">
        <v>0</v>
      </c>
      <c r="AG57">
        <v>0</v>
      </c>
      <c r="AI57">
        <v>0</v>
      </c>
      <c r="AL57">
        <v>44845</v>
      </c>
      <c r="AM57">
        <v>0.8181828703703703</v>
      </c>
      <c r="AO57">
        <v>1</v>
      </c>
      <c r="AQ57">
        <v>4.101852988413687</v>
      </c>
      <c r="AR57">
        <v>6.1490172918472181</v>
      </c>
      <c r="AS57">
        <v>2.0471643034335312</v>
      </c>
      <c r="AT57">
        <v>0.18148510068712809</v>
      </c>
      <c r="AX57">
        <v>0.21743969106654612</v>
      </c>
      <c r="BD57">
        <v>0.17453512720938225</v>
      </c>
      <c r="BJ57">
        <v>0.95532508366451085</v>
      </c>
      <c r="BP57">
        <v>0.16395141413353312</v>
      </c>
      <c r="BT57">
        <v>4.0973983033074486</v>
      </c>
      <c r="BU57">
        <v>6.1543880763762493</v>
      </c>
      <c r="BV57">
        <v>2.0569897730688012</v>
      </c>
      <c r="BW57">
        <v>0.1816339964399834</v>
      </c>
      <c r="BY57" s="3">
        <f t="shared" si="1"/>
        <v>0</v>
      </c>
      <c r="BZ57" s="3">
        <f t="shared" si="2"/>
        <v>0</v>
      </c>
      <c r="CA57" s="3">
        <f t="shared" si="3"/>
        <v>0</v>
      </c>
      <c r="CB57" s="3">
        <f t="shared" si="4"/>
        <v>0</v>
      </c>
    </row>
    <row r="58" spans="1:80" x14ac:dyDescent="0.35">
      <c r="A58" t="s">
        <v>99</v>
      </c>
      <c r="B58" s="11">
        <v>44841</v>
      </c>
      <c r="C58">
        <v>1</v>
      </c>
      <c r="E58" s="3">
        <v>4.154054284160793</v>
      </c>
      <c r="F58" s="3">
        <v>6.9933977776354102</v>
      </c>
      <c r="G58" s="3">
        <v>2.8393434934746162</v>
      </c>
      <c r="H58" s="3">
        <v>0.26569193876121378</v>
      </c>
      <c r="J58" t="s">
        <v>99</v>
      </c>
      <c r="K58" t="s">
        <v>99</v>
      </c>
      <c r="L58">
        <v>1</v>
      </c>
      <c r="N58">
        <v>78</v>
      </c>
      <c r="O58">
        <v>22</v>
      </c>
      <c r="P58" t="s">
        <v>99</v>
      </c>
      <c r="Q58" t="s">
        <v>27</v>
      </c>
      <c r="T58">
        <v>0.5</v>
      </c>
      <c r="U58">
        <v>0.5</v>
      </c>
      <c r="V58">
        <v>4391</v>
      </c>
      <c r="W58">
        <v>6933</v>
      </c>
      <c r="Y58">
        <v>2356</v>
      </c>
      <c r="Z58">
        <v>3.7839999999999998</v>
      </c>
      <c r="AA58">
        <v>6.1520000000000001</v>
      </c>
      <c r="AB58">
        <v>2.3690000000000002</v>
      </c>
      <c r="AD58">
        <v>0.13</v>
      </c>
      <c r="AE58">
        <v>1</v>
      </c>
      <c r="AF58">
        <v>0</v>
      </c>
      <c r="AG58">
        <v>0</v>
      </c>
      <c r="AI58">
        <v>0</v>
      </c>
      <c r="AL58">
        <v>44841</v>
      </c>
      <c r="AM58">
        <v>0.10699074074074073</v>
      </c>
      <c r="AO58">
        <v>1</v>
      </c>
      <c r="AQ58">
        <v>4.2178518242914995</v>
      </c>
      <c r="AR58">
        <v>6.9979693978417421</v>
      </c>
      <c r="AS58">
        <v>2.7801175735502426</v>
      </c>
      <c r="AT58">
        <v>0.26332261519794964</v>
      </c>
      <c r="AX58">
        <v>3.0715795108389874</v>
      </c>
      <c r="BD58">
        <v>0.13074103180437532</v>
      </c>
      <c r="BJ58">
        <v>4.1718038032726055</v>
      </c>
      <c r="BP58">
        <v>1.7835118177172506</v>
      </c>
      <c r="BT58">
        <v>4.154054284160793</v>
      </c>
      <c r="BU58">
        <v>6.9933977776354102</v>
      </c>
      <c r="BV58">
        <v>2.8393434934746162</v>
      </c>
      <c r="BW58">
        <v>0.26569193876121378</v>
      </c>
      <c r="BY58" s="3">
        <f t="shared" si="1"/>
        <v>0</v>
      </c>
      <c r="BZ58" s="3">
        <f t="shared" si="2"/>
        <v>0</v>
      </c>
      <c r="CA58" s="3">
        <f t="shared" si="3"/>
        <v>0</v>
      </c>
      <c r="CB58" s="3">
        <f t="shared" si="4"/>
        <v>0</v>
      </c>
    </row>
    <row r="59" spans="1:80" x14ac:dyDescent="0.35">
      <c r="A59" t="s">
        <v>106</v>
      </c>
      <c r="B59" s="11">
        <v>44841</v>
      </c>
      <c r="C59">
        <v>1</v>
      </c>
      <c r="E59" s="3">
        <v>3.2014410144818379</v>
      </c>
      <c r="F59" s="3">
        <v>10.922451366077734</v>
      </c>
      <c r="G59" s="3">
        <v>7.7210103515958952</v>
      </c>
      <c r="H59" s="3">
        <v>0.44462971605045881</v>
      </c>
      <c r="J59" t="s">
        <v>106</v>
      </c>
      <c r="K59" t="s">
        <v>106</v>
      </c>
      <c r="L59">
        <v>1</v>
      </c>
      <c r="N59">
        <v>99</v>
      </c>
      <c r="O59">
        <v>29</v>
      </c>
      <c r="P59" t="s">
        <v>106</v>
      </c>
      <c r="Q59" t="s">
        <v>27</v>
      </c>
      <c r="T59">
        <v>0.5</v>
      </c>
      <c r="U59">
        <v>0.5</v>
      </c>
      <c r="V59">
        <v>3299</v>
      </c>
      <c r="W59">
        <v>10782</v>
      </c>
      <c r="Y59">
        <v>4085</v>
      </c>
      <c r="Z59">
        <v>2.9460000000000002</v>
      </c>
      <c r="AA59">
        <v>9.4130000000000003</v>
      </c>
      <c r="AB59">
        <v>6.4669999999999996</v>
      </c>
      <c r="AD59">
        <v>0.311</v>
      </c>
      <c r="AE59">
        <v>1</v>
      </c>
      <c r="AF59">
        <v>0</v>
      </c>
      <c r="AG59">
        <v>0</v>
      </c>
      <c r="AI59">
        <v>0</v>
      </c>
      <c r="AL59">
        <v>44841</v>
      </c>
      <c r="AM59">
        <v>0.30004629629629631</v>
      </c>
      <c r="AO59">
        <v>1</v>
      </c>
      <c r="AQ59">
        <v>3.162292523947086</v>
      </c>
      <c r="AR59">
        <v>10.908228547658032</v>
      </c>
      <c r="AS59">
        <v>7.7459360237109465</v>
      </c>
      <c r="AT59">
        <v>0.4495299079653915</v>
      </c>
      <c r="AX59">
        <v>2.4456793273817641</v>
      </c>
      <c r="BD59">
        <v>0.26043271685097025</v>
      </c>
      <c r="BJ59">
        <v>0.64565830066265351</v>
      </c>
      <c r="BP59">
        <v>2.2041675299887444</v>
      </c>
      <c r="BT59">
        <v>3.2014410144818379</v>
      </c>
      <c r="BU59">
        <v>10.922451366077734</v>
      </c>
      <c r="BV59">
        <v>7.7210103515958952</v>
      </c>
      <c r="BW59">
        <v>0.44462971605045881</v>
      </c>
      <c r="BY59" s="3">
        <f t="shared" si="1"/>
        <v>0</v>
      </c>
      <c r="BZ59" s="3">
        <f t="shared" si="2"/>
        <v>0</v>
      </c>
      <c r="CA59" s="3">
        <f t="shared" si="3"/>
        <v>0</v>
      </c>
      <c r="CB59" s="3">
        <f t="shared" si="4"/>
        <v>0</v>
      </c>
    </row>
    <row r="60" spans="1:80" x14ac:dyDescent="0.35">
      <c r="A60" t="s">
        <v>161</v>
      </c>
      <c r="B60" s="11">
        <v>44846</v>
      </c>
      <c r="C60">
        <v>1</v>
      </c>
      <c r="E60" s="3">
        <v>4.1216515888858583</v>
      </c>
      <c r="F60" s="3">
        <v>7.7602526505567218</v>
      </c>
      <c r="G60" s="3">
        <v>3.6386010616708635</v>
      </c>
      <c r="H60" s="3">
        <v>0.22605456270848243</v>
      </c>
      <c r="J60" t="s">
        <v>161</v>
      </c>
      <c r="K60" t="s">
        <v>161</v>
      </c>
      <c r="L60">
        <v>1</v>
      </c>
      <c r="N60">
        <v>81</v>
      </c>
      <c r="O60">
        <v>23</v>
      </c>
      <c r="P60" t="s">
        <v>161</v>
      </c>
      <c r="Q60" t="s">
        <v>27</v>
      </c>
      <c r="T60">
        <v>0.5</v>
      </c>
      <c r="U60">
        <v>0.5</v>
      </c>
      <c r="V60">
        <v>4051</v>
      </c>
      <c r="W60">
        <v>8035</v>
      </c>
      <c r="Y60">
        <v>2210</v>
      </c>
      <c r="Z60">
        <v>3.5230000000000001</v>
      </c>
      <c r="AA60">
        <v>7.0860000000000003</v>
      </c>
      <c r="AB60">
        <v>3.5630000000000002</v>
      </c>
      <c r="AD60">
        <v>0.115</v>
      </c>
      <c r="AE60">
        <v>1</v>
      </c>
      <c r="AF60">
        <v>0</v>
      </c>
      <c r="AG60">
        <v>0</v>
      </c>
      <c r="AI60">
        <v>0</v>
      </c>
      <c r="AL60">
        <v>44846</v>
      </c>
      <c r="AM60">
        <v>0.2056597222222222</v>
      </c>
      <c r="AO60">
        <v>1</v>
      </c>
      <c r="AQ60">
        <v>4.0513665572096507</v>
      </c>
      <c r="AR60">
        <v>7.9819195756640289</v>
      </c>
      <c r="AS60">
        <v>3.9305530184543782</v>
      </c>
      <c r="AT60">
        <v>0.23012437995319407</v>
      </c>
      <c r="AX60">
        <v>3.4105275596672469</v>
      </c>
      <c r="BD60">
        <v>5.7128790798171938</v>
      </c>
      <c r="BJ60">
        <v>16.047483735380922</v>
      </c>
      <c r="BP60">
        <v>3.6007388622896643</v>
      </c>
      <c r="BT60">
        <v>4.1216515888858583</v>
      </c>
      <c r="BU60">
        <v>7.7602526505567218</v>
      </c>
      <c r="BV60">
        <v>3.6386010616708635</v>
      </c>
      <c r="BW60">
        <v>0.22605456270848243</v>
      </c>
      <c r="BY60" s="3">
        <f t="shared" si="1"/>
        <v>0</v>
      </c>
      <c r="BZ60" s="3">
        <f t="shared" si="2"/>
        <v>0</v>
      </c>
      <c r="CA60" s="3">
        <f t="shared" si="3"/>
        <v>0</v>
      </c>
      <c r="CB60" s="3">
        <f t="shared" si="4"/>
        <v>0</v>
      </c>
    </row>
    <row r="61" spans="1:80" x14ac:dyDescent="0.35">
      <c r="A61" t="s">
        <v>195</v>
      </c>
      <c r="B61" s="11">
        <v>44847</v>
      </c>
      <c r="C61">
        <v>1</v>
      </c>
      <c r="E61" s="3">
        <v>5.7452084729764543</v>
      </c>
      <c r="F61" s="3">
        <v>8.3113727467965504</v>
      </c>
      <c r="G61" s="3">
        <v>2.566164273820096</v>
      </c>
      <c r="H61" s="3">
        <v>0.2952714963370105</v>
      </c>
      <c r="J61" t="s">
        <v>195</v>
      </c>
      <c r="K61" t="s">
        <v>195</v>
      </c>
      <c r="L61">
        <v>1</v>
      </c>
      <c r="N61">
        <v>96</v>
      </c>
      <c r="O61">
        <v>28</v>
      </c>
      <c r="P61" t="s">
        <v>195</v>
      </c>
      <c r="Q61" t="s">
        <v>27</v>
      </c>
      <c r="T61">
        <v>0.5</v>
      </c>
      <c r="U61">
        <v>0.5</v>
      </c>
      <c r="V61">
        <v>5661</v>
      </c>
      <c r="W61">
        <v>8405</v>
      </c>
      <c r="Y61">
        <v>2715</v>
      </c>
      <c r="Z61">
        <v>4.758</v>
      </c>
      <c r="AA61">
        <v>7.399</v>
      </c>
      <c r="AB61">
        <v>2.641</v>
      </c>
      <c r="AD61">
        <v>0.16800000000000001</v>
      </c>
      <c r="AE61">
        <v>1</v>
      </c>
      <c r="AF61">
        <v>0</v>
      </c>
      <c r="AG61">
        <v>0</v>
      </c>
      <c r="AI61">
        <v>0</v>
      </c>
      <c r="AL61">
        <v>44847</v>
      </c>
      <c r="AM61">
        <v>0.41124999999999995</v>
      </c>
      <c r="AO61">
        <v>1</v>
      </c>
      <c r="AQ61">
        <v>5.7232900883348865</v>
      </c>
      <c r="AR61">
        <v>8.3440517641457408</v>
      </c>
      <c r="AS61">
        <v>2.6207616758108543</v>
      </c>
      <c r="AT61">
        <v>0.29490267298478551</v>
      </c>
      <c r="AX61">
        <v>0.76301442305060252</v>
      </c>
      <c r="BD61">
        <v>0.78636871055472501</v>
      </c>
      <c r="BJ61">
        <v>4.2551759096452804</v>
      </c>
      <c r="BP61">
        <v>0.24981981450998578</v>
      </c>
      <c r="BT61">
        <v>5.7452084729764543</v>
      </c>
      <c r="BU61">
        <v>8.3113727467965504</v>
      </c>
      <c r="BV61">
        <v>2.566164273820096</v>
      </c>
      <c r="BW61">
        <v>0.2952714963370105</v>
      </c>
      <c r="BY61" s="3">
        <f t="shared" si="1"/>
        <v>0</v>
      </c>
      <c r="BZ61" s="3">
        <f t="shared" si="2"/>
        <v>0</v>
      </c>
      <c r="CA61" s="3">
        <f t="shared" si="3"/>
        <v>0</v>
      </c>
      <c r="CB61" s="3">
        <f t="shared" si="4"/>
        <v>0</v>
      </c>
    </row>
    <row r="62" spans="1:80" x14ac:dyDescent="0.35">
      <c r="A62" t="s">
        <v>166</v>
      </c>
      <c r="B62" s="11">
        <v>44846</v>
      </c>
      <c r="C62">
        <v>1</v>
      </c>
      <c r="E62" s="3">
        <v>6.5677686772225936</v>
      </c>
      <c r="F62" s="3">
        <v>8.3769163651173599</v>
      </c>
      <c r="G62" s="3">
        <v>1.809147687894765</v>
      </c>
      <c r="H62" s="3">
        <v>1.0179814402282261</v>
      </c>
      <c r="J62" t="s">
        <v>166</v>
      </c>
      <c r="K62" t="s">
        <v>166</v>
      </c>
      <c r="L62">
        <v>1</v>
      </c>
      <c r="N62">
        <v>96</v>
      </c>
      <c r="O62">
        <v>28</v>
      </c>
      <c r="P62" t="s">
        <v>166</v>
      </c>
      <c r="Q62" t="s">
        <v>27</v>
      </c>
      <c r="T62">
        <v>0.5</v>
      </c>
      <c r="U62">
        <v>0.5</v>
      </c>
      <c r="V62">
        <v>6534</v>
      </c>
      <c r="W62">
        <v>8443</v>
      </c>
      <c r="Y62">
        <v>10121</v>
      </c>
      <c r="Z62">
        <v>5.4279999999999999</v>
      </c>
      <c r="AA62">
        <v>7.431</v>
      </c>
      <c r="AB62">
        <v>2.004</v>
      </c>
      <c r="AD62">
        <v>0.94299999999999995</v>
      </c>
      <c r="AE62">
        <v>1</v>
      </c>
      <c r="AF62">
        <v>0</v>
      </c>
      <c r="AG62">
        <v>0</v>
      </c>
      <c r="AI62">
        <v>0</v>
      </c>
      <c r="AL62">
        <v>44846</v>
      </c>
      <c r="AM62">
        <v>0.34520833333333334</v>
      </c>
      <c r="AO62">
        <v>1</v>
      </c>
      <c r="AQ62">
        <v>6.5093628058296895</v>
      </c>
      <c r="AR62">
        <v>8.3803341370903794</v>
      </c>
      <c r="AS62">
        <v>1.8709713312606899</v>
      </c>
      <c r="AT62">
        <v>1.0154005805120676</v>
      </c>
      <c r="AX62">
        <v>1.7785605511795664</v>
      </c>
      <c r="BD62">
        <v>8.1599763541927578E-2</v>
      </c>
      <c r="BJ62">
        <v>6.8345601389643003</v>
      </c>
      <c r="BP62">
        <v>0.50705437528996544</v>
      </c>
      <c r="BT62">
        <v>6.5677686772225936</v>
      </c>
      <c r="BU62">
        <v>8.3769163651173599</v>
      </c>
      <c r="BV62">
        <v>1.809147687894765</v>
      </c>
      <c r="BW62">
        <v>1.0179814402282261</v>
      </c>
      <c r="BY62" s="3">
        <f t="shared" si="1"/>
        <v>0</v>
      </c>
      <c r="BZ62" s="3">
        <f t="shared" si="2"/>
        <v>0</v>
      </c>
      <c r="CA62" s="3">
        <f t="shared" si="3"/>
        <v>0</v>
      </c>
      <c r="CB62" s="3">
        <f t="shared" si="4"/>
        <v>0</v>
      </c>
    </row>
    <row r="63" spans="1:80" x14ac:dyDescent="0.35">
      <c r="A63" t="s">
        <v>187</v>
      </c>
      <c r="B63" s="11">
        <v>44847</v>
      </c>
      <c r="C63">
        <v>1</v>
      </c>
      <c r="E63" s="3">
        <v>6.2787218809564331</v>
      </c>
      <c r="F63" s="3">
        <v>6.8788611952357854</v>
      </c>
      <c r="G63" s="3">
        <v>0.60013931427935274</v>
      </c>
      <c r="H63" s="3">
        <v>1.0530454180083981</v>
      </c>
      <c r="J63" t="s">
        <v>187</v>
      </c>
      <c r="K63" t="s">
        <v>187</v>
      </c>
      <c r="L63">
        <v>1</v>
      </c>
      <c r="N63">
        <v>57</v>
      </c>
      <c r="O63">
        <v>17</v>
      </c>
      <c r="P63" t="s">
        <v>187</v>
      </c>
      <c r="Q63" t="s">
        <v>27</v>
      </c>
      <c r="T63">
        <v>0.5</v>
      </c>
      <c r="U63">
        <v>0.5</v>
      </c>
      <c r="V63">
        <v>6104</v>
      </c>
      <c r="W63">
        <v>7231</v>
      </c>
      <c r="Y63">
        <v>10402</v>
      </c>
      <c r="Z63">
        <v>5.0979999999999999</v>
      </c>
      <c r="AA63">
        <v>6.4039999999999999</v>
      </c>
      <c r="AB63">
        <v>1.306</v>
      </c>
      <c r="AD63">
        <v>0.97199999999999998</v>
      </c>
      <c r="AE63">
        <v>1</v>
      </c>
      <c r="AF63">
        <v>0</v>
      </c>
      <c r="AG63">
        <v>0</v>
      </c>
      <c r="AI63">
        <v>0</v>
      </c>
      <c r="AL63">
        <v>44847</v>
      </c>
      <c r="AM63">
        <v>4.6956018518518522E-2</v>
      </c>
      <c r="AO63">
        <v>1</v>
      </c>
      <c r="AQ63">
        <v>6.1646466517991829</v>
      </c>
      <c r="AR63">
        <v>7.198822917341289</v>
      </c>
      <c r="AS63">
        <v>1.0341762655421061</v>
      </c>
      <c r="AT63">
        <v>1.104944132571485</v>
      </c>
      <c r="AX63">
        <v>3.6337086215984207</v>
      </c>
      <c r="BD63">
        <v>9.3027526802577345</v>
      </c>
      <c r="BJ63">
        <v>144.64539847183477</v>
      </c>
      <c r="BP63">
        <v>9.8568805628995246</v>
      </c>
      <c r="BT63">
        <v>6.2787218809564331</v>
      </c>
      <c r="BU63">
        <v>6.8788611952357854</v>
      </c>
      <c r="BV63">
        <v>0.60013931427935274</v>
      </c>
      <c r="BW63">
        <v>1.0530454180083981</v>
      </c>
      <c r="BY63" s="3">
        <f t="shared" si="1"/>
        <v>0</v>
      </c>
      <c r="BZ63" s="3">
        <f t="shared" si="2"/>
        <v>0</v>
      </c>
      <c r="CA63" s="3">
        <f t="shared" si="3"/>
        <v>0</v>
      </c>
      <c r="CB63" s="3">
        <f t="shared" si="4"/>
        <v>0</v>
      </c>
    </row>
    <row r="64" spans="1:80" x14ac:dyDescent="0.35">
      <c r="A64" t="s">
        <v>165</v>
      </c>
      <c r="B64" s="11">
        <v>44846</v>
      </c>
      <c r="C64">
        <v>1</v>
      </c>
      <c r="E64" s="3">
        <v>4.1830272503495882</v>
      </c>
      <c r="F64" s="3">
        <v>7.4902486646881288</v>
      </c>
      <c r="G64" s="3">
        <v>3.3072214143385406</v>
      </c>
      <c r="H64" s="3">
        <v>0.20595363607301639</v>
      </c>
      <c r="J64" t="s">
        <v>165</v>
      </c>
      <c r="K64" t="s">
        <v>165</v>
      </c>
      <c r="L64">
        <v>1</v>
      </c>
      <c r="N64">
        <v>93</v>
      </c>
      <c r="O64">
        <v>27</v>
      </c>
      <c r="P64" t="s">
        <v>165</v>
      </c>
      <c r="Q64" t="s">
        <v>27</v>
      </c>
      <c r="T64">
        <v>0.5</v>
      </c>
      <c r="U64">
        <v>0.5</v>
      </c>
      <c r="V64">
        <v>4157</v>
      </c>
      <c r="W64">
        <v>7518</v>
      </c>
      <c r="Y64">
        <v>1979</v>
      </c>
      <c r="Z64">
        <v>3.6040000000000001</v>
      </c>
      <c r="AA64">
        <v>6.6479999999999997</v>
      </c>
      <c r="AB64">
        <v>3.0430000000000001</v>
      </c>
      <c r="AD64">
        <v>9.0999999999999998E-2</v>
      </c>
      <c r="AE64">
        <v>1</v>
      </c>
      <c r="AF64">
        <v>0</v>
      </c>
      <c r="AG64">
        <v>0</v>
      </c>
      <c r="AI64">
        <v>0</v>
      </c>
      <c r="AL64">
        <v>44846</v>
      </c>
      <c r="AM64">
        <v>0.31708333333333333</v>
      </c>
      <c r="AO64">
        <v>1</v>
      </c>
      <c r="AQ64">
        <v>4.1562991397121571</v>
      </c>
      <c r="AR64">
        <v>7.477065829935051</v>
      </c>
      <c r="AS64">
        <v>3.3207666902228938</v>
      </c>
      <c r="AT64">
        <v>0.20719443401347726</v>
      </c>
      <c r="AX64">
        <v>1.2779314614886781</v>
      </c>
      <c r="BD64">
        <v>0.3519999226521458</v>
      </c>
      <c r="BJ64">
        <v>0.81913329574049087</v>
      </c>
      <c r="BP64">
        <v>1.2049293851951861</v>
      </c>
      <c r="BT64">
        <v>4.1830272503495882</v>
      </c>
      <c r="BU64">
        <v>7.4902486646881288</v>
      </c>
      <c r="BV64">
        <v>3.3072214143385406</v>
      </c>
      <c r="BW64">
        <v>0.20595363607301639</v>
      </c>
      <c r="BY64" s="3">
        <f t="shared" si="1"/>
        <v>0</v>
      </c>
      <c r="BZ64" s="3">
        <f t="shared" si="2"/>
        <v>0</v>
      </c>
      <c r="CA64" s="3">
        <f t="shared" si="3"/>
        <v>0</v>
      </c>
      <c r="CB64" s="3">
        <f t="shared" si="4"/>
        <v>0</v>
      </c>
    </row>
    <row r="65" spans="1:80" x14ac:dyDescent="0.35">
      <c r="A65" t="s">
        <v>118</v>
      </c>
      <c r="B65" s="11">
        <v>44842</v>
      </c>
      <c r="C65">
        <v>1</v>
      </c>
      <c r="E65" s="3">
        <v>5.4598231370848191</v>
      </c>
      <c r="F65" s="3">
        <v>15.227841480247438</v>
      </c>
      <c r="G65" s="3">
        <v>9.7680183431626197</v>
      </c>
      <c r="H65" s="3">
        <v>0.34406992530941188</v>
      </c>
      <c r="J65" t="s">
        <v>118</v>
      </c>
      <c r="K65" t="s">
        <v>118</v>
      </c>
      <c r="L65">
        <v>1</v>
      </c>
      <c r="N65">
        <v>75</v>
      </c>
      <c r="O65">
        <v>21</v>
      </c>
      <c r="P65" t="s">
        <v>118</v>
      </c>
      <c r="Q65" t="s">
        <v>27</v>
      </c>
      <c r="T65">
        <v>0.5</v>
      </c>
      <c r="U65">
        <v>0.5</v>
      </c>
      <c r="V65">
        <v>5183</v>
      </c>
      <c r="W65">
        <v>14958</v>
      </c>
      <c r="Y65">
        <v>3187</v>
      </c>
      <c r="Z65">
        <v>4.391</v>
      </c>
      <c r="AA65">
        <v>12.951000000000001</v>
      </c>
      <c r="AB65">
        <v>8.56</v>
      </c>
      <c r="AD65">
        <v>0.217</v>
      </c>
      <c r="AE65">
        <v>1</v>
      </c>
      <c r="AF65">
        <v>0</v>
      </c>
      <c r="AG65">
        <v>0</v>
      </c>
      <c r="AI65">
        <v>0</v>
      </c>
      <c r="AL65">
        <v>44842</v>
      </c>
      <c r="AM65">
        <v>0.14041666666666666</v>
      </c>
      <c r="AO65">
        <v>1</v>
      </c>
      <c r="AQ65">
        <v>5.2402882189986464</v>
      </c>
      <c r="AR65">
        <v>15.264781634544471</v>
      </c>
      <c r="AS65">
        <v>10.024493415545825</v>
      </c>
      <c r="AT65">
        <v>0.34651642773450586</v>
      </c>
      <c r="AX65">
        <v>8.0418325859320685</v>
      </c>
      <c r="BD65">
        <v>0.48516599473338112</v>
      </c>
      <c r="BJ65">
        <v>5.2513224970084469</v>
      </c>
      <c r="BP65">
        <v>1.422096059627362</v>
      </c>
      <c r="BT65">
        <v>5.4598231370848191</v>
      </c>
      <c r="BU65">
        <v>15.227841480247438</v>
      </c>
      <c r="BV65">
        <v>9.7680183431626197</v>
      </c>
      <c r="BW65">
        <v>0.34406992530941188</v>
      </c>
      <c r="BY65" s="3">
        <f t="shared" si="1"/>
        <v>0</v>
      </c>
      <c r="BZ65" s="3">
        <f t="shared" si="2"/>
        <v>0</v>
      </c>
      <c r="CA65" s="3">
        <f t="shared" si="3"/>
        <v>0</v>
      </c>
      <c r="CB65" s="3">
        <f t="shared" si="4"/>
        <v>0</v>
      </c>
    </row>
    <row r="66" spans="1:80" x14ac:dyDescent="0.35">
      <c r="A66" t="s">
        <v>159</v>
      </c>
      <c r="B66" s="11">
        <v>44846</v>
      </c>
      <c r="C66">
        <v>1</v>
      </c>
      <c r="E66" s="3">
        <v>5.6263452247708603</v>
      </c>
      <c r="F66" s="3">
        <v>16.546856140052554</v>
      </c>
      <c r="G66" s="3">
        <v>10.920510915281692</v>
      </c>
      <c r="H66" s="3">
        <v>0.37748154336232664</v>
      </c>
      <c r="J66" t="s">
        <v>159</v>
      </c>
      <c r="K66" t="s">
        <v>159</v>
      </c>
      <c r="L66">
        <v>1</v>
      </c>
      <c r="N66">
        <v>75</v>
      </c>
      <c r="O66">
        <v>21</v>
      </c>
      <c r="P66" t="s">
        <v>159</v>
      </c>
      <c r="Q66" t="s">
        <v>27</v>
      </c>
      <c r="T66">
        <v>0.5</v>
      </c>
      <c r="U66">
        <v>0.5</v>
      </c>
      <c r="V66">
        <v>5682</v>
      </c>
      <c r="W66">
        <v>16786</v>
      </c>
      <c r="Y66">
        <v>3674</v>
      </c>
      <c r="Z66">
        <v>4.774</v>
      </c>
      <c r="AA66">
        <v>14.499000000000001</v>
      </c>
      <c r="AB66">
        <v>9.7260000000000009</v>
      </c>
      <c r="AD66">
        <v>0.26800000000000002</v>
      </c>
      <c r="AE66">
        <v>1</v>
      </c>
      <c r="AF66">
        <v>0</v>
      </c>
      <c r="AG66">
        <v>0</v>
      </c>
      <c r="AI66">
        <v>0</v>
      </c>
      <c r="AL66">
        <v>44846</v>
      </c>
      <c r="AM66">
        <v>0.15</v>
      </c>
      <c r="AO66">
        <v>1</v>
      </c>
      <c r="AQ66">
        <v>5.665942425715202</v>
      </c>
      <c r="AR66">
        <v>16.527326014492438</v>
      </c>
      <c r="AS66">
        <v>10.861383588777237</v>
      </c>
      <c r="AT66">
        <v>0.37544663473997081</v>
      </c>
      <c r="AX66">
        <v>1.4075638576178839</v>
      </c>
      <c r="BD66">
        <v>0.23605844390997124</v>
      </c>
      <c r="BJ66">
        <v>1.0828674036068455</v>
      </c>
      <c r="BP66">
        <v>1.078149996013233</v>
      </c>
      <c r="BT66">
        <v>5.6263452247708603</v>
      </c>
      <c r="BU66">
        <v>16.546856140052554</v>
      </c>
      <c r="BV66">
        <v>10.920510915281692</v>
      </c>
      <c r="BW66">
        <v>0.37748154336232664</v>
      </c>
      <c r="BY66" s="3">
        <f t="shared" si="1"/>
        <v>0</v>
      </c>
      <c r="BZ66" s="3">
        <f t="shared" si="2"/>
        <v>0</v>
      </c>
      <c r="CA66" s="3">
        <f t="shared" si="3"/>
        <v>0</v>
      </c>
      <c r="CB66" s="3">
        <f t="shared" si="4"/>
        <v>0</v>
      </c>
    </row>
    <row r="67" spans="1:80" x14ac:dyDescent="0.35">
      <c r="A67" t="s">
        <v>191</v>
      </c>
      <c r="B67" s="11">
        <v>44847</v>
      </c>
      <c r="C67">
        <v>1</v>
      </c>
      <c r="E67" s="3">
        <v>4.1541330060408299</v>
      </c>
      <c r="F67" s="3">
        <v>8.417701489813318</v>
      </c>
      <c r="G67" s="3">
        <v>4.2635684837724899</v>
      </c>
      <c r="H67" s="3">
        <v>0.3654006223100752</v>
      </c>
      <c r="J67" t="s">
        <v>191</v>
      </c>
      <c r="K67" t="s">
        <v>191</v>
      </c>
      <c r="L67">
        <v>1</v>
      </c>
      <c r="N67">
        <v>81</v>
      </c>
      <c r="O67">
        <v>23</v>
      </c>
      <c r="P67" t="s">
        <v>191</v>
      </c>
      <c r="Q67" t="s">
        <v>27</v>
      </c>
      <c r="T67">
        <v>0.5</v>
      </c>
      <c r="U67">
        <v>0.5</v>
      </c>
      <c r="V67">
        <v>4077</v>
      </c>
      <c r="W67">
        <v>8471</v>
      </c>
      <c r="Y67">
        <v>3354</v>
      </c>
      <c r="Z67">
        <v>3.5419999999999998</v>
      </c>
      <c r="AA67">
        <v>7.4550000000000001</v>
      </c>
      <c r="AB67">
        <v>3.9129999999999998</v>
      </c>
      <c r="AD67">
        <v>0.23499999999999999</v>
      </c>
      <c r="AE67">
        <v>1</v>
      </c>
      <c r="AF67">
        <v>0</v>
      </c>
      <c r="AG67">
        <v>0</v>
      </c>
      <c r="AI67">
        <v>0</v>
      </c>
      <c r="AL67">
        <v>44847</v>
      </c>
      <c r="AM67">
        <v>0.26815972222222223</v>
      </c>
      <c r="AO67">
        <v>1</v>
      </c>
      <c r="AQ67">
        <v>4.1451663941420067</v>
      </c>
      <c r="AR67">
        <v>8.408434305788921</v>
      </c>
      <c r="AS67">
        <v>4.2632679116469143</v>
      </c>
      <c r="AT67">
        <v>0.36223927929100391</v>
      </c>
      <c r="AX67">
        <v>0.43169594646024778</v>
      </c>
      <c r="BD67">
        <v>0.22018324207891049</v>
      </c>
      <c r="BJ67">
        <v>1.4099556590640366E-2</v>
      </c>
      <c r="BP67">
        <v>1.7303435331254735</v>
      </c>
      <c r="BT67">
        <v>4.1541330060408299</v>
      </c>
      <c r="BU67">
        <v>8.417701489813318</v>
      </c>
      <c r="BV67">
        <v>4.2635684837724899</v>
      </c>
      <c r="BW67">
        <v>0.3654006223100752</v>
      </c>
      <c r="BY67" s="3">
        <f t="shared" ref="BY67:BY101" si="5">BT67-E67</f>
        <v>0</v>
      </c>
      <c r="BZ67" s="3">
        <f t="shared" ref="BZ67:BZ101" si="6">BU67-F67</f>
        <v>0</v>
      </c>
      <c r="CA67" s="3">
        <f t="shared" ref="CA67:CA101" si="7">BV67-G67</f>
        <v>0</v>
      </c>
      <c r="CB67" s="3">
        <f t="shared" ref="CB67:CB101" si="8">BW67-H67</f>
        <v>0</v>
      </c>
    </row>
    <row r="68" spans="1:80" x14ac:dyDescent="0.35">
      <c r="A68" t="s">
        <v>156</v>
      </c>
      <c r="B68" s="11">
        <v>44845</v>
      </c>
      <c r="C68">
        <v>1</v>
      </c>
      <c r="E68" s="3">
        <v>5.5941724990035819</v>
      </c>
      <c r="F68" s="3">
        <v>7.4834131207420889</v>
      </c>
      <c r="G68" s="3">
        <v>1.8892406217385069</v>
      </c>
      <c r="H68" s="3">
        <v>0.14073729632239323</v>
      </c>
      <c r="J68" t="s">
        <v>156</v>
      </c>
      <c r="K68" t="s">
        <v>156</v>
      </c>
      <c r="L68">
        <v>1</v>
      </c>
      <c r="N68">
        <v>54</v>
      </c>
      <c r="O68">
        <v>16</v>
      </c>
      <c r="P68" t="s">
        <v>156</v>
      </c>
      <c r="Q68" t="s">
        <v>27</v>
      </c>
      <c r="T68">
        <v>0.5</v>
      </c>
      <c r="U68">
        <v>0.5</v>
      </c>
      <c r="V68">
        <v>5617</v>
      </c>
      <c r="W68">
        <v>7536</v>
      </c>
      <c r="Y68">
        <v>1303</v>
      </c>
      <c r="Z68">
        <v>4.7240000000000002</v>
      </c>
      <c r="AA68">
        <v>6.6630000000000003</v>
      </c>
      <c r="AB68">
        <v>1.9390000000000001</v>
      </c>
      <c r="AD68">
        <v>0.02</v>
      </c>
      <c r="AE68">
        <v>1</v>
      </c>
      <c r="AF68">
        <v>0</v>
      </c>
      <c r="AG68">
        <v>0</v>
      </c>
      <c r="AI68">
        <v>0</v>
      </c>
      <c r="AL68">
        <v>44845</v>
      </c>
      <c r="AM68">
        <v>0.95745370370370375</v>
      </c>
      <c r="AO68">
        <v>1</v>
      </c>
      <c r="AQ68">
        <v>5.6015969741806462</v>
      </c>
      <c r="AR68">
        <v>7.494642942939155</v>
      </c>
      <c r="AS68">
        <v>1.8930459687585088</v>
      </c>
      <c r="AT68">
        <v>0.14009208139335358</v>
      </c>
      <c r="AX68">
        <v>0.26543604718612679</v>
      </c>
      <c r="BD68">
        <v>0.30012567837368148</v>
      </c>
      <c r="BJ68">
        <v>0.40284408203124145</v>
      </c>
      <c r="BP68">
        <v>0.91690681276359476</v>
      </c>
      <c r="BT68">
        <v>5.5941724990035819</v>
      </c>
      <c r="BU68">
        <v>7.4834131207420889</v>
      </c>
      <c r="BV68">
        <v>1.8892406217385069</v>
      </c>
      <c r="BW68">
        <v>0.14073729632239323</v>
      </c>
      <c r="BY68" s="3">
        <f t="shared" si="5"/>
        <v>0</v>
      </c>
      <c r="BZ68" s="3">
        <f t="shared" si="6"/>
        <v>0</v>
      </c>
      <c r="CA68" s="3">
        <f t="shared" si="7"/>
        <v>0</v>
      </c>
      <c r="CB68" s="3">
        <f t="shared" si="8"/>
        <v>0</v>
      </c>
    </row>
    <row r="69" spans="1:80" x14ac:dyDescent="0.35">
      <c r="A69" t="s">
        <v>146</v>
      </c>
      <c r="B69" s="11">
        <v>44845</v>
      </c>
      <c r="C69">
        <v>1</v>
      </c>
      <c r="E69" s="3">
        <v>5.9960734920179117</v>
      </c>
      <c r="F69" s="3">
        <v>7.5070891410776399</v>
      </c>
      <c r="G69" s="3">
        <v>1.5110156490597286</v>
      </c>
      <c r="H69" s="3">
        <v>0.57944441764402932</v>
      </c>
      <c r="J69" t="s">
        <v>146</v>
      </c>
      <c r="K69" t="s">
        <v>146</v>
      </c>
      <c r="L69">
        <v>1</v>
      </c>
      <c r="N69">
        <v>99</v>
      </c>
      <c r="O69">
        <v>29</v>
      </c>
      <c r="P69" t="s">
        <v>146</v>
      </c>
      <c r="Q69" t="s">
        <v>27</v>
      </c>
      <c r="T69">
        <v>0.5</v>
      </c>
      <c r="U69">
        <v>0.5</v>
      </c>
      <c r="V69">
        <v>6019</v>
      </c>
      <c r="W69">
        <v>7494</v>
      </c>
      <c r="Y69">
        <v>5690</v>
      </c>
      <c r="Z69">
        <v>5.0330000000000004</v>
      </c>
      <c r="AA69">
        <v>6.6280000000000001</v>
      </c>
      <c r="AB69">
        <v>1.595</v>
      </c>
      <c r="AD69">
        <v>0.47899999999999998</v>
      </c>
      <c r="AE69">
        <v>1</v>
      </c>
      <c r="AF69">
        <v>0</v>
      </c>
      <c r="AG69">
        <v>0</v>
      </c>
      <c r="AI69">
        <v>0</v>
      </c>
      <c r="AL69">
        <v>44845</v>
      </c>
      <c r="AM69">
        <v>0.27305555555555555</v>
      </c>
      <c r="AO69">
        <v>1</v>
      </c>
      <c r="AQ69">
        <v>6.0548834851254192</v>
      </c>
      <c r="AR69">
        <v>7.5431200460355994</v>
      </c>
      <c r="AS69">
        <v>1.4882365609101802</v>
      </c>
      <c r="AT69">
        <v>0.58542542696099165</v>
      </c>
      <c r="AX69">
        <v>1.9616168209344629</v>
      </c>
      <c r="BD69">
        <v>0.95991680079576736</v>
      </c>
      <c r="BJ69">
        <v>3.0150697861697662</v>
      </c>
      <c r="BP69">
        <v>2.0643944905986293</v>
      </c>
      <c r="BT69">
        <v>5.9960734920179117</v>
      </c>
      <c r="BU69">
        <v>7.5070891410776399</v>
      </c>
      <c r="BV69">
        <v>1.5110156490597286</v>
      </c>
      <c r="BW69">
        <v>0.57944441764402932</v>
      </c>
      <c r="BY69" s="3">
        <f t="shared" si="5"/>
        <v>0</v>
      </c>
      <c r="BZ69" s="3">
        <f t="shared" si="6"/>
        <v>0</v>
      </c>
      <c r="CA69" s="3">
        <f t="shared" si="7"/>
        <v>0</v>
      </c>
      <c r="CB69" s="3">
        <f t="shared" si="8"/>
        <v>0</v>
      </c>
    </row>
    <row r="70" spans="1:80" x14ac:dyDescent="0.35">
      <c r="A70" t="s">
        <v>136</v>
      </c>
      <c r="B70" s="11">
        <v>44844</v>
      </c>
      <c r="C70">
        <v>1</v>
      </c>
      <c r="E70" s="3">
        <v>5.8789518955749926</v>
      </c>
      <c r="F70" s="3">
        <v>7.5209092142122005</v>
      </c>
      <c r="G70" s="3">
        <v>1.6419573186372074</v>
      </c>
      <c r="H70" s="3">
        <v>0.635117646036087</v>
      </c>
      <c r="J70" t="s">
        <v>136</v>
      </c>
      <c r="K70" t="s">
        <v>136</v>
      </c>
      <c r="L70">
        <v>1</v>
      </c>
      <c r="N70">
        <v>57</v>
      </c>
      <c r="O70">
        <v>17</v>
      </c>
      <c r="P70" t="s">
        <v>136</v>
      </c>
      <c r="Q70" t="s">
        <v>27</v>
      </c>
      <c r="T70">
        <v>0.5</v>
      </c>
      <c r="U70">
        <v>0.5</v>
      </c>
      <c r="V70">
        <v>5866</v>
      </c>
      <c r="W70">
        <v>7479</v>
      </c>
      <c r="Y70">
        <v>6143</v>
      </c>
      <c r="Z70">
        <v>4.915</v>
      </c>
      <c r="AA70">
        <v>6.6150000000000002</v>
      </c>
      <c r="AB70">
        <v>1.6990000000000001</v>
      </c>
      <c r="AD70">
        <v>0.52600000000000002</v>
      </c>
      <c r="AE70">
        <v>1</v>
      </c>
      <c r="AF70">
        <v>0</v>
      </c>
      <c r="AG70">
        <v>0</v>
      </c>
      <c r="AI70">
        <v>0</v>
      </c>
      <c r="AL70">
        <v>44844</v>
      </c>
      <c r="AM70">
        <v>0.89638888888888879</v>
      </c>
      <c r="AO70">
        <v>1</v>
      </c>
      <c r="AQ70">
        <v>5.902376214863577</v>
      </c>
      <c r="AR70">
        <v>7.5283128248200004</v>
      </c>
      <c r="AS70">
        <v>1.6259366099564234</v>
      </c>
      <c r="AT70">
        <v>0.63058204730405731</v>
      </c>
      <c r="AX70">
        <v>0.79688759849234603</v>
      </c>
      <c r="BD70">
        <v>0.19688073335094602</v>
      </c>
      <c r="BJ70">
        <v>1.9514159715285238</v>
      </c>
      <c r="BP70">
        <v>1.4282704189806228</v>
      </c>
      <c r="BT70">
        <v>5.8789518955749926</v>
      </c>
      <c r="BU70">
        <v>7.5209092142122005</v>
      </c>
      <c r="BV70">
        <v>1.6419573186372074</v>
      </c>
      <c r="BW70">
        <v>0.635117646036087</v>
      </c>
      <c r="BY70" s="3">
        <f t="shared" si="5"/>
        <v>0</v>
      </c>
      <c r="BZ70" s="3">
        <f t="shared" si="6"/>
        <v>0</v>
      </c>
      <c r="CA70" s="3">
        <f t="shared" si="7"/>
        <v>0</v>
      </c>
      <c r="CB70" s="3">
        <f t="shared" si="8"/>
        <v>0</v>
      </c>
    </row>
    <row r="71" spans="1:80" x14ac:dyDescent="0.35">
      <c r="A71" t="s">
        <v>194</v>
      </c>
      <c r="B71" s="11">
        <v>44847</v>
      </c>
      <c r="C71">
        <v>1</v>
      </c>
      <c r="E71" s="3">
        <v>6.030147473316835</v>
      </c>
      <c r="F71" s="3">
        <v>7.3368551846520464</v>
      </c>
      <c r="G71" s="3">
        <v>1.3067077113352115</v>
      </c>
      <c r="H71" s="3">
        <v>0.77911504540587107</v>
      </c>
      <c r="J71" t="s">
        <v>194</v>
      </c>
      <c r="K71" t="s">
        <v>194</v>
      </c>
      <c r="L71">
        <v>1</v>
      </c>
      <c r="N71">
        <v>93</v>
      </c>
      <c r="O71">
        <v>27</v>
      </c>
      <c r="P71" t="s">
        <v>194</v>
      </c>
      <c r="Q71" t="s">
        <v>27</v>
      </c>
      <c r="T71">
        <v>0.5</v>
      </c>
      <c r="U71">
        <v>0.5</v>
      </c>
      <c r="V71">
        <v>6030</v>
      </c>
      <c r="W71">
        <v>7424</v>
      </c>
      <c r="Y71">
        <v>7365</v>
      </c>
      <c r="Z71">
        <v>5.0410000000000004</v>
      </c>
      <c r="AA71">
        <v>6.5679999999999996</v>
      </c>
      <c r="AB71">
        <v>1.5269999999999999</v>
      </c>
      <c r="AD71">
        <v>0.65400000000000003</v>
      </c>
      <c r="AE71">
        <v>1</v>
      </c>
      <c r="AF71">
        <v>0</v>
      </c>
      <c r="AG71">
        <v>0</v>
      </c>
      <c r="AI71">
        <v>0</v>
      </c>
      <c r="AL71">
        <v>44847</v>
      </c>
      <c r="AM71">
        <v>0.38287037037037036</v>
      </c>
      <c r="AO71">
        <v>1</v>
      </c>
      <c r="AQ71">
        <v>6.0909211761866366</v>
      </c>
      <c r="AR71">
        <v>7.3870930769948311</v>
      </c>
      <c r="AS71">
        <v>1.2961719008081944</v>
      </c>
      <c r="AT71">
        <v>0.78491084094083508</v>
      </c>
      <c r="AX71">
        <v>2.0156622417187275</v>
      </c>
      <c r="BD71">
        <v>1.369466646905535</v>
      </c>
      <c r="BJ71">
        <v>1.6125734065273691</v>
      </c>
      <c r="BP71">
        <v>1.4877894013572173</v>
      </c>
      <c r="BT71">
        <v>6.030147473316835</v>
      </c>
      <c r="BU71">
        <v>7.3368551846520464</v>
      </c>
      <c r="BV71">
        <v>1.3067077113352115</v>
      </c>
      <c r="BW71">
        <v>0.77911504540587107</v>
      </c>
      <c r="BY71" s="3">
        <f t="shared" si="5"/>
        <v>0</v>
      </c>
      <c r="BZ71" s="3">
        <f t="shared" si="6"/>
        <v>0</v>
      </c>
      <c r="CA71" s="3">
        <f t="shared" si="7"/>
        <v>0</v>
      </c>
      <c r="CB71" s="3">
        <f t="shared" si="8"/>
        <v>0</v>
      </c>
    </row>
    <row r="72" spans="1:80" x14ac:dyDescent="0.35">
      <c r="A72" t="s">
        <v>157</v>
      </c>
      <c r="B72" s="11">
        <v>44845</v>
      </c>
      <c r="C72">
        <v>1</v>
      </c>
      <c r="E72" s="3">
        <v>6.2851436554823525</v>
      </c>
      <c r="F72" s="3">
        <v>7.7485345752206527</v>
      </c>
      <c r="G72" s="3">
        <v>1.4633909197383002</v>
      </c>
      <c r="H72" s="3">
        <v>0.81940413783686883</v>
      </c>
      <c r="J72" t="s">
        <v>157</v>
      </c>
      <c r="K72" t="s">
        <v>157</v>
      </c>
      <c r="L72">
        <v>1</v>
      </c>
      <c r="N72">
        <v>57</v>
      </c>
      <c r="O72">
        <v>17</v>
      </c>
      <c r="P72" t="s">
        <v>157</v>
      </c>
      <c r="Q72" t="s">
        <v>27</v>
      </c>
      <c r="T72">
        <v>0.5</v>
      </c>
      <c r="U72">
        <v>0.5</v>
      </c>
      <c r="V72">
        <v>6295</v>
      </c>
      <c r="W72">
        <v>7751</v>
      </c>
      <c r="Y72">
        <v>8099</v>
      </c>
      <c r="Z72">
        <v>5.2439999999999998</v>
      </c>
      <c r="AA72">
        <v>6.8449999999999998</v>
      </c>
      <c r="AB72">
        <v>1.6</v>
      </c>
      <c r="AD72">
        <v>0.73099999999999998</v>
      </c>
      <c r="AE72">
        <v>1</v>
      </c>
      <c r="AF72">
        <v>0</v>
      </c>
      <c r="AG72">
        <v>0</v>
      </c>
      <c r="AI72">
        <v>0</v>
      </c>
      <c r="AL72">
        <v>44845</v>
      </c>
      <c r="AM72">
        <v>0.98525462962962962</v>
      </c>
      <c r="AO72">
        <v>1</v>
      </c>
      <c r="AQ72">
        <v>6.2727695301872455</v>
      </c>
      <c r="AR72">
        <v>7.7045917927103931</v>
      </c>
      <c r="AS72">
        <v>1.4318222625231476</v>
      </c>
      <c r="AT72">
        <v>0.81468910566311759</v>
      </c>
      <c r="AX72">
        <v>0.39375791464409954</v>
      </c>
      <c r="BD72">
        <v>1.1342217572542184</v>
      </c>
      <c r="BJ72">
        <v>4.3144530677828756</v>
      </c>
      <c r="BP72">
        <v>1.1508441209971023</v>
      </c>
      <c r="BT72">
        <v>6.2851436554823525</v>
      </c>
      <c r="BU72">
        <v>7.7485345752206527</v>
      </c>
      <c r="BV72">
        <v>1.4633909197383002</v>
      </c>
      <c r="BW72">
        <v>0.81940413783686883</v>
      </c>
      <c r="BY72" s="3">
        <f t="shared" si="5"/>
        <v>0</v>
      </c>
      <c r="BZ72" s="3">
        <f t="shared" si="6"/>
        <v>0</v>
      </c>
      <c r="CA72" s="3">
        <f t="shared" si="7"/>
        <v>0</v>
      </c>
      <c r="CB72" s="3">
        <f t="shared" si="8"/>
        <v>0</v>
      </c>
    </row>
    <row r="73" spans="1:80" x14ac:dyDescent="0.35">
      <c r="A73" t="s">
        <v>129</v>
      </c>
      <c r="B73" s="11">
        <v>44851</v>
      </c>
      <c r="C73">
        <v>1</v>
      </c>
      <c r="E73" s="3">
        <v>3.8845756522699038</v>
      </c>
      <c r="F73" s="3">
        <v>6.9646463908715663</v>
      </c>
      <c r="G73" s="3">
        <v>3.0800707386016626</v>
      </c>
      <c r="H73" s="3">
        <v>0.14413909123232072</v>
      </c>
      <c r="J73" t="s">
        <v>129</v>
      </c>
      <c r="K73" t="s">
        <v>129</v>
      </c>
      <c r="L73">
        <v>1</v>
      </c>
      <c r="N73">
        <v>33</v>
      </c>
      <c r="O73">
        <v>9</v>
      </c>
      <c r="P73" t="s">
        <v>129</v>
      </c>
      <c r="Q73" t="s">
        <v>27</v>
      </c>
      <c r="T73">
        <v>0.5</v>
      </c>
      <c r="U73">
        <v>0.5</v>
      </c>
      <c r="V73">
        <v>3825</v>
      </c>
      <c r="W73">
        <v>6663</v>
      </c>
      <c r="Y73">
        <v>1393</v>
      </c>
      <c r="Z73">
        <v>3.3490000000000002</v>
      </c>
      <c r="AA73">
        <v>5.9240000000000004</v>
      </c>
      <c r="AB73">
        <v>2.5739999999999998</v>
      </c>
      <c r="AD73">
        <v>0.03</v>
      </c>
      <c r="AE73">
        <v>1</v>
      </c>
      <c r="AF73">
        <v>0</v>
      </c>
      <c r="AG73">
        <v>0</v>
      </c>
      <c r="AI73">
        <v>0</v>
      </c>
      <c r="AL73">
        <v>44851</v>
      </c>
      <c r="AM73">
        <v>0.749537037037037</v>
      </c>
      <c r="AO73">
        <v>1</v>
      </c>
      <c r="AQ73">
        <v>3.8613578851003347</v>
      </c>
      <c r="AR73">
        <v>7.000330068579971</v>
      </c>
      <c r="AS73">
        <v>3.1389721834796362</v>
      </c>
      <c r="AT73">
        <v>0.1449651913630283</v>
      </c>
      <c r="AX73">
        <v>1.1953824174335124</v>
      </c>
      <c r="BD73">
        <v>1.0247089573757708</v>
      </c>
      <c r="BJ73">
        <v>3.8246813061647029</v>
      </c>
      <c r="BP73">
        <v>1.146254112808422</v>
      </c>
      <c r="BT73">
        <v>3.8845756522699038</v>
      </c>
      <c r="BU73">
        <v>6.9646463908715663</v>
      </c>
      <c r="BV73">
        <v>3.0800707386016626</v>
      </c>
      <c r="BW73">
        <v>0.14413909123232072</v>
      </c>
      <c r="BY73" s="3">
        <f t="shared" si="5"/>
        <v>0</v>
      </c>
      <c r="BZ73" s="3">
        <f t="shared" si="6"/>
        <v>0</v>
      </c>
      <c r="CA73" s="3">
        <f t="shared" si="7"/>
        <v>0</v>
      </c>
      <c r="CB73" s="3">
        <f t="shared" si="8"/>
        <v>0</v>
      </c>
    </row>
    <row r="74" spans="1:80" x14ac:dyDescent="0.35">
      <c r="A74" t="s">
        <v>154</v>
      </c>
      <c r="B74" s="11">
        <v>44845</v>
      </c>
      <c r="C74">
        <v>1</v>
      </c>
      <c r="E74" s="3">
        <v>4.502279682963346</v>
      </c>
      <c r="F74" s="3">
        <v>7.0381262579714621</v>
      </c>
      <c r="G74" s="3">
        <v>2.5358465750081156</v>
      </c>
      <c r="H74" s="3">
        <v>0.1667940530720714</v>
      </c>
      <c r="J74" t="s">
        <v>154</v>
      </c>
      <c r="K74" t="s">
        <v>154</v>
      </c>
      <c r="L74">
        <v>1</v>
      </c>
      <c r="N74">
        <v>48</v>
      </c>
      <c r="O74">
        <v>14</v>
      </c>
      <c r="P74" t="s">
        <v>154</v>
      </c>
      <c r="Q74" t="s">
        <v>27</v>
      </c>
      <c r="T74">
        <v>0.5</v>
      </c>
      <c r="U74">
        <v>0.5</v>
      </c>
      <c r="V74">
        <v>4467</v>
      </c>
      <c r="W74">
        <v>7081</v>
      </c>
      <c r="Y74">
        <v>1562</v>
      </c>
      <c r="Z74">
        <v>3.8420000000000001</v>
      </c>
      <c r="AA74">
        <v>6.2779999999999996</v>
      </c>
      <c r="AB74">
        <v>2.4359999999999999</v>
      </c>
      <c r="AD74">
        <v>4.7E-2</v>
      </c>
      <c r="AE74">
        <v>1</v>
      </c>
      <c r="AF74">
        <v>0</v>
      </c>
      <c r="AG74">
        <v>0</v>
      </c>
      <c r="AI74">
        <v>0</v>
      </c>
      <c r="AL74">
        <v>44845</v>
      </c>
      <c r="AM74">
        <v>0.90195601851851848</v>
      </c>
      <c r="AO74">
        <v>1</v>
      </c>
      <c r="AQ74">
        <v>4.4631774470308088</v>
      </c>
      <c r="AR74">
        <v>7.050332586446534</v>
      </c>
      <c r="AS74">
        <v>2.5871551394157253</v>
      </c>
      <c r="AT74">
        <v>0.16580141471970272</v>
      </c>
      <c r="AX74">
        <v>1.7369971963536961</v>
      </c>
      <c r="BD74">
        <v>0.34686301517387369</v>
      </c>
      <c r="BJ74">
        <v>4.0466615696137263</v>
      </c>
      <c r="BP74">
        <v>1.1902562880221834</v>
      </c>
      <c r="BT74">
        <v>4.502279682963346</v>
      </c>
      <c r="BU74">
        <v>7.0381262579714621</v>
      </c>
      <c r="BV74">
        <v>2.5358465750081156</v>
      </c>
      <c r="BW74">
        <v>0.1667940530720714</v>
      </c>
      <c r="BY74" s="3">
        <f t="shared" si="5"/>
        <v>0</v>
      </c>
      <c r="BZ74" s="3">
        <f t="shared" si="6"/>
        <v>0</v>
      </c>
      <c r="CA74" s="3">
        <f t="shared" si="7"/>
        <v>0</v>
      </c>
      <c r="CB74" s="3">
        <f t="shared" si="8"/>
        <v>0</v>
      </c>
    </row>
    <row r="75" spans="1:80" x14ac:dyDescent="0.35">
      <c r="A75" t="s">
        <v>123</v>
      </c>
      <c r="B75" s="11">
        <v>44842</v>
      </c>
      <c r="C75">
        <v>1</v>
      </c>
      <c r="E75" s="3">
        <v>4.7707135308826647</v>
      </c>
      <c r="F75" s="3">
        <v>7.59084410146935</v>
      </c>
      <c r="G75" s="3">
        <v>2.8201305705866848</v>
      </c>
      <c r="H75" s="3">
        <v>0.18132654524013914</v>
      </c>
      <c r="J75" t="s">
        <v>123</v>
      </c>
      <c r="K75" t="s">
        <v>123</v>
      </c>
      <c r="L75">
        <v>1</v>
      </c>
      <c r="N75">
        <v>90</v>
      </c>
      <c r="O75">
        <v>26</v>
      </c>
      <c r="P75" t="s">
        <v>123</v>
      </c>
      <c r="Q75" t="s">
        <v>27</v>
      </c>
      <c r="T75">
        <v>0.5</v>
      </c>
      <c r="U75">
        <v>0.5</v>
      </c>
      <c r="V75">
        <v>4652</v>
      </c>
      <c r="W75">
        <v>7332</v>
      </c>
      <c r="Y75">
        <v>1552</v>
      </c>
      <c r="Z75">
        <v>3.984</v>
      </c>
      <c r="AA75">
        <v>6.49</v>
      </c>
      <c r="AB75">
        <v>2.5059999999999998</v>
      </c>
      <c r="AD75">
        <v>4.5999999999999999E-2</v>
      </c>
      <c r="AE75">
        <v>1</v>
      </c>
      <c r="AF75">
        <v>0</v>
      </c>
      <c r="AG75">
        <v>0</v>
      </c>
      <c r="AI75">
        <v>0</v>
      </c>
      <c r="AL75">
        <v>44842</v>
      </c>
      <c r="AM75">
        <v>0.27854166666666669</v>
      </c>
      <c r="AO75">
        <v>1</v>
      </c>
      <c r="AQ75">
        <v>4.7092037474553319</v>
      </c>
      <c r="AR75">
        <v>7.5468195340194626</v>
      </c>
      <c r="AS75">
        <v>2.8376157865641307</v>
      </c>
      <c r="AT75">
        <v>0.17984845002497818</v>
      </c>
      <c r="AX75">
        <v>2.578640827170056</v>
      </c>
      <c r="BD75">
        <v>1.159938654025725</v>
      </c>
      <c r="BJ75">
        <v>1.2400288241837236</v>
      </c>
      <c r="BP75">
        <v>1.6303131052361179</v>
      </c>
      <c r="BT75">
        <v>4.7707135308826647</v>
      </c>
      <c r="BU75">
        <v>7.59084410146935</v>
      </c>
      <c r="BV75">
        <v>2.8201305705866848</v>
      </c>
      <c r="BW75">
        <v>0.18132654524013914</v>
      </c>
      <c r="BY75" s="3">
        <f t="shared" si="5"/>
        <v>0</v>
      </c>
      <c r="BZ75" s="3">
        <f t="shared" si="6"/>
        <v>0</v>
      </c>
      <c r="CA75" s="3">
        <f t="shared" si="7"/>
        <v>0</v>
      </c>
      <c r="CB75" s="3">
        <f t="shared" si="8"/>
        <v>0</v>
      </c>
    </row>
    <row r="76" spans="1:80" x14ac:dyDescent="0.35">
      <c r="A76" t="s">
        <v>192</v>
      </c>
      <c r="B76" s="11">
        <v>44847</v>
      </c>
      <c r="C76">
        <v>1</v>
      </c>
      <c r="E76" s="3">
        <v>4.2592416232992569</v>
      </c>
      <c r="F76" s="3">
        <v>6.6769341328094463</v>
      </c>
      <c r="G76" s="3">
        <v>2.4176925095101893</v>
      </c>
      <c r="H76" s="3">
        <v>0.21160128443225709</v>
      </c>
      <c r="J76" t="s">
        <v>192</v>
      </c>
      <c r="K76" t="s">
        <v>192</v>
      </c>
      <c r="L76">
        <v>1</v>
      </c>
      <c r="N76">
        <v>87</v>
      </c>
      <c r="O76">
        <v>25</v>
      </c>
      <c r="P76" t="s">
        <v>192</v>
      </c>
      <c r="Q76" t="s">
        <v>27</v>
      </c>
      <c r="T76">
        <v>0.5</v>
      </c>
      <c r="U76">
        <v>0.5</v>
      </c>
      <c r="V76">
        <v>4230</v>
      </c>
      <c r="W76">
        <v>6681</v>
      </c>
      <c r="Y76">
        <v>1937</v>
      </c>
      <c r="Z76">
        <v>3.66</v>
      </c>
      <c r="AA76">
        <v>5.9379999999999997</v>
      </c>
      <c r="AB76">
        <v>2.278</v>
      </c>
      <c r="AD76">
        <v>8.6999999999999994E-2</v>
      </c>
      <c r="AE76">
        <v>1</v>
      </c>
      <c r="AF76">
        <v>0</v>
      </c>
      <c r="AG76">
        <v>0</v>
      </c>
      <c r="AI76">
        <v>0</v>
      </c>
      <c r="AL76">
        <v>44847</v>
      </c>
      <c r="AM76">
        <v>0.32612268518518522</v>
      </c>
      <c r="AO76">
        <v>1</v>
      </c>
      <c r="AQ76">
        <v>4.297598796422001</v>
      </c>
      <c r="AR76">
        <v>6.6623017369814512</v>
      </c>
      <c r="AS76">
        <v>2.3647029405594502</v>
      </c>
      <c r="AT76">
        <v>0.21291851069020346</v>
      </c>
      <c r="AX76">
        <v>1.8011268913657812</v>
      </c>
      <c r="BD76">
        <v>0.43829684513717415</v>
      </c>
      <c r="BJ76">
        <v>4.383482907135658</v>
      </c>
      <c r="BP76">
        <v>1.2450078093623913</v>
      </c>
      <c r="BT76">
        <v>4.2592416232992569</v>
      </c>
      <c r="BU76">
        <v>6.6769341328094463</v>
      </c>
      <c r="BV76">
        <v>2.4176925095101893</v>
      </c>
      <c r="BW76">
        <v>0.21160128443225709</v>
      </c>
      <c r="BY76" s="3">
        <f t="shared" si="5"/>
        <v>0</v>
      </c>
      <c r="BZ76" s="3">
        <f t="shared" si="6"/>
        <v>0</v>
      </c>
      <c r="CA76" s="3">
        <f t="shared" si="7"/>
        <v>0</v>
      </c>
      <c r="CB76" s="3">
        <f t="shared" si="8"/>
        <v>0</v>
      </c>
    </row>
    <row r="77" spans="1:80" x14ac:dyDescent="0.35">
      <c r="A77" t="s">
        <v>168</v>
      </c>
      <c r="B77" s="11">
        <v>44846</v>
      </c>
      <c r="C77">
        <v>1</v>
      </c>
      <c r="E77" s="3">
        <v>4.7680758943022434</v>
      </c>
      <c r="F77" s="3">
        <v>7.5503038007854828</v>
      </c>
      <c r="G77" s="3">
        <v>2.7822279064832394</v>
      </c>
      <c r="H77" s="3">
        <v>0.33201870682384044</v>
      </c>
      <c r="J77" t="s">
        <v>168</v>
      </c>
      <c r="K77" t="s">
        <v>168</v>
      </c>
      <c r="L77">
        <v>1</v>
      </c>
      <c r="N77">
        <v>102</v>
      </c>
      <c r="O77">
        <v>30</v>
      </c>
      <c r="P77" t="s">
        <v>168</v>
      </c>
      <c r="Q77" t="s">
        <v>27</v>
      </c>
      <c r="T77">
        <v>0.5</v>
      </c>
      <c r="U77">
        <v>0.5</v>
      </c>
      <c r="V77">
        <v>4827</v>
      </c>
      <c r="W77">
        <v>7619</v>
      </c>
      <c r="Y77">
        <v>3257</v>
      </c>
      <c r="Z77">
        <v>4.1180000000000003</v>
      </c>
      <c r="AA77">
        <v>6.7329999999999997</v>
      </c>
      <c r="AB77">
        <v>2.6150000000000002</v>
      </c>
      <c r="AD77">
        <v>0.22500000000000001</v>
      </c>
      <c r="AE77">
        <v>1</v>
      </c>
      <c r="AF77">
        <v>0</v>
      </c>
      <c r="AG77">
        <v>0</v>
      </c>
      <c r="AI77">
        <v>0</v>
      </c>
      <c r="AL77">
        <v>44846</v>
      </c>
      <c r="AM77">
        <v>0.4024537037037037</v>
      </c>
      <c r="AO77">
        <v>1</v>
      </c>
      <c r="AQ77">
        <v>4.8195522555298886</v>
      </c>
      <c r="AR77">
        <v>7.5756929640136326</v>
      </c>
      <c r="AS77">
        <v>2.7561407084837439</v>
      </c>
      <c r="AT77">
        <v>0.33405361544619627</v>
      </c>
      <c r="AX77">
        <v>2.1592089710299471</v>
      </c>
      <c r="BD77">
        <v>0.67253355356398903</v>
      </c>
      <c r="BJ77">
        <v>1.8752739801585763</v>
      </c>
      <c r="BP77">
        <v>1.2257795000903364</v>
      </c>
      <c r="BT77">
        <v>4.7680758943022434</v>
      </c>
      <c r="BU77">
        <v>7.5503038007854828</v>
      </c>
      <c r="BV77">
        <v>2.7822279064832394</v>
      </c>
      <c r="BW77">
        <v>0.33201870682384044</v>
      </c>
      <c r="BY77" s="3">
        <f t="shared" si="5"/>
        <v>0</v>
      </c>
      <c r="BZ77" s="3">
        <f t="shared" si="6"/>
        <v>0</v>
      </c>
      <c r="CA77" s="3">
        <f t="shared" si="7"/>
        <v>0</v>
      </c>
      <c r="CB77" s="3">
        <f t="shared" si="8"/>
        <v>0</v>
      </c>
    </row>
    <row r="78" spans="1:80" x14ac:dyDescent="0.35">
      <c r="A78" t="s">
        <v>155</v>
      </c>
      <c r="B78" s="11">
        <v>44845</v>
      </c>
      <c r="C78">
        <v>1</v>
      </c>
      <c r="E78" s="3">
        <v>4.0226585865250026</v>
      </c>
      <c r="F78" s="3">
        <v>7.7133803492124446</v>
      </c>
      <c r="G78" s="3">
        <v>3.6907217626874425</v>
      </c>
      <c r="H78" s="3">
        <v>0.31767508263211286</v>
      </c>
      <c r="J78" t="s">
        <v>155</v>
      </c>
      <c r="K78" t="s">
        <v>155</v>
      </c>
      <c r="L78">
        <v>1</v>
      </c>
      <c r="N78">
        <v>51</v>
      </c>
      <c r="O78">
        <v>15</v>
      </c>
      <c r="P78" t="s">
        <v>155</v>
      </c>
      <c r="Q78" t="s">
        <v>27</v>
      </c>
      <c r="T78">
        <v>0.5</v>
      </c>
      <c r="U78">
        <v>0.5</v>
      </c>
      <c r="V78">
        <v>4020</v>
      </c>
      <c r="W78">
        <v>7754</v>
      </c>
      <c r="Y78">
        <v>3076</v>
      </c>
      <c r="Z78">
        <v>3.4990000000000001</v>
      </c>
      <c r="AA78">
        <v>6.8479999999999999</v>
      </c>
      <c r="AB78">
        <v>3.3490000000000002</v>
      </c>
      <c r="AD78">
        <v>0.20599999999999999</v>
      </c>
      <c r="AE78">
        <v>1</v>
      </c>
      <c r="AF78">
        <v>0</v>
      </c>
      <c r="AG78">
        <v>0</v>
      </c>
      <c r="AI78">
        <v>0</v>
      </c>
      <c r="AL78">
        <v>44845</v>
      </c>
      <c r="AM78">
        <v>0.92964120370370373</v>
      </c>
      <c r="AO78">
        <v>1</v>
      </c>
      <c r="AQ78">
        <v>4.0206787264777857</v>
      </c>
      <c r="AR78">
        <v>7.7075213115444106</v>
      </c>
      <c r="AS78">
        <v>3.6868425850666249</v>
      </c>
      <c r="AT78">
        <v>0.31608686126832292</v>
      </c>
      <c r="AX78">
        <v>9.8435400600440537E-2</v>
      </c>
      <c r="BD78">
        <v>0.15191880609472994</v>
      </c>
      <c r="BJ78">
        <v>0.21021241211057354</v>
      </c>
      <c r="BP78">
        <v>0.99990301450817465</v>
      </c>
      <c r="BT78">
        <v>4.0226585865250026</v>
      </c>
      <c r="BU78">
        <v>7.7133803492124446</v>
      </c>
      <c r="BV78">
        <v>3.6907217626874425</v>
      </c>
      <c r="BW78">
        <v>0.31767508263211286</v>
      </c>
      <c r="BY78" s="3">
        <f t="shared" si="5"/>
        <v>0</v>
      </c>
      <c r="BZ78" s="3">
        <f t="shared" si="6"/>
        <v>0</v>
      </c>
      <c r="CA78" s="3">
        <f t="shared" si="7"/>
        <v>0</v>
      </c>
      <c r="CB78" s="3">
        <f t="shared" si="8"/>
        <v>0</v>
      </c>
    </row>
    <row r="79" spans="1:80" x14ac:dyDescent="0.35">
      <c r="A79" t="s">
        <v>144</v>
      </c>
      <c r="B79" s="11">
        <v>44845</v>
      </c>
      <c r="C79">
        <v>1</v>
      </c>
      <c r="E79" s="3">
        <v>4.1754556545456545</v>
      </c>
      <c r="F79" s="3">
        <v>7.7272231631495583</v>
      </c>
      <c r="G79" s="3">
        <v>3.5517675086039042</v>
      </c>
      <c r="H79" s="3">
        <v>0.38391525472366872</v>
      </c>
      <c r="J79" t="s">
        <v>144</v>
      </c>
      <c r="K79" t="s">
        <v>144</v>
      </c>
      <c r="L79">
        <v>1</v>
      </c>
      <c r="N79">
        <v>93</v>
      </c>
      <c r="O79">
        <v>27</v>
      </c>
      <c r="P79" t="s">
        <v>144</v>
      </c>
      <c r="Q79" t="s">
        <v>27</v>
      </c>
      <c r="T79">
        <v>0.5</v>
      </c>
      <c r="U79">
        <v>0.5</v>
      </c>
      <c r="V79">
        <v>4037</v>
      </c>
      <c r="W79">
        <v>7623</v>
      </c>
      <c r="Y79">
        <v>3660</v>
      </c>
      <c r="Z79">
        <v>3.512</v>
      </c>
      <c r="AA79">
        <v>6.7359999999999998</v>
      </c>
      <c r="AB79">
        <v>3.2240000000000002</v>
      </c>
      <c r="AD79">
        <v>0.26700000000000002</v>
      </c>
      <c r="AE79">
        <v>1</v>
      </c>
      <c r="AF79">
        <v>0</v>
      </c>
      <c r="AG79">
        <v>0</v>
      </c>
      <c r="AI79">
        <v>0</v>
      </c>
      <c r="AL79">
        <v>44845</v>
      </c>
      <c r="AM79">
        <v>0.21613425925925925</v>
      </c>
      <c r="AO79">
        <v>1</v>
      </c>
      <c r="AQ79">
        <v>4.0792664285308318</v>
      </c>
      <c r="AR79">
        <v>7.6704621484897588</v>
      </c>
      <c r="AS79">
        <v>3.5911957199589271</v>
      </c>
      <c r="AT79">
        <v>0.38306794507043235</v>
      </c>
      <c r="AX79">
        <v>4.6073642722132533</v>
      </c>
      <c r="BD79">
        <v>1.4691180379127053</v>
      </c>
      <c r="BJ79">
        <v>2.2202022660273117</v>
      </c>
      <c r="BP79">
        <v>0.44140452498883581</v>
      </c>
      <c r="BT79">
        <v>4.1754556545456545</v>
      </c>
      <c r="BU79">
        <v>7.7272231631495583</v>
      </c>
      <c r="BV79">
        <v>3.5517675086039042</v>
      </c>
      <c r="BW79">
        <v>0.38391525472366872</v>
      </c>
      <c r="BY79" s="3">
        <f t="shared" si="5"/>
        <v>0</v>
      </c>
      <c r="BZ79" s="3">
        <f t="shared" si="6"/>
        <v>0</v>
      </c>
      <c r="CA79" s="3">
        <f t="shared" si="7"/>
        <v>0</v>
      </c>
      <c r="CB79" s="3">
        <f t="shared" si="8"/>
        <v>0</v>
      </c>
    </row>
    <row r="80" spans="1:80" x14ac:dyDescent="0.35">
      <c r="A80" t="s">
        <v>115</v>
      </c>
      <c r="B80" s="11">
        <v>44841</v>
      </c>
      <c r="C80">
        <v>1</v>
      </c>
      <c r="E80" s="3">
        <v>6.6960197601121951</v>
      </c>
      <c r="F80" s="3">
        <v>9.1878732379273167</v>
      </c>
      <c r="G80" s="3">
        <v>2.4918534778151225</v>
      </c>
      <c r="H80" s="3">
        <v>0.99978354403512237</v>
      </c>
      <c r="J80" t="s">
        <v>115</v>
      </c>
      <c r="K80" t="s">
        <v>115</v>
      </c>
      <c r="L80">
        <v>1</v>
      </c>
      <c r="N80">
        <v>54</v>
      </c>
      <c r="O80">
        <v>16</v>
      </c>
      <c r="P80" t="s">
        <v>115</v>
      </c>
      <c r="Q80" t="s">
        <v>27</v>
      </c>
      <c r="T80">
        <v>0.5</v>
      </c>
      <c r="U80">
        <v>0.5</v>
      </c>
      <c r="V80">
        <v>6770</v>
      </c>
      <c r="W80">
        <v>9010</v>
      </c>
      <c r="Y80">
        <v>9606</v>
      </c>
      <c r="Z80">
        <v>5.609</v>
      </c>
      <c r="AA80">
        <v>7.9119999999999999</v>
      </c>
      <c r="AB80">
        <v>2.3029999999999999</v>
      </c>
      <c r="AD80">
        <v>0.88900000000000001</v>
      </c>
      <c r="AE80">
        <v>1</v>
      </c>
      <c r="AF80">
        <v>0</v>
      </c>
      <c r="AG80">
        <v>0</v>
      </c>
      <c r="AI80">
        <v>0</v>
      </c>
      <c r="AL80">
        <v>44841</v>
      </c>
      <c r="AM80">
        <v>0.94976851851851851</v>
      </c>
      <c r="AO80">
        <v>1</v>
      </c>
      <c r="AQ80">
        <v>6.8275406791478748</v>
      </c>
      <c r="AR80">
        <v>9.2450545726610791</v>
      </c>
      <c r="AS80">
        <v>2.4175138935132043</v>
      </c>
      <c r="AT80">
        <v>1.0008538888461012</v>
      </c>
      <c r="AX80">
        <v>3.9283312698430848</v>
      </c>
      <c r="BD80">
        <v>1.2447131834104626</v>
      </c>
      <c r="BJ80">
        <v>5.9666095911144561</v>
      </c>
      <c r="BP80">
        <v>0.21411530873149243</v>
      </c>
      <c r="BT80">
        <v>6.6960197601121951</v>
      </c>
      <c r="BU80">
        <v>9.1878732379273167</v>
      </c>
      <c r="BV80">
        <v>2.4918534778151225</v>
      </c>
      <c r="BW80">
        <v>0.99978354403512237</v>
      </c>
      <c r="BY80" s="3">
        <f t="shared" si="5"/>
        <v>0</v>
      </c>
      <c r="BZ80" s="3">
        <f t="shared" si="6"/>
        <v>0</v>
      </c>
      <c r="CA80" s="3">
        <f t="shared" si="7"/>
        <v>0</v>
      </c>
      <c r="CB80" s="3">
        <f t="shared" si="8"/>
        <v>0</v>
      </c>
    </row>
    <row r="81" spans="1:80" x14ac:dyDescent="0.35">
      <c r="A81" t="s">
        <v>112</v>
      </c>
      <c r="B81" s="11">
        <v>44841</v>
      </c>
      <c r="C81">
        <v>1</v>
      </c>
      <c r="E81" s="3">
        <v>6.7035209532130899</v>
      </c>
      <c r="F81" s="3">
        <v>9.0127870271496064</v>
      </c>
      <c r="G81" s="3">
        <v>2.3092660739365174</v>
      </c>
      <c r="H81" s="3">
        <v>1.1418845598926648</v>
      </c>
      <c r="J81" t="s">
        <v>112</v>
      </c>
      <c r="K81" t="s">
        <v>112</v>
      </c>
      <c r="L81">
        <v>1</v>
      </c>
      <c r="N81">
        <v>45</v>
      </c>
      <c r="O81">
        <v>13</v>
      </c>
      <c r="P81" t="s">
        <v>112</v>
      </c>
      <c r="Q81" t="s">
        <v>27</v>
      </c>
      <c r="T81">
        <v>0.5</v>
      </c>
      <c r="U81">
        <v>0.5</v>
      </c>
      <c r="V81">
        <v>6527</v>
      </c>
      <c r="W81">
        <v>8668</v>
      </c>
      <c r="Y81">
        <v>10888</v>
      </c>
      <c r="Z81">
        <v>5.423</v>
      </c>
      <c r="AA81">
        <v>7.6219999999999999</v>
      </c>
      <c r="AB81">
        <v>2.1989999999999998</v>
      </c>
      <c r="AD81">
        <v>1.0229999999999999</v>
      </c>
      <c r="AE81">
        <v>1</v>
      </c>
      <c r="AF81">
        <v>0</v>
      </c>
      <c r="AG81">
        <v>0</v>
      </c>
      <c r="AI81">
        <v>0</v>
      </c>
      <c r="AL81">
        <v>44841</v>
      </c>
      <c r="AM81">
        <v>0.86594907407407407</v>
      </c>
      <c r="AO81">
        <v>1</v>
      </c>
      <c r="AQ81">
        <v>6.5845020226789011</v>
      </c>
      <c r="AR81">
        <v>8.898930387193003</v>
      </c>
      <c r="AS81">
        <v>2.3144283645141019</v>
      </c>
      <c r="AT81">
        <v>1.1315378933865381</v>
      </c>
      <c r="AX81">
        <v>3.5509378240144525</v>
      </c>
      <c r="BD81">
        <v>2.5265578696940043</v>
      </c>
      <c r="BJ81">
        <v>0.44709361436073847</v>
      </c>
      <c r="BP81">
        <v>1.8122088465928918</v>
      </c>
      <c r="BT81">
        <v>6.7035209532130899</v>
      </c>
      <c r="BU81">
        <v>9.0127870271496064</v>
      </c>
      <c r="BV81">
        <v>2.3092660739365174</v>
      </c>
      <c r="BW81">
        <v>1.1418845598926648</v>
      </c>
      <c r="BY81" s="3">
        <f t="shared" si="5"/>
        <v>0</v>
      </c>
      <c r="BZ81" s="3">
        <f t="shared" si="6"/>
        <v>0</v>
      </c>
      <c r="CA81" s="3">
        <f t="shared" si="7"/>
        <v>0</v>
      </c>
      <c r="CB81" s="3">
        <f t="shared" si="8"/>
        <v>0</v>
      </c>
    </row>
    <row r="82" spans="1:80" x14ac:dyDescent="0.35">
      <c r="A82" t="s">
        <v>132</v>
      </c>
      <c r="B82" s="11">
        <v>44851</v>
      </c>
      <c r="C82">
        <v>1</v>
      </c>
      <c r="E82" s="3">
        <v>6.6297061237868196</v>
      </c>
      <c r="F82" s="3">
        <v>8.7664135377712942</v>
      </c>
      <c r="G82" s="3">
        <v>2.1367074139844746</v>
      </c>
      <c r="H82" s="3">
        <v>0.91731718231644066</v>
      </c>
      <c r="J82" t="s">
        <v>132</v>
      </c>
      <c r="K82" t="s">
        <v>132</v>
      </c>
      <c r="L82">
        <v>1</v>
      </c>
      <c r="N82">
        <v>42</v>
      </c>
      <c r="O82">
        <v>12</v>
      </c>
      <c r="P82" t="s">
        <v>132</v>
      </c>
      <c r="Q82" t="s">
        <v>27</v>
      </c>
      <c r="T82">
        <v>0.5</v>
      </c>
      <c r="U82">
        <v>0.5</v>
      </c>
      <c r="V82">
        <v>6625</v>
      </c>
      <c r="W82">
        <v>8325</v>
      </c>
      <c r="Y82">
        <v>8691</v>
      </c>
      <c r="Z82">
        <v>5.4980000000000002</v>
      </c>
      <c r="AA82">
        <v>7.3319999999999999</v>
      </c>
      <c r="AB82">
        <v>1.8340000000000001</v>
      </c>
      <c r="AD82">
        <v>0.79300000000000004</v>
      </c>
      <c r="AE82">
        <v>1</v>
      </c>
      <c r="AF82">
        <v>0</v>
      </c>
      <c r="AG82">
        <v>0</v>
      </c>
      <c r="AI82">
        <v>0</v>
      </c>
      <c r="AL82">
        <v>44851</v>
      </c>
      <c r="AM82">
        <v>0.83200231481481479</v>
      </c>
      <c r="AO82">
        <v>1</v>
      </c>
      <c r="AQ82">
        <v>6.6277301436021752</v>
      </c>
      <c r="AR82">
        <v>8.7193524555761517</v>
      </c>
      <c r="AS82">
        <v>2.0916223119739765</v>
      </c>
      <c r="AT82">
        <v>0.89857503560101259</v>
      </c>
      <c r="AX82">
        <v>5.9609887610395006E-2</v>
      </c>
      <c r="BD82">
        <v>1.0736678572685026</v>
      </c>
      <c r="BJ82">
        <v>4.2200538749874603</v>
      </c>
      <c r="BP82">
        <v>4.0862957931518862</v>
      </c>
      <c r="BT82">
        <v>6.6297061237868196</v>
      </c>
      <c r="BU82">
        <v>8.7664135377712942</v>
      </c>
      <c r="BV82">
        <v>2.1367074139844746</v>
      </c>
      <c r="BW82">
        <v>0.91731718231644066</v>
      </c>
      <c r="BY82" s="3">
        <f t="shared" si="5"/>
        <v>0</v>
      </c>
      <c r="BZ82" s="3">
        <f t="shared" si="6"/>
        <v>0</v>
      </c>
      <c r="CA82" s="3">
        <f t="shared" si="7"/>
        <v>0</v>
      </c>
      <c r="CB82" s="3">
        <f t="shared" si="8"/>
        <v>0</v>
      </c>
    </row>
    <row r="83" spans="1:80" x14ac:dyDescent="0.35">
      <c r="A83" t="s">
        <v>140</v>
      </c>
      <c r="B83" s="11">
        <v>44851</v>
      </c>
      <c r="C83">
        <v>1</v>
      </c>
      <c r="E83" s="3">
        <v>4.0258582354719614</v>
      </c>
      <c r="F83" s="3">
        <v>7.4755952832759665</v>
      </c>
      <c r="G83" s="3">
        <v>3.4497370478040046</v>
      </c>
      <c r="H83" s="3">
        <v>0.2232381787475709</v>
      </c>
      <c r="J83" t="s">
        <v>140</v>
      </c>
      <c r="K83" t="s">
        <v>140</v>
      </c>
      <c r="L83">
        <v>1</v>
      </c>
      <c r="N83">
        <v>57</v>
      </c>
      <c r="O83">
        <v>17</v>
      </c>
      <c r="P83" t="s">
        <v>140</v>
      </c>
      <c r="Q83" t="s">
        <v>27</v>
      </c>
      <c r="T83">
        <v>0.5</v>
      </c>
      <c r="U83">
        <v>0.5</v>
      </c>
      <c r="V83">
        <v>3995</v>
      </c>
      <c r="W83">
        <v>7087</v>
      </c>
      <c r="Y83">
        <v>2168</v>
      </c>
      <c r="Z83">
        <v>3.48</v>
      </c>
      <c r="AA83">
        <v>6.282</v>
      </c>
      <c r="AB83">
        <v>2.802</v>
      </c>
      <c r="AD83">
        <v>0.111</v>
      </c>
      <c r="AE83">
        <v>1</v>
      </c>
      <c r="AF83">
        <v>0</v>
      </c>
      <c r="AG83">
        <v>0</v>
      </c>
      <c r="AI83">
        <v>0</v>
      </c>
      <c r="AL83">
        <v>44851</v>
      </c>
      <c r="AM83">
        <v>0.9719444444444445</v>
      </c>
      <c r="AO83">
        <v>1</v>
      </c>
      <c r="AQ83">
        <v>4.0293162007950896</v>
      </c>
      <c r="AR83">
        <v>7.4388772960687675</v>
      </c>
      <c r="AS83">
        <v>3.4095610952736779</v>
      </c>
      <c r="AT83">
        <v>0.22499364152532453</v>
      </c>
      <c r="AX83">
        <v>0.17178773423562008</v>
      </c>
      <c r="BD83">
        <v>0.98234283199741057</v>
      </c>
      <c r="BJ83">
        <v>2.3292182548175053</v>
      </c>
      <c r="BP83">
        <v>1.5727263030026959</v>
      </c>
      <c r="BT83">
        <v>4.0258582354719614</v>
      </c>
      <c r="BU83">
        <v>7.4755952832759665</v>
      </c>
      <c r="BV83">
        <v>3.4497370478040046</v>
      </c>
      <c r="BW83">
        <v>0.2232381787475709</v>
      </c>
      <c r="BY83" s="3">
        <f t="shared" si="5"/>
        <v>0</v>
      </c>
      <c r="BZ83" s="3">
        <f t="shared" si="6"/>
        <v>0</v>
      </c>
      <c r="CA83" s="3">
        <f t="shared" si="7"/>
        <v>0</v>
      </c>
      <c r="CB83" s="3">
        <f t="shared" si="8"/>
        <v>0</v>
      </c>
    </row>
    <row r="84" spans="1:80" x14ac:dyDescent="0.35">
      <c r="A84" t="s">
        <v>104</v>
      </c>
      <c r="B84" s="11">
        <v>44841</v>
      </c>
      <c r="C84">
        <v>1</v>
      </c>
      <c r="E84" s="3">
        <v>4.0738240442994504</v>
      </c>
      <c r="F84" s="3">
        <v>7.6613622855606405</v>
      </c>
      <c r="G84" s="3">
        <v>3.5875382412611896</v>
      </c>
      <c r="H84" s="3">
        <v>0.28879284350303924</v>
      </c>
      <c r="J84" t="s">
        <v>104</v>
      </c>
      <c r="K84" t="s">
        <v>104</v>
      </c>
      <c r="L84">
        <v>1</v>
      </c>
      <c r="N84">
        <v>93</v>
      </c>
      <c r="O84">
        <v>27</v>
      </c>
      <c r="P84" t="s">
        <v>104</v>
      </c>
      <c r="Q84" t="s">
        <v>27</v>
      </c>
      <c r="T84">
        <v>0.5</v>
      </c>
      <c r="U84">
        <v>0.5</v>
      </c>
      <c r="V84">
        <v>4171</v>
      </c>
      <c r="W84">
        <v>7563</v>
      </c>
      <c r="Y84">
        <v>2627</v>
      </c>
      <c r="Z84">
        <v>3.6150000000000002</v>
      </c>
      <c r="AA84">
        <v>6.6859999999999999</v>
      </c>
      <c r="AB84">
        <v>3.0710000000000002</v>
      </c>
      <c r="AD84">
        <v>0.159</v>
      </c>
      <c r="AE84">
        <v>1</v>
      </c>
      <c r="AF84">
        <v>0</v>
      </c>
      <c r="AG84">
        <v>0</v>
      </c>
      <c r="AI84">
        <v>0</v>
      </c>
      <c r="AL84">
        <v>44841</v>
      </c>
      <c r="AM84">
        <v>0.24446759259259257</v>
      </c>
      <c r="AO84">
        <v>1</v>
      </c>
      <c r="AQ84">
        <v>4.0051933571891452</v>
      </c>
      <c r="AR84">
        <v>7.6379962267282746</v>
      </c>
      <c r="AS84">
        <v>3.6328028695391295</v>
      </c>
      <c r="AT84">
        <v>0.29250837363633986</v>
      </c>
      <c r="AX84">
        <v>3.3693496019466531</v>
      </c>
      <c r="BD84">
        <v>0.6099713852823121</v>
      </c>
      <c r="BJ84">
        <v>2.5234366985884562</v>
      </c>
      <c r="BP84">
        <v>2.5731455726059123</v>
      </c>
      <c r="BT84">
        <v>4.0738240442994504</v>
      </c>
      <c r="BU84">
        <v>7.6613622855606405</v>
      </c>
      <c r="BV84">
        <v>3.5875382412611896</v>
      </c>
      <c r="BW84">
        <v>0.28879284350303924</v>
      </c>
      <c r="BY84" s="3">
        <f t="shared" si="5"/>
        <v>0</v>
      </c>
      <c r="BZ84" s="3">
        <f t="shared" si="6"/>
        <v>0</v>
      </c>
      <c r="CA84" s="3">
        <f t="shared" si="7"/>
        <v>0</v>
      </c>
      <c r="CB84" s="3">
        <f t="shared" si="8"/>
        <v>0</v>
      </c>
    </row>
    <row r="85" spans="1:80" x14ac:dyDescent="0.35">
      <c r="A85" t="s">
        <v>147</v>
      </c>
      <c r="B85" s="11">
        <v>44845</v>
      </c>
      <c r="C85">
        <v>1</v>
      </c>
      <c r="E85" s="3">
        <v>5.5425387994091642</v>
      </c>
      <c r="F85" s="3">
        <v>7.8614753021709971</v>
      </c>
      <c r="G85" s="3">
        <v>2.3189365027618329</v>
      </c>
      <c r="H85" s="3">
        <v>0.21510126675240657</v>
      </c>
      <c r="J85" t="s">
        <v>147</v>
      </c>
      <c r="K85" t="s">
        <v>147</v>
      </c>
      <c r="L85">
        <v>1</v>
      </c>
      <c r="N85">
        <v>102</v>
      </c>
      <c r="O85">
        <v>30</v>
      </c>
      <c r="P85" t="s">
        <v>147</v>
      </c>
      <c r="Q85" t="s">
        <v>27</v>
      </c>
      <c r="T85">
        <v>0.5</v>
      </c>
      <c r="U85">
        <v>0.5</v>
      </c>
      <c r="V85">
        <v>5457</v>
      </c>
      <c r="W85">
        <v>7730</v>
      </c>
      <c r="Y85">
        <v>1975</v>
      </c>
      <c r="Z85">
        <v>4.601</v>
      </c>
      <c r="AA85">
        <v>6.827</v>
      </c>
      <c r="AB85">
        <v>2.226</v>
      </c>
      <c r="AD85">
        <v>9.0999999999999998E-2</v>
      </c>
      <c r="AE85">
        <v>1</v>
      </c>
      <c r="AF85">
        <v>0</v>
      </c>
      <c r="AG85">
        <v>0</v>
      </c>
      <c r="AI85">
        <v>0</v>
      </c>
      <c r="AL85">
        <v>44845</v>
      </c>
      <c r="AM85">
        <v>0.30192129629629633</v>
      </c>
      <c r="AO85">
        <v>1</v>
      </c>
      <c r="AQ85">
        <v>5.494693381287802</v>
      </c>
      <c r="AR85">
        <v>7.7760869931610372</v>
      </c>
      <c r="AS85">
        <v>2.2813936118732352</v>
      </c>
      <c r="AT85">
        <v>0.21510126675240657</v>
      </c>
      <c r="AX85">
        <v>1.7264802233396164</v>
      </c>
      <c r="BD85">
        <v>2.172322769655699</v>
      </c>
      <c r="BJ85">
        <v>3.2379403958568505</v>
      </c>
      <c r="BP85">
        <v>0</v>
      </c>
      <c r="BT85">
        <v>5.5425387994091642</v>
      </c>
      <c r="BU85">
        <v>7.8614753021709971</v>
      </c>
      <c r="BV85">
        <v>2.3189365027618329</v>
      </c>
      <c r="BW85">
        <v>0.21510126675240657</v>
      </c>
      <c r="BY85" s="3">
        <f t="shared" si="5"/>
        <v>0</v>
      </c>
      <c r="BZ85" s="3">
        <f t="shared" si="6"/>
        <v>0</v>
      </c>
      <c r="CA85" s="3">
        <f t="shared" si="7"/>
        <v>0</v>
      </c>
      <c r="CB85" s="3">
        <f t="shared" si="8"/>
        <v>0</v>
      </c>
    </row>
    <row r="86" spans="1:80" x14ac:dyDescent="0.35">
      <c r="A86" t="s">
        <v>137</v>
      </c>
      <c r="B86" s="11">
        <v>44844</v>
      </c>
      <c r="C86">
        <v>1</v>
      </c>
      <c r="E86" s="3">
        <v>6.5403151231484076</v>
      </c>
      <c r="F86" s="3">
        <v>8.3678822677445126</v>
      </c>
      <c r="G86" s="3">
        <v>1.8275671445961041</v>
      </c>
      <c r="H86" s="3">
        <v>0.95898930054959797</v>
      </c>
      <c r="J86" t="s">
        <v>137</v>
      </c>
      <c r="K86" t="s">
        <v>137</v>
      </c>
      <c r="L86">
        <v>1</v>
      </c>
      <c r="N86">
        <v>60</v>
      </c>
      <c r="O86">
        <v>18</v>
      </c>
      <c r="P86" t="s">
        <v>137</v>
      </c>
      <c r="Q86" t="s">
        <v>27</v>
      </c>
      <c r="T86">
        <v>0.5</v>
      </c>
      <c r="U86">
        <v>0.5</v>
      </c>
      <c r="V86">
        <v>6537</v>
      </c>
      <c r="W86">
        <v>8342</v>
      </c>
      <c r="Y86">
        <v>9457</v>
      </c>
      <c r="Z86">
        <v>5.43</v>
      </c>
      <c r="AA86">
        <v>7.3460000000000001</v>
      </c>
      <c r="AB86">
        <v>1.915</v>
      </c>
      <c r="AD86">
        <v>0.873</v>
      </c>
      <c r="AE86">
        <v>1</v>
      </c>
      <c r="AF86">
        <v>0</v>
      </c>
      <c r="AG86">
        <v>0</v>
      </c>
      <c r="AI86">
        <v>0</v>
      </c>
      <c r="AL86">
        <v>44844</v>
      </c>
      <c r="AM86">
        <v>0.92465277777777777</v>
      </c>
      <c r="AO86">
        <v>1</v>
      </c>
      <c r="AQ86">
        <v>6.5712152890184541</v>
      </c>
      <c r="AR86">
        <v>8.3802216187575116</v>
      </c>
      <c r="AS86">
        <v>1.8090063297390575</v>
      </c>
      <c r="AT86">
        <v>0.96093312857761082</v>
      </c>
      <c r="AX86">
        <v>0.94491367122909053</v>
      </c>
      <c r="BD86">
        <v>0.294921716586862</v>
      </c>
      <c r="BJ86">
        <v>2.0312046987634607</v>
      </c>
      <c r="BP86">
        <v>0.40539097295430521</v>
      </c>
      <c r="BT86">
        <v>6.5403151231484076</v>
      </c>
      <c r="BU86">
        <v>8.3678822677445126</v>
      </c>
      <c r="BV86">
        <v>1.8275671445961041</v>
      </c>
      <c r="BW86">
        <v>0.95898930054959797</v>
      </c>
      <c r="BY86" s="3">
        <f t="shared" si="5"/>
        <v>0</v>
      </c>
      <c r="BZ86" s="3">
        <f t="shared" si="6"/>
        <v>0</v>
      </c>
      <c r="CA86" s="3">
        <f t="shared" si="7"/>
        <v>0</v>
      </c>
      <c r="CB86" s="3">
        <f t="shared" si="8"/>
        <v>0</v>
      </c>
    </row>
    <row r="87" spans="1:80" x14ac:dyDescent="0.35">
      <c r="A87" t="s">
        <v>145</v>
      </c>
      <c r="B87" s="11">
        <v>44852</v>
      </c>
      <c r="C87">
        <v>1</v>
      </c>
      <c r="E87" s="3">
        <v>6.0947094887944093</v>
      </c>
      <c r="F87" s="3">
        <v>7.4269827368326329</v>
      </c>
      <c r="G87" s="3">
        <v>1.3322732480382231</v>
      </c>
      <c r="H87" s="3">
        <v>0.90017560460425861</v>
      </c>
      <c r="J87" t="s">
        <v>145</v>
      </c>
      <c r="K87" t="s">
        <v>145</v>
      </c>
      <c r="L87">
        <v>1</v>
      </c>
      <c r="N87">
        <v>75</v>
      </c>
      <c r="O87">
        <v>21</v>
      </c>
      <c r="P87" t="s">
        <v>145</v>
      </c>
      <c r="Q87" t="s">
        <v>27</v>
      </c>
      <c r="T87">
        <v>0.5</v>
      </c>
      <c r="U87">
        <v>0.5</v>
      </c>
      <c r="V87">
        <v>6111</v>
      </c>
      <c r="W87">
        <v>7043</v>
      </c>
      <c r="Y87">
        <v>8811</v>
      </c>
      <c r="Z87">
        <v>5.1029999999999998</v>
      </c>
      <c r="AA87">
        <v>6.2450000000000001</v>
      </c>
      <c r="AB87">
        <v>1.1419999999999999</v>
      </c>
      <c r="AD87">
        <v>0.80500000000000005</v>
      </c>
      <c r="AE87">
        <v>1</v>
      </c>
      <c r="AF87">
        <v>0</v>
      </c>
      <c r="AG87">
        <v>0</v>
      </c>
      <c r="AI87">
        <v>0</v>
      </c>
      <c r="AL87">
        <v>44852</v>
      </c>
      <c r="AM87">
        <v>0.1315625</v>
      </c>
      <c r="AO87">
        <v>1</v>
      </c>
      <c r="AQ87">
        <v>6.1199032361486232</v>
      </c>
      <c r="AR87">
        <v>7.3933676781218169</v>
      </c>
      <c r="AS87">
        <v>1.2734644419731938</v>
      </c>
      <c r="AT87">
        <v>0.91096653756162627</v>
      </c>
      <c r="AX87">
        <v>0.82674153380186732</v>
      </c>
      <c r="BD87">
        <v>0.90521440272396991</v>
      </c>
      <c r="BJ87">
        <v>8.8283400048189105</v>
      </c>
      <c r="BP87">
        <v>2.3975173071062383</v>
      </c>
      <c r="BT87">
        <v>6.0947094887944093</v>
      </c>
      <c r="BU87">
        <v>7.4269827368326329</v>
      </c>
      <c r="BV87">
        <v>1.3322732480382231</v>
      </c>
      <c r="BW87">
        <v>0.90017560460425861</v>
      </c>
      <c r="BY87" s="3">
        <f t="shared" si="5"/>
        <v>0</v>
      </c>
      <c r="BZ87" s="3">
        <f t="shared" si="6"/>
        <v>0</v>
      </c>
      <c r="CA87" s="3">
        <f t="shared" si="7"/>
        <v>0</v>
      </c>
      <c r="CB87" s="3">
        <f t="shared" si="8"/>
        <v>0</v>
      </c>
    </row>
    <row r="88" spans="1:80" x14ac:dyDescent="0.35">
      <c r="A88" t="s">
        <v>100</v>
      </c>
      <c r="B88" s="11">
        <v>44841</v>
      </c>
      <c r="C88">
        <v>1</v>
      </c>
      <c r="E88" s="3">
        <v>6.5271294511438853</v>
      </c>
      <c r="F88" s="3">
        <v>9.1715208270524329</v>
      </c>
      <c r="G88" s="3">
        <v>2.6443913759085489</v>
      </c>
      <c r="H88" s="3">
        <v>1.3577885566375842</v>
      </c>
      <c r="J88" t="s">
        <v>100</v>
      </c>
      <c r="K88" t="s">
        <v>100</v>
      </c>
      <c r="L88">
        <v>1</v>
      </c>
      <c r="N88">
        <v>81</v>
      </c>
      <c r="O88">
        <v>23</v>
      </c>
      <c r="P88" t="s">
        <v>100</v>
      </c>
      <c r="Q88" t="s">
        <v>27</v>
      </c>
      <c r="T88">
        <v>0.5</v>
      </c>
      <c r="U88">
        <v>0.5</v>
      </c>
      <c r="V88">
        <v>6703</v>
      </c>
      <c r="W88">
        <v>9080</v>
      </c>
      <c r="Y88">
        <v>12460</v>
      </c>
      <c r="Z88">
        <v>5.5570000000000004</v>
      </c>
      <c r="AA88">
        <v>7.9710000000000001</v>
      </c>
      <c r="AB88">
        <v>2.4140000000000001</v>
      </c>
      <c r="AD88">
        <v>1.1870000000000001</v>
      </c>
      <c r="AE88">
        <v>1</v>
      </c>
      <c r="AF88">
        <v>0</v>
      </c>
      <c r="AG88">
        <v>0</v>
      </c>
      <c r="AI88">
        <v>0</v>
      </c>
      <c r="AL88">
        <v>44841</v>
      </c>
      <c r="AM88">
        <v>0.13496527777777778</v>
      </c>
      <c r="AO88">
        <v>1</v>
      </c>
      <c r="AQ88">
        <v>6.4526989876580609</v>
      </c>
      <c r="AR88">
        <v>9.1791401940629882</v>
      </c>
      <c r="AS88">
        <v>2.7264412064049273</v>
      </c>
      <c r="AT88">
        <v>1.3514883098898136</v>
      </c>
      <c r="AX88">
        <v>2.2806492208540443</v>
      </c>
      <c r="BD88">
        <v>0.16615274945634434</v>
      </c>
      <c r="BJ88">
        <v>6.2055738983181365</v>
      </c>
      <c r="BP88">
        <v>0.92801588538536806</v>
      </c>
      <c r="BT88">
        <v>6.5271294511438853</v>
      </c>
      <c r="BU88">
        <v>9.1715208270524329</v>
      </c>
      <c r="BV88">
        <v>2.6443913759085489</v>
      </c>
      <c r="BW88">
        <v>1.3577885566375842</v>
      </c>
      <c r="BY88" s="3">
        <f t="shared" si="5"/>
        <v>0</v>
      </c>
      <c r="BZ88" s="3">
        <f t="shared" si="6"/>
        <v>0</v>
      </c>
      <c r="CA88" s="3">
        <f t="shared" si="7"/>
        <v>0</v>
      </c>
      <c r="CB88" s="3">
        <f t="shared" si="8"/>
        <v>0</v>
      </c>
    </row>
    <row r="89" spans="1:80" x14ac:dyDescent="0.35">
      <c r="A89" t="s">
        <v>126</v>
      </c>
      <c r="B89" s="11">
        <v>44842</v>
      </c>
      <c r="C89">
        <v>1</v>
      </c>
      <c r="E89" s="3">
        <v>4.6521946798885345</v>
      </c>
      <c r="F89" s="3">
        <v>8.4738655980216802</v>
      </c>
      <c r="G89" s="3">
        <v>3.8216709181331452</v>
      </c>
      <c r="H89" s="3">
        <v>0.20252956625762031</v>
      </c>
      <c r="J89" t="s">
        <v>126</v>
      </c>
      <c r="K89" t="s">
        <v>126</v>
      </c>
      <c r="L89">
        <v>1</v>
      </c>
      <c r="N89">
        <v>99</v>
      </c>
      <c r="O89">
        <v>29</v>
      </c>
      <c r="P89" t="s">
        <v>126</v>
      </c>
      <c r="Q89" t="s">
        <v>27</v>
      </c>
      <c r="T89">
        <v>0.5</v>
      </c>
      <c r="U89">
        <v>0.5</v>
      </c>
      <c r="V89">
        <v>4608</v>
      </c>
      <c r="W89">
        <v>8274</v>
      </c>
      <c r="Y89">
        <v>1765</v>
      </c>
      <c r="Z89">
        <v>3.95</v>
      </c>
      <c r="AA89">
        <v>7.2880000000000003</v>
      </c>
      <c r="AB89">
        <v>3.3380000000000001</v>
      </c>
      <c r="AD89">
        <v>6.9000000000000006E-2</v>
      </c>
      <c r="AE89">
        <v>1</v>
      </c>
      <c r="AF89">
        <v>0</v>
      </c>
      <c r="AG89">
        <v>0</v>
      </c>
      <c r="AI89">
        <v>0</v>
      </c>
      <c r="AL89">
        <v>44842</v>
      </c>
      <c r="AM89">
        <v>0.36251157407407408</v>
      </c>
      <c r="AO89">
        <v>1</v>
      </c>
      <c r="AQ89">
        <v>4.6651967479300849</v>
      </c>
      <c r="AR89">
        <v>8.5001791325894285</v>
      </c>
      <c r="AS89">
        <v>3.8349823846593436</v>
      </c>
      <c r="AT89">
        <v>0.20156115904768729</v>
      </c>
      <c r="AX89">
        <v>0.55896491596785169</v>
      </c>
      <c r="BD89">
        <v>0.6210514968255223</v>
      </c>
      <c r="BJ89">
        <v>0.6966307048070457</v>
      </c>
      <c r="BP89">
        <v>0.95631193788388102</v>
      </c>
      <c r="BT89">
        <v>4.6521946798885345</v>
      </c>
      <c r="BU89">
        <v>8.4738655980216802</v>
      </c>
      <c r="BV89">
        <v>3.8216709181331452</v>
      </c>
      <c r="BW89">
        <v>0.20252956625762031</v>
      </c>
      <c r="BY89" s="3">
        <f t="shared" si="5"/>
        <v>0</v>
      </c>
      <c r="BZ89" s="3">
        <f t="shared" si="6"/>
        <v>0</v>
      </c>
      <c r="CA89" s="3">
        <f t="shared" si="7"/>
        <v>0</v>
      </c>
      <c r="CB89" s="3">
        <f t="shared" si="8"/>
        <v>0</v>
      </c>
    </row>
    <row r="90" spans="1:80" x14ac:dyDescent="0.35">
      <c r="A90" t="s">
        <v>150</v>
      </c>
      <c r="B90" s="11">
        <v>44845</v>
      </c>
      <c r="C90">
        <v>1</v>
      </c>
      <c r="E90" s="3">
        <v>4.1924315855738694</v>
      </c>
      <c r="F90" s="3">
        <v>9.2045054357272402</v>
      </c>
      <c r="G90" s="3">
        <v>5.0120738501533708</v>
      </c>
      <c r="H90" s="3">
        <v>0.37460289214045739</v>
      </c>
      <c r="J90" t="s">
        <v>150</v>
      </c>
      <c r="K90" t="s">
        <v>150</v>
      </c>
      <c r="L90">
        <v>1</v>
      </c>
      <c r="N90">
        <v>36</v>
      </c>
      <c r="O90">
        <v>10</v>
      </c>
      <c r="P90" t="s">
        <v>150</v>
      </c>
      <c r="Q90" t="s">
        <v>27</v>
      </c>
      <c r="T90">
        <v>0.5</v>
      </c>
      <c r="U90">
        <v>0.5</v>
      </c>
      <c r="V90">
        <v>4224</v>
      </c>
      <c r="W90">
        <v>9310</v>
      </c>
      <c r="Y90">
        <v>3669</v>
      </c>
      <c r="Z90">
        <v>3.6560000000000001</v>
      </c>
      <c r="AA90">
        <v>8.1660000000000004</v>
      </c>
      <c r="AB90">
        <v>4.51</v>
      </c>
      <c r="AD90">
        <v>0.26800000000000002</v>
      </c>
      <c r="AE90">
        <v>1</v>
      </c>
      <c r="AF90">
        <v>0</v>
      </c>
      <c r="AG90">
        <v>0</v>
      </c>
      <c r="AI90">
        <v>0</v>
      </c>
      <c r="AL90">
        <v>44845</v>
      </c>
      <c r="AM90">
        <v>0.79037037037037028</v>
      </c>
      <c r="AO90">
        <v>1</v>
      </c>
      <c r="AQ90">
        <v>4.2226244512939308</v>
      </c>
      <c r="AR90">
        <v>9.2269650801213725</v>
      </c>
      <c r="AS90">
        <v>5.0043406288274417</v>
      </c>
      <c r="AT90">
        <v>0.37495031556378644</v>
      </c>
      <c r="AX90">
        <v>1.4403510279788192</v>
      </c>
      <c r="BD90">
        <v>0.48801414809220034</v>
      </c>
      <c r="BJ90">
        <v>0.30858369438000388</v>
      </c>
      <c r="BP90">
        <v>0.1854889167266682</v>
      </c>
      <c r="BT90">
        <v>4.1924315855738694</v>
      </c>
      <c r="BU90">
        <v>9.2045054357272402</v>
      </c>
      <c r="BV90">
        <v>5.0120738501533708</v>
      </c>
      <c r="BW90">
        <v>0.37460289214045739</v>
      </c>
      <c r="BY90" s="3">
        <f t="shared" si="5"/>
        <v>0</v>
      </c>
      <c r="BZ90" s="3">
        <f t="shared" si="6"/>
        <v>0</v>
      </c>
      <c r="CA90" s="3">
        <f t="shared" si="7"/>
        <v>0</v>
      </c>
      <c r="CB90" s="3">
        <f t="shared" si="8"/>
        <v>0</v>
      </c>
    </row>
    <row r="91" spans="1:80" x14ac:dyDescent="0.35">
      <c r="A91" t="s">
        <v>190</v>
      </c>
      <c r="B91" s="11">
        <v>44847</v>
      </c>
      <c r="C91">
        <v>1</v>
      </c>
      <c r="E91" s="3">
        <v>5.062749678454912</v>
      </c>
      <c r="F91" s="3">
        <v>9.0108012673747382</v>
      </c>
      <c r="G91" s="3">
        <v>3.9480515889198267</v>
      </c>
      <c r="H91" s="3">
        <v>0.1995881809597862</v>
      </c>
      <c r="J91" t="s">
        <v>190</v>
      </c>
      <c r="K91" t="s">
        <v>190</v>
      </c>
      <c r="L91">
        <v>1</v>
      </c>
      <c r="N91">
        <v>78</v>
      </c>
      <c r="O91">
        <v>22</v>
      </c>
      <c r="P91" t="s">
        <v>190</v>
      </c>
      <c r="Q91" t="s">
        <v>27</v>
      </c>
      <c r="T91">
        <v>0.5</v>
      </c>
      <c r="U91">
        <v>0.5</v>
      </c>
      <c r="V91">
        <v>5028</v>
      </c>
      <c r="W91">
        <v>9090</v>
      </c>
      <c r="Y91">
        <v>1801</v>
      </c>
      <c r="Z91">
        <v>4.2720000000000002</v>
      </c>
      <c r="AA91">
        <v>7.98</v>
      </c>
      <c r="AB91">
        <v>3.7069999999999999</v>
      </c>
      <c r="AD91">
        <v>7.1999999999999995E-2</v>
      </c>
      <c r="AE91">
        <v>1</v>
      </c>
      <c r="AF91">
        <v>0</v>
      </c>
      <c r="AG91">
        <v>0</v>
      </c>
      <c r="AI91">
        <v>0</v>
      </c>
      <c r="AL91">
        <v>44847</v>
      </c>
      <c r="AM91">
        <v>0.23871527777777779</v>
      </c>
      <c r="AO91">
        <v>1</v>
      </c>
      <c r="AQ91">
        <v>5.0926383847843226</v>
      </c>
      <c r="AR91">
        <v>9.0122645069575373</v>
      </c>
      <c r="AS91">
        <v>3.9196261221732147</v>
      </c>
      <c r="AT91">
        <v>0.19858708900374697</v>
      </c>
      <c r="AX91">
        <v>1.1807301655306315</v>
      </c>
      <c r="BD91">
        <v>3.2477457650676972E-2</v>
      </c>
      <c r="BJ91">
        <v>1.439974433281864</v>
      </c>
      <c r="BP91">
        <v>1.0031575529424233</v>
      </c>
      <c r="BT91">
        <v>5.062749678454912</v>
      </c>
      <c r="BU91">
        <v>9.0108012673747382</v>
      </c>
      <c r="BV91">
        <v>3.9480515889198267</v>
      </c>
      <c r="BW91">
        <v>0.1995881809597862</v>
      </c>
      <c r="BY91" s="3">
        <f t="shared" si="5"/>
        <v>0</v>
      </c>
      <c r="BZ91" s="3">
        <f t="shared" si="6"/>
        <v>0</v>
      </c>
      <c r="CA91" s="3">
        <f t="shared" si="7"/>
        <v>0</v>
      </c>
      <c r="CB91" s="3">
        <f t="shared" si="8"/>
        <v>0</v>
      </c>
    </row>
    <row r="92" spans="1:80" x14ac:dyDescent="0.35">
      <c r="A92" t="s">
        <v>197</v>
      </c>
      <c r="B92" s="11">
        <v>44847</v>
      </c>
      <c r="C92">
        <v>1</v>
      </c>
      <c r="E92" s="3">
        <v>3.9349491596251518</v>
      </c>
      <c r="F92" s="3">
        <v>7.1276119243117098</v>
      </c>
      <c r="G92" s="3">
        <v>3.1926627646865584</v>
      </c>
      <c r="H92" s="3">
        <v>0.24347815987455923</v>
      </c>
      <c r="J92" t="s">
        <v>197</v>
      </c>
      <c r="K92" t="s">
        <v>197</v>
      </c>
      <c r="L92">
        <v>1</v>
      </c>
      <c r="N92">
        <v>102</v>
      </c>
      <c r="O92">
        <v>30</v>
      </c>
      <c r="P92" t="s">
        <v>197</v>
      </c>
      <c r="Q92" t="s">
        <v>27</v>
      </c>
      <c r="T92">
        <v>0.5</v>
      </c>
      <c r="U92">
        <v>0.5</v>
      </c>
      <c r="V92">
        <v>3837</v>
      </c>
      <c r="W92">
        <v>7198</v>
      </c>
      <c r="Y92">
        <v>2220</v>
      </c>
      <c r="Z92">
        <v>3.359</v>
      </c>
      <c r="AA92">
        <v>6.3769999999999998</v>
      </c>
      <c r="AB92">
        <v>3.0179999999999998</v>
      </c>
      <c r="AD92">
        <v>0.11600000000000001</v>
      </c>
      <c r="AE92">
        <v>1</v>
      </c>
      <c r="AF92">
        <v>0</v>
      </c>
      <c r="AG92">
        <v>0</v>
      </c>
      <c r="AI92">
        <v>0</v>
      </c>
      <c r="AL92">
        <v>44847</v>
      </c>
      <c r="AM92">
        <v>0.46585648148148145</v>
      </c>
      <c r="AO92">
        <v>1</v>
      </c>
      <c r="AQ92">
        <v>3.9060567435067215</v>
      </c>
      <c r="AR92">
        <v>7.166631646519698</v>
      </c>
      <c r="AS92">
        <v>3.2605749030129765</v>
      </c>
      <c r="AT92">
        <v>0.24274051317010928</v>
      </c>
      <c r="AX92">
        <v>1.4685026386049991</v>
      </c>
      <c r="BD92">
        <v>1.0948890770804915</v>
      </c>
      <c r="BJ92">
        <v>4.2542631860515581</v>
      </c>
      <c r="BP92">
        <v>0.60592432999329648</v>
      </c>
      <c r="BT92">
        <v>3.9349491596251518</v>
      </c>
      <c r="BU92">
        <v>7.1276119243117098</v>
      </c>
      <c r="BV92">
        <v>3.1926627646865584</v>
      </c>
      <c r="BW92">
        <v>0.24347815987455923</v>
      </c>
      <c r="BY92" s="3">
        <f t="shared" si="5"/>
        <v>0</v>
      </c>
      <c r="BZ92" s="3">
        <f t="shared" si="6"/>
        <v>0</v>
      </c>
      <c r="CA92" s="3">
        <f t="shared" si="7"/>
        <v>0</v>
      </c>
      <c r="CB92" s="3">
        <f t="shared" si="8"/>
        <v>0</v>
      </c>
    </row>
    <row r="93" spans="1:80" x14ac:dyDescent="0.35">
      <c r="A93" t="s">
        <v>158</v>
      </c>
      <c r="B93" s="11">
        <v>44846</v>
      </c>
      <c r="C93">
        <v>2</v>
      </c>
      <c r="E93" s="3">
        <v>4.1934215155974783</v>
      </c>
      <c r="F93" s="3">
        <v>7.5166143341942853</v>
      </c>
      <c r="G93" s="3">
        <v>3.3231928185968069</v>
      </c>
      <c r="H93" s="3">
        <v>0.26258365407565032</v>
      </c>
      <c r="J93" t="s">
        <v>158</v>
      </c>
      <c r="K93" t="s">
        <v>158</v>
      </c>
      <c r="L93">
        <v>2</v>
      </c>
      <c r="N93">
        <v>60</v>
      </c>
      <c r="O93">
        <v>18</v>
      </c>
      <c r="P93" t="s">
        <v>158</v>
      </c>
      <c r="Q93" t="s">
        <v>27</v>
      </c>
      <c r="T93">
        <v>0.5</v>
      </c>
      <c r="U93">
        <v>0.5</v>
      </c>
      <c r="V93">
        <v>4197</v>
      </c>
      <c r="W93">
        <v>7575</v>
      </c>
      <c r="Y93">
        <v>2504</v>
      </c>
      <c r="Z93">
        <v>3.6349999999999998</v>
      </c>
      <c r="AA93">
        <v>6.6959999999999997</v>
      </c>
      <c r="AB93">
        <v>3.0609999999999999</v>
      </c>
      <c r="AD93">
        <v>0.14599999999999999</v>
      </c>
      <c r="AE93">
        <v>1</v>
      </c>
      <c r="AF93">
        <v>0</v>
      </c>
      <c r="AG93">
        <v>0</v>
      </c>
      <c r="AI93">
        <v>0</v>
      </c>
      <c r="AL93">
        <v>44846</v>
      </c>
      <c r="AM93">
        <v>1.2939814814814814E-2</v>
      </c>
      <c r="AO93">
        <v>2</v>
      </c>
      <c r="AQ93">
        <v>4.1958963406564997</v>
      </c>
      <c r="AR93">
        <v>7.5327266877813797</v>
      </c>
      <c r="AS93">
        <v>3.3368303471248799</v>
      </c>
      <c r="AT93">
        <v>0.25930794751283365</v>
      </c>
      <c r="AX93">
        <v>0.11803368918753897</v>
      </c>
      <c r="BD93">
        <v>0.42871305805320242</v>
      </c>
      <c r="BJ93">
        <v>0.82074855553108272</v>
      </c>
      <c r="BP93">
        <v>2.494981322693429</v>
      </c>
      <c r="BT93">
        <v>4.1934215155974783</v>
      </c>
      <c r="BU93">
        <v>7.5166143341942853</v>
      </c>
      <c r="BV93">
        <v>3.3231928185968069</v>
      </c>
      <c r="BW93">
        <v>0.26258365407565032</v>
      </c>
      <c r="BY93" s="3">
        <f t="shared" si="5"/>
        <v>0</v>
      </c>
      <c r="BZ93" s="3">
        <f t="shared" si="6"/>
        <v>0</v>
      </c>
      <c r="CA93" s="3">
        <f t="shared" si="7"/>
        <v>0</v>
      </c>
      <c r="CB93" s="3">
        <f t="shared" si="8"/>
        <v>0</v>
      </c>
    </row>
    <row r="94" spans="1:80" x14ac:dyDescent="0.35">
      <c r="A94" t="s">
        <v>121</v>
      </c>
      <c r="B94" s="11">
        <v>44842</v>
      </c>
      <c r="C94">
        <v>1</v>
      </c>
      <c r="E94" s="3">
        <v>5.1507739813279745</v>
      </c>
      <c r="F94" s="3">
        <v>8.2911889445801954</v>
      </c>
      <c r="G94" s="3">
        <v>3.14041496325222</v>
      </c>
      <c r="H94" s="3">
        <v>0.24422204508526366</v>
      </c>
      <c r="J94" t="s">
        <v>121</v>
      </c>
      <c r="K94" t="s">
        <v>121</v>
      </c>
      <c r="L94">
        <v>1</v>
      </c>
      <c r="N94">
        <v>84</v>
      </c>
      <c r="O94">
        <v>24</v>
      </c>
      <c r="P94" t="s">
        <v>121</v>
      </c>
      <c r="Q94" t="s">
        <v>27</v>
      </c>
      <c r="T94">
        <v>0.5</v>
      </c>
      <c r="U94">
        <v>0.5</v>
      </c>
      <c r="V94">
        <v>5114</v>
      </c>
      <c r="W94">
        <v>8102</v>
      </c>
      <c r="Y94">
        <v>2163</v>
      </c>
      <c r="Z94">
        <v>4.3380000000000001</v>
      </c>
      <c r="AA94">
        <v>7.1429999999999998</v>
      </c>
      <c r="AB94">
        <v>2.8050000000000002</v>
      </c>
      <c r="AD94">
        <v>0.11</v>
      </c>
      <c r="AE94">
        <v>1</v>
      </c>
      <c r="AF94">
        <v>0</v>
      </c>
      <c r="AG94">
        <v>0</v>
      </c>
      <c r="AI94">
        <v>0</v>
      </c>
      <c r="AL94">
        <v>44842</v>
      </c>
      <c r="AM94">
        <v>0.22265046296296298</v>
      </c>
      <c r="AO94">
        <v>1</v>
      </c>
      <c r="AQ94">
        <v>5.1712772424704188</v>
      </c>
      <c r="AR94">
        <v>8.3261049808335539</v>
      </c>
      <c r="AS94">
        <v>3.1548277383631351</v>
      </c>
      <c r="AT94">
        <v>0.24213232426382919</v>
      </c>
      <c r="AX94">
        <v>0.79612350364315987</v>
      </c>
      <c r="BD94">
        <v>0.84224437500446481</v>
      </c>
      <c r="BJ94">
        <v>0.91788985083609465</v>
      </c>
      <c r="BP94">
        <v>1.7113285745395299</v>
      </c>
      <c r="BT94">
        <v>5.1507739813279745</v>
      </c>
      <c r="BU94">
        <v>8.2911889445801954</v>
      </c>
      <c r="BV94">
        <v>3.14041496325222</v>
      </c>
      <c r="BW94">
        <v>0.24422204508526366</v>
      </c>
      <c r="BY94" s="3">
        <f t="shared" si="5"/>
        <v>0</v>
      </c>
      <c r="BZ94" s="3">
        <f t="shared" si="6"/>
        <v>0</v>
      </c>
      <c r="CA94" s="3">
        <f t="shared" si="7"/>
        <v>0</v>
      </c>
      <c r="CB94" s="3">
        <f t="shared" si="8"/>
        <v>0</v>
      </c>
    </row>
    <row r="95" spans="1:80" x14ac:dyDescent="0.35">
      <c r="A95" t="s">
        <v>212</v>
      </c>
      <c r="B95" s="11">
        <v>44847</v>
      </c>
      <c r="C95">
        <v>1</v>
      </c>
      <c r="E95" s="3">
        <v>6.3644028391007428</v>
      </c>
      <c r="F95" s="3">
        <v>8.8069232188380013</v>
      </c>
      <c r="G95" s="3">
        <v>2.4425203797372572</v>
      </c>
      <c r="H95" s="3">
        <v>1.5195542695226845</v>
      </c>
      <c r="J95" t="s">
        <v>212</v>
      </c>
      <c r="K95" t="s">
        <v>212</v>
      </c>
      <c r="L95">
        <v>2</v>
      </c>
      <c r="N95">
        <v>84</v>
      </c>
      <c r="O95">
        <v>24</v>
      </c>
      <c r="P95" t="s">
        <v>212</v>
      </c>
      <c r="Q95" t="s">
        <v>27</v>
      </c>
      <c r="T95">
        <v>0.5</v>
      </c>
      <c r="U95">
        <v>0.5</v>
      </c>
      <c r="V95">
        <v>6285</v>
      </c>
      <c r="W95">
        <v>8910</v>
      </c>
      <c r="Y95">
        <v>14385</v>
      </c>
      <c r="Z95">
        <v>5.2370000000000001</v>
      </c>
      <c r="AA95">
        <v>7.827</v>
      </c>
      <c r="AB95">
        <v>2.59</v>
      </c>
      <c r="AD95">
        <v>1.3879999999999999</v>
      </c>
      <c r="AE95">
        <v>1</v>
      </c>
      <c r="AF95">
        <v>0</v>
      </c>
      <c r="AG95">
        <v>0</v>
      </c>
      <c r="AI95">
        <v>0</v>
      </c>
      <c r="AL95">
        <v>44847</v>
      </c>
      <c r="AM95">
        <v>0.29702546296296295</v>
      </c>
      <c r="AO95">
        <v>2</v>
      </c>
      <c r="AP95" t="s">
        <v>213</v>
      </c>
      <c r="AQ95">
        <v>6.3449751799866263</v>
      </c>
      <c r="AR95">
        <v>8.8366757570215917</v>
      </c>
      <c r="AS95">
        <v>2.4917005770349654</v>
      </c>
      <c r="AT95">
        <v>1.5246651074035162</v>
      </c>
      <c r="AX95">
        <v>0.61051003857769481</v>
      </c>
      <c r="BD95">
        <v>0.67566248607574086</v>
      </c>
      <c r="BJ95">
        <v>4.0270040492352823</v>
      </c>
      <c r="BP95">
        <v>0.67267592653170327</v>
      </c>
      <c r="BT95">
        <v>6.3644028391007428</v>
      </c>
      <c r="BU95">
        <v>8.8069232188380013</v>
      </c>
      <c r="BV95">
        <v>2.4425203797372572</v>
      </c>
      <c r="BW95">
        <v>1.5195542695226845</v>
      </c>
      <c r="BY95" s="3">
        <f t="shared" si="5"/>
        <v>0</v>
      </c>
      <c r="BZ95" s="3">
        <f t="shared" si="6"/>
        <v>0</v>
      </c>
      <c r="CA95" s="3">
        <f t="shared" si="7"/>
        <v>0</v>
      </c>
      <c r="CB95" s="3">
        <f t="shared" si="8"/>
        <v>0</v>
      </c>
    </row>
    <row r="96" spans="1:80" x14ac:dyDescent="0.35">
      <c r="A96" t="s">
        <v>111</v>
      </c>
      <c r="B96" s="11">
        <v>44841</v>
      </c>
      <c r="C96">
        <v>1</v>
      </c>
      <c r="E96" s="3">
        <v>3.2604733199026175</v>
      </c>
      <c r="F96" s="3">
        <v>6.6243277356155099</v>
      </c>
      <c r="G96" s="3">
        <v>3.3638544157128925</v>
      </c>
      <c r="H96" s="3">
        <v>0.20293731666180265</v>
      </c>
      <c r="J96" t="s">
        <v>111</v>
      </c>
      <c r="K96" t="s">
        <v>111</v>
      </c>
      <c r="L96">
        <v>1</v>
      </c>
      <c r="N96">
        <v>42</v>
      </c>
      <c r="O96">
        <v>12</v>
      </c>
      <c r="P96" t="s">
        <v>111</v>
      </c>
      <c r="Q96" t="s">
        <v>27</v>
      </c>
      <c r="T96">
        <v>0.5</v>
      </c>
      <c r="U96">
        <v>0.5</v>
      </c>
      <c r="V96">
        <v>3095</v>
      </c>
      <c r="W96">
        <v>6458</v>
      </c>
      <c r="Y96">
        <v>1814</v>
      </c>
      <c r="Z96">
        <v>2.7890000000000001</v>
      </c>
      <c r="AA96">
        <v>5.75</v>
      </c>
      <c r="AB96">
        <v>2.9609999999999999</v>
      </c>
      <c r="AD96">
        <v>7.3999999999999996E-2</v>
      </c>
      <c r="AE96">
        <v>1</v>
      </c>
      <c r="AF96">
        <v>0</v>
      </c>
      <c r="AG96">
        <v>0</v>
      </c>
      <c r="AI96">
        <v>0</v>
      </c>
      <c r="AL96">
        <v>44841</v>
      </c>
      <c r="AM96">
        <v>0.83863425925925927</v>
      </c>
      <c r="AO96">
        <v>1</v>
      </c>
      <c r="AQ96">
        <v>3.1519560597096801</v>
      </c>
      <c r="AR96">
        <v>6.662279948934378</v>
      </c>
      <c r="AS96">
        <v>3.510323889224698</v>
      </c>
      <c r="AT96">
        <v>0.20655610149892084</v>
      </c>
      <c r="AX96">
        <v>6.6565341621122869</v>
      </c>
      <c r="BD96">
        <v>1.1458434677022127</v>
      </c>
      <c r="BJ96">
        <v>8.7084311870116657</v>
      </c>
      <c r="BP96">
        <v>3.5664065107837475</v>
      </c>
      <c r="BT96">
        <v>3.2604733199026175</v>
      </c>
      <c r="BU96">
        <v>6.6243277356155099</v>
      </c>
      <c r="BV96">
        <v>3.3638544157128925</v>
      </c>
      <c r="BW96">
        <v>0.20293731666180265</v>
      </c>
      <c r="BY96" s="3">
        <f t="shared" si="5"/>
        <v>0</v>
      </c>
      <c r="BZ96" s="3">
        <f t="shared" si="6"/>
        <v>0</v>
      </c>
      <c r="CA96" s="3">
        <f t="shared" si="7"/>
        <v>0</v>
      </c>
      <c r="CB96" s="3">
        <f t="shared" si="8"/>
        <v>0</v>
      </c>
    </row>
    <row r="97" spans="1:80" x14ac:dyDescent="0.35">
      <c r="A97" t="s">
        <v>153</v>
      </c>
      <c r="B97" s="11">
        <v>44845</v>
      </c>
      <c r="C97">
        <v>1</v>
      </c>
      <c r="E97" s="3">
        <v>4.0716601226936255</v>
      </c>
      <c r="F97" s="3">
        <v>7.2729760178318479</v>
      </c>
      <c r="G97" s="3">
        <v>3.2013158951382215</v>
      </c>
      <c r="H97" s="3">
        <v>0.1787553452181142</v>
      </c>
      <c r="J97" t="s">
        <v>153</v>
      </c>
      <c r="K97" t="s">
        <v>153</v>
      </c>
      <c r="L97">
        <v>1</v>
      </c>
      <c r="N97">
        <v>45</v>
      </c>
      <c r="O97">
        <v>13</v>
      </c>
      <c r="P97" t="s">
        <v>153</v>
      </c>
      <c r="Q97" t="s">
        <v>27</v>
      </c>
      <c r="T97">
        <v>0.5</v>
      </c>
      <c r="U97">
        <v>0.5</v>
      </c>
      <c r="V97">
        <v>4091</v>
      </c>
      <c r="W97">
        <v>7328</v>
      </c>
      <c r="Y97">
        <v>1717</v>
      </c>
      <c r="Z97">
        <v>3.5529999999999999</v>
      </c>
      <c r="AA97">
        <v>6.4870000000000001</v>
      </c>
      <c r="AB97">
        <v>2.9340000000000002</v>
      </c>
      <c r="AD97">
        <v>6.4000000000000001E-2</v>
      </c>
      <c r="AE97">
        <v>1</v>
      </c>
      <c r="AF97">
        <v>0</v>
      </c>
      <c r="AG97">
        <v>0</v>
      </c>
      <c r="AI97">
        <v>0</v>
      </c>
      <c r="AL97">
        <v>44845</v>
      </c>
      <c r="AM97">
        <v>0.87409722222222219</v>
      </c>
      <c r="AO97">
        <v>1</v>
      </c>
      <c r="AQ97">
        <v>4.0909637581539933</v>
      </c>
      <c r="AR97">
        <v>7.2915296371139569</v>
      </c>
      <c r="AS97">
        <v>3.2005658789599636</v>
      </c>
      <c r="AT97">
        <v>0.18118730918141751</v>
      </c>
      <c r="AX97">
        <v>0.94819483349198985</v>
      </c>
      <c r="BD97">
        <v>0.51020707992490932</v>
      </c>
      <c r="BJ97">
        <v>4.6856742841086596E-2</v>
      </c>
      <c r="BP97">
        <v>2.7209971934946804</v>
      </c>
      <c r="BT97">
        <v>4.0716601226936255</v>
      </c>
      <c r="BU97">
        <v>7.2729760178318479</v>
      </c>
      <c r="BV97">
        <v>3.2013158951382215</v>
      </c>
      <c r="BW97">
        <v>0.1787553452181142</v>
      </c>
      <c r="BY97" s="3">
        <f t="shared" si="5"/>
        <v>0</v>
      </c>
      <c r="BZ97" s="3">
        <f t="shared" si="6"/>
        <v>0</v>
      </c>
      <c r="CA97" s="3">
        <f t="shared" si="7"/>
        <v>0</v>
      </c>
      <c r="CB97" s="3">
        <f t="shared" si="8"/>
        <v>0</v>
      </c>
    </row>
    <row r="98" spans="1:80" x14ac:dyDescent="0.35">
      <c r="A98" t="s">
        <v>189</v>
      </c>
      <c r="B98" s="11">
        <v>44847</v>
      </c>
      <c r="C98">
        <v>1</v>
      </c>
      <c r="E98" s="3">
        <v>5.7576621006137074</v>
      </c>
      <c r="F98" s="3">
        <v>9.2936942533826521</v>
      </c>
      <c r="G98" s="3">
        <v>3.5360321527689442</v>
      </c>
      <c r="H98" s="3">
        <v>0.22414127840790654</v>
      </c>
      <c r="J98" t="s">
        <v>189</v>
      </c>
      <c r="K98" t="s">
        <v>189</v>
      </c>
      <c r="L98">
        <v>1</v>
      </c>
      <c r="N98">
        <v>75</v>
      </c>
      <c r="O98">
        <v>21</v>
      </c>
      <c r="P98" t="s">
        <v>189</v>
      </c>
      <c r="Q98" t="s">
        <v>27</v>
      </c>
      <c r="T98">
        <v>0.5</v>
      </c>
      <c r="U98">
        <v>0.5</v>
      </c>
      <c r="V98">
        <v>5752</v>
      </c>
      <c r="W98">
        <v>9431</v>
      </c>
      <c r="Y98">
        <v>2049</v>
      </c>
      <c r="Z98">
        <v>4.8280000000000003</v>
      </c>
      <c r="AA98">
        <v>8.2680000000000007</v>
      </c>
      <c r="AB98">
        <v>3.44</v>
      </c>
      <c r="AD98">
        <v>9.8000000000000004E-2</v>
      </c>
      <c r="AE98">
        <v>1</v>
      </c>
      <c r="AF98">
        <v>0</v>
      </c>
      <c r="AG98">
        <v>0</v>
      </c>
      <c r="AI98">
        <v>0</v>
      </c>
      <c r="AL98">
        <v>44847</v>
      </c>
      <c r="AM98">
        <v>0.20917824074074073</v>
      </c>
      <c r="AO98">
        <v>1</v>
      </c>
      <c r="AQ98">
        <v>5.8139524975340979</v>
      </c>
      <c r="AR98">
        <v>9.3449076387806365</v>
      </c>
      <c r="AS98">
        <v>3.5309551412465385</v>
      </c>
      <c r="AT98">
        <v>0.22472085796140293</v>
      </c>
      <c r="AX98">
        <v>1.9553213070419706</v>
      </c>
      <c r="BD98">
        <v>1.1021103987651431</v>
      </c>
      <c r="BJ98">
        <v>0.28715867407653872</v>
      </c>
      <c r="BP98">
        <v>0.51715557046269944</v>
      </c>
      <c r="BT98">
        <v>5.7576621006137074</v>
      </c>
      <c r="BU98">
        <v>9.2936942533826521</v>
      </c>
      <c r="BV98">
        <v>3.5360321527689442</v>
      </c>
      <c r="BW98">
        <v>0.22414127840790654</v>
      </c>
      <c r="BY98" s="3">
        <f t="shared" si="5"/>
        <v>0</v>
      </c>
      <c r="BZ98" s="3">
        <f t="shared" si="6"/>
        <v>0</v>
      </c>
      <c r="CA98" s="3">
        <f t="shared" si="7"/>
        <v>0</v>
      </c>
      <c r="CB98" s="3">
        <f t="shared" si="8"/>
        <v>0</v>
      </c>
    </row>
    <row r="99" spans="1:80" x14ac:dyDescent="0.35">
      <c r="A99" t="s">
        <v>196</v>
      </c>
      <c r="B99" s="11">
        <v>44847</v>
      </c>
      <c r="C99">
        <v>1</v>
      </c>
      <c r="E99" s="3">
        <v>1.5224324137362271</v>
      </c>
      <c r="F99" s="3">
        <v>2.9690850299953717</v>
      </c>
      <c r="G99" s="3">
        <v>1.4466526162591447</v>
      </c>
      <c r="H99" s="3">
        <v>8.2513111153512855E-2</v>
      </c>
      <c r="J99" t="s">
        <v>196</v>
      </c>
      <c r="K99" t="s">
        <v>196</v>
      </c>
      <c r="L99">
        <v>1</v>
      </c>
      <c r="N99">
        <v>99</v>
      </c>
      <c r="O99">
        <v>29</v>
      </c>
      <c r="P99" t="s">
        <v>196</v>
      </c>
      <c r="Q99" t="s">
        <v>27</v>
      </c>
      <c r="T99">
        <v>0.5</v>
      </c>
      <c r="U99">
        <v>0.5</v>
      </c>
      <c r="V99">
        <v>1453</v>
      </c>
      <c r="W99">
        <v>2884</v>
      </c>
      <c r="Y99">
        <v>681</v>
      </c>
      <c r="Z99">
        <v>1.5289999999999999</v>
      </c>
      <c r="AA99">
        <v>2.722</v>
      </c>
      <c r="AB99">
        <v>1.1930000000000001</v>
      </c>
      <c r="AD99">
        <v>0</v>
      </c>
      <c r="AE99">
        <v>1</v>
      </c>
      <c r="AF99">
        <v>0</v>
      </c>
      <c r="AG99">
        <v>0</v>
      </c>
      <c r="AI99">
        <v>0</v>
      </c>
      <c r="AL99">
        <v>44847</v>
      </c>
      <c r="AM99">
        <v>0.43868055555555552</v>
      </c>
      <c r="AO99">
        <v>1</v>
      </c>
      <c r="AQ99">
        <v>1.5309008805295601</v>
      </c>
      <c r="AR99">
        <v>2.9583546063881747</v>
      </c>
      <c r="AS99">
        <v>1.4274537258586146</v>
      </c>
      <c r="AT99">
        <v>8.0563616291752224E-2</v>
      </c>
      <c r="AX99">
        <v>1.112491657025406</v>
      </c>
      <c r="BD99">
        <v>0.72281012492348395</v>
      </c>
      <c r="BJ99">
        <v>2.6542502581132235</v>
      </c>
      <c r="BP99">
        <v>4.7252971909728672</v>
      </c>
      <c r="BT99">
        <v>1.5224324137362271</v>
      </c>
      <c r="BU99">
        <v>2.9690850299953717</v>
      </c>
      <c r="BV99">
        <v>1.4466526162591447</v>
      </c>
      <c r="BW99">
        <v>8.2513111153512855E-2</v>
      </c>
      <c r="BY99" s="3">
        <f t="shared" si="5"/>
        <v>0</v>
      </c>
      <c r="BZ99" s="3">
        <f t="shared" si="6"/>
        <v>0</v>
      </c>
      <c r="CA99" s="3">
        <f t="shared" si="7"/>
        <v>0</v>
      </c>
      <c r="CB99" s="3">
        <f t="shared" si="8"/>
        <v>0</v>
      </c>
    </row>
    <row r="100" spans="1:80" x14ac:dyDescent="0.35">
      <c r="A100" t="s">
        <v>182</v>
      </c>
      <c r="B100" s="11">
        <v>44852</v>
      </c>
      <c r="C100">
        <v>1</v>
      </c>
      <c r="E100" s="3">
        <v>2.4445800927104635</v>
      </c>
      <c r="F100" s="3">
        <v>3.8725781442259097</v>
      </c>
      <c r="G100" s="3">
        <v>1.4279980515154465</v>
      </c>
      <c r="H100" s="3">
        <v>0.10887494190274116</v>
      </c>
      <c r="J100" t="s">
        <v>182</v>
      </c>
      <c r="K100" t="s">
        <v>182</v>
      </c>
      <c r="L100">
        <v>1</v>
      </c>
      <c r="N100">
        <v>81</v>
      </c>
      <c r="O100">
        <v>23</v>
      </c>
      <c r="P100" t="s">
        <v>182</v>
      </c>
      <c r="Q100" t="s">
        <v>27</v>
      </c>
      <c r="T100">
        <v>0.5</v>
      </c>
      <c r="U100">
        <v>0.5</v>
      </c>
      <c r="V100">
        <v>2484</v>
      </c>
      <c r="W100">
        <v>3656</v>
      </c>
      <c r="Y100">
        <v>1011</v>
      </c>
      <c r="Z100">
        <v>2.3210000000000002</v>
      </c>
      <c r="AA100">
        <v>3.3759999999999999</v>
      </c>
      <c r="AB100">
        <v>1.0549999999999999</v>
      </c>
      <c r="AD100">
        <v>0</v>
      </c>
      <c r="AE100">
        <v>1</v>
      </c>
      <c r="AF100">
        <v>0</v>
      </c>
      <c r="AG100">
        <v>0</v>
      </c>
      <c r="AI100">
        <v>0</v>
      </c>
      <c r="AL100">
        <v>44852</v>
      </c>
      <c r="AM100">
        <v>0.18758101851851852</v>
      </c>
      <c r="AO100">
        <v>1</v>
      </c>
      <c r="AQ100">
        <v>2.5364631712964174</v>
      </c>
      <c r="AR100">
        <v>3.8901614057054132</v>
      </c>
      <c r="AS100">
        <v>1.3536982344089958</v>
      </c>
      <c r="AT100">
        <v>0.10551891012174164</v>
      </c>
      <c r="AX100">
        <v>7.5172892767916988</v>
      </c>
      <c r="BD100">
        <v>0.90809072533348345</v>
      </c>
      <c r="BJ100">
        <v>10.406151048679764</v>
      </c>
      <c r="BP100">
        <v>6.1649296382587044</v>
      </c>
      <c r="BT100">
        <v>2.4445800927104635</v>
      </c>
      <c r="BU100">
        <v>3.8725781442259097</v>
      </c>
      <c r="BV100">
        <v>1.4279980515154465</v>
      </c>
      <c r="BW100">
        <v>0.10887494190274116</v>
      </c>
      <c r="BY100" s="3">
        <f t="shared" si="5"/>
        <v>0</v>
      </c>
      <c r="BZ100" s="3">
        <f t="shared" si="6"/>
        <v>0</v>
      </c>
      <c r="CA100" s="3">
        <f t="shared" si="7"/>
        <v>0</v>
      </c>
      <c r="CB100" s="3">
        <f t="shared" si="8"/>
        <v>0</v>
      </c>
    </row>
    <row r="101" spans="1:80" x14ac:dyDescent="0.35">
      <c r="A101" t="s">
        <v>167</v>
      </c>
      <c r="B101" s="11">
        <v>44846</v>
      </c>
      <c r="C101">
        <v>1</v>
      </c>
      <c r="E101" s="3">
        <v>8.2689634227938953</v>
      </c>
      <c r="F101" s="3">
        <v>11.128711056537592</v>
      </c>
      <c r="G101" s="3">
        <v>2.8597476337436971</v>
      </c>
      <c r="H101" s="3">
        <v>0.20411725512113432</v>
      </c>
      <c r="J101" t="s">
        <v>167</v>
      </c>
      <c r="K101" t="s">
        <v>167</v>
      </c>
      <c r="L101">
        <v>1</v>
      </c>
      <c r="N101">
        <v>99</v>
      </c>
      <c r="O101">
        <v>29</v>
      </c>
      <c r="P101" t="s">
        <v>167</v>
      </c>
      <c r="Q101" t="s">
        <v>27</v>
      </c>
      <c r="T101">
        <v>0.5</v>
      </c>
      <c r="U101">
        <v>0.5</v>
      </c>
      <c r="V101">
        <v>8322</v>
      </c>
      <c r="W101">
        <v>11249</v>
      </c>
      <c r="Y101">
        <v>1958</v>
      </c>
      <c r="Z101">
        <v>6.8</v>
      </c>
      <c r="AA101">
        <v>9.8079999999999998</v>
      </c>
      <c r="AB101">
        <v>3.0089999999999999</v>
      </c>
      <c r="AD101">
        <v>8.8999999999999996E-2</v>
      </c>
      <c r="AE101">
        <v>1</v>
      </c>
      <c r="AF101">
        <v>0</v>
      </c>
      <c r="AG101">
        <v>0</v>
      </c>
      <c r="AI101">
        <v>0</v>
      </c>
      <c r="AL101">
        <v>44846</v>
      </c>
      <c r="AM101">
        <v>0.3743055555555555</v>
      </c>
      <c r="AO101">
        <v>1</v>
      </c>
      <c r="AQ101">
        <v>8.2793576880417845</v>
      </c>
      <c r="AR101">
        <v>11.120410753174543</v>
      </c>
      <c r="AS101">
        <v>2.8410530651327583</v>
      </c>
      <c r="AT101">
        <v>0.205109893473503</v>
      </c>
      <c r="AX101">
        <v>0.25140431070810382</v>
      </c>
      <c r="BD101">
        <v>0.14916917729070914</v>
      </c>
      <c r="BJ101">
        <v>1.3074278576439067</v>
      </c>
      <c r="BP101">
        <v>0.97261581513979112</v>
      </c>
      <c r="BT101">
        <v>8.2689634227938953</v>
      </c>
      <c r="BU101">
        <v>11.128711056537592</v>
      </c>
      <c r="BV101">
        <v>2.8597476337436971</v>
      </c>
      <c r="BW101">
        <v>0.20411725512113432</v>
      </c>
      <c r="BY101" s="3">
        <f t="shared" si="5"/>
        <v>0</v>
      </c>
      <c r="BZ101" s="3">
        <f t="shared" si="6"/>
        <v>0</v>
      </c>
      <c r="CA101" s="3">
        <f t="shared" si="7"/>
        <v>0</v>
      </c>
      <c r="CB101" s="3">
        <f t="shared" si="8"/>
        <v>0</v>
      </c>
    </row>
    <row r="102" spans="1:80" x14ac:dyDescent="0.35">
      <c r="K102"/>
    </row>
  </sheetData>
  <sortState ref="A2:H92">
    <sortCondition ref="A2:A9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653B-BC37-4809-8C1B-C654D20A5785}">
  <dimension ref="A1:BJ120"/>
  <sheetViews>
    <sheetView workbookViewId="0">
      <selection activeCell="M21" sqref="M21"/>
    </sheetView>
  </sheetViews>
  <sheetFormatPr defaultRowHeight="14.5" x14ac:dyDescent="0.35"/>
  <cols>
    <col min="3" max="3" width="21.36328125" customWidth="1"/>
    <col min="25" max="25" width="8.90625" style="11" bestFit="1" customWidth="1"/>
  </cols>
  <sheetData>
    <row r="1" spans="1:6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1" t="s">
        <v>24</v>
      </c>
      <c r="Z1" t="s">
        <v>25</v>
      </c>
      <c r="AA1" t="s">
        <v>36</v>
      </c>
      <c r="AB1" t="s">
        <v>37</v>
      </c>
      <c r="AC1" t="s">
        <v>38</v>
      </c>
      <c r="AD1" t="s">
        <v>39</v>
      </c>
      <c r="AE1" t="s">
        <v>40</v>
      </c>
      <c r="AF1" t="s">
        <v>41</v>
      </c>
      <c r="AG1" t="s">
        <v>42</v>
      </c>
      <c r="AI1" t="s">
        <v>79</v>
      </c>
      <c r="AJ1" t="s">
        <v>80</v>
      </c>
      <c r="AK1" t="s">
        <v>43</v>
      </c>
      <c r="AL1" t="s">
        <v>44</v>
      </c>
      <c r="AM1" t="s">
        <v>45</v>
      </c>
      <c r="AO1" t="s">
        <v>81</v>
      </c>
      <c r="AP1" t="s">
        <v>82</v>
      </c>
      <c r="AQ1" t="s">
        <v>46</v>
      </c>
      <c r="AR1" t="s">
        <v>47</v>
      </c>
      <c r="AS1" t="s">
        <v>48</v>
      </c>
      <c r="AU1" t="s">
        <v>83</v>
      </c>
      <c r="AV1" t="s">
        <v>49</v>
      </c>
      <c r="AW1" t="s">
        <v>50</v>
      </c>
      <c r="AX1" t="s">
        <v>51</v>
      </c>
      <c r="AY1" t="s">
        <v>52</v>
      </c>
      <c r="BA1" t="s">
        <v>84</v>
      </c>
      <c r="BB1" t="s">
        <v>53</v>
      </c>
      <c r="BC1" t="s">
        <v>54</v>
      </c>
      <c r="BD1" t="s">
        <v>55</v>
      </c>
      <c r="BE1" t="s">
        <v>56</v>
      </c>
      <c r="BG1" t="s">
        <v>57</v>
      </c>
      <c r="BH1" t="s">
        <v>58</v>
      </c>
      <c r="BI1" t="s">
        <v>59</v>
      </c>
      <c r="BJ1" t="s">
        <v>60</v>
      </c>
    </row>
    <row r="2" spans="1:62" x14ac:dyDescent="0.35">
      <c r="A2">
        <v>60</v>
      </c>
      <c r="B2">
        <v>18</v>
      </c>
      <c r="C2" t="s">
        <v>97</v>
      </c>
      <c r="D2" t="s">
        <v>27</v>
      </c>
      <c r="G2">
        <v>0.5</v>
      </c>
      <c r="H2">
        <v>0.5</v>
      </c>
      <c r="I2">
        <v>3280</v>
      </c>
      <c r="J2">
        <v>7564</v>
      </c>
      <c r="L2">
        <v>1611</v>
      </c>
      <c r="M2">
        <v>2.931</v>
      </c>
      <c r="N2">
        <v>6.6859999999999999</v>
      </c>
      <c r="O2">
        <v>3.7549999999999999</v>
      </c>
      <c r="Q2">
        <v>5.1999999999999998E-2</v>
      </c>
      <c r="R2">
        <v>1</v>
      </c>
      <c r="S2">
        <v>0</v>
      </c>
      <c r="T2">
        <v>0</v>
      </c>
      <c r="V2">
        <v>0</v>
      </c>
      <c r="Y2" s="11">
        <v>44840</v>
      </c>
      <c r="Z2">
        <v>0.94123842592592588</v>
      </c>
      <c r="AB2">
        <v>2</v>
      </c>
      <c r="AD2">
        <v>3.1439265654246098</v>
      </c>
      <c r="AE2">
        <v>7.6390121423296815</v>
      </c>
      <c r="AF2">
        <v>4.4950855769050717</v>
      </c>
      <c r="AG2">
        <v>0.18308870362377713</v>
      </c>
      <c r="AK2">
        <v>43.573789176685118</v>
      </c>
      <c r="AQ2">
        <v>1.4331948950262825</v>
      </c>
      <c r="AW2">
        <v>52.180987544845209</v>
      </c>
      <c r="BC2">
        <v>6.2676533928334495</v>
      </c>
      <c r="BG2">
        <v>4.0196927981279416</v>
      </c>
      <c r="BH2">
        <v>7.5846606576543962</v>
      </c>
      <c r="BI2">
        <v>3.5649678595264547</v>
      </c>
      <c r="BJ2">
        <v>0.1890120125319375</v>
      </c>
    </row>
    <row r="3" spans="1:62" x14ac:dyDescent="0.35">
      <c r="A3">
        <v>36</v>
      </c>
      <c r="B3">
        <v>10</v>
      </c>
      <c r="C3" t="s">
        <v>180</v>
      </c>
      <c r="D3" t="s">
        <v>27</v>
      </c>
      <c r="G3">
        <v>0.5</v>
      </c>
      <c r="H3">
        <v>0.5</v>
      </c>
      <c r="I3">
        <v>5618</v>
      </c>
      <c r="J3">
        <v>7209</v>
      </c>
      <c r="L3">
        <v>1860</v>
      </c>
      <c r="M3">
        <v>4.7249999999999996</v>
      </c>
      <c r="N3">
        <v>6.3860000000000001</v>
      </c>
      <c r="O3">
        <v>1.661</v>
      </c>
      <c r="Q3">
        <v>7.8E-2</v>
      </c>
      <c r="R3">
        <v>1</v>
      </c>
      <c r="S3">
        <v>0</v>
      </c>
      <c r="T3">
        <v>0</v>
      </c>
      <c r="V3">
        <v>0</v>
      </c>
      <c r="Y3" s="11">
        <v>44846</v>
      </c>
      <c r="Z3">
        <v>0.88340277777777787</v>
      </c>
      <c r="AB3">
        <v>1</v>
      </c>
      <c r="AD3">
        <v>5.6804496092627312</v>
      </c>
      <c r="AE3">
        <v>7.177362070126895</v>
      </c>
      <c r="AF3">
        <v>1.4969124608641637</v>
      </c>
      <c r="AG3">
        <v>0.20480439694125382</v>
      </c>
      <c r="AK3">
        <v>2.1449712130620275</v>
      </c>
      <c r="AQ3">
        <v>0.12224646235194465</v>
      </c>
      <c r="AW3">
        <v>8.2820438541003387</v>
      </c>
      <c r="BC3">
        <v>0.66665998876760268</v>
      </c>
      <c r="BG3">
        <v>5.6201740514984202</v>
      </c>
      <c r="BH3">
        <v>7.1817517888752942</v>
      </c>
      <c r="BI3">
        <v>1.561577737376874</v>
      </c>
      <c r="BJ3">
        <v>0.20548935459538592</v>
      </c>
    </row>
    <row r="4" spans="1:62" x14ac:dyDescent="0.35">
      <c r="A4">
        <v>36</v>
      </c>
      <c r="B4">
        <v>10</v>
      </c>
      <c r="C4" t="s">
        <v>109</v>
      </c>
      <c r="D4" t="s">
        <v>27</v>
      </c>
      <c r="G4">
        <v>0.5</v>
      </c>
      <c r="H4">
        <v>0.5</v>
      </c>
      <c r="I4">
        <v>2940</v>
      </c>
      <c r="J4">
        <v>6142</v>
      </c>
      <c r="L4">
        <v>1563</v>
      </c>
      <c r="M4">
        <v>2.67</v>
      </c>
      <c r="N4">
        <v>5.4820000000000002</v>
      </c>
      <c r="O4">
        <v>2.8119999999999998</v>
      </c>
      <c r="Q4">
        <v>4.7E-2</v>
      </c>
      <c r="R4">
        <v>1</v>
      </c>
      <c r="S4">
        <v>0</v>
      </c>
      <c r="T4">
        <v>0</v>
      </c>
      <c r="V4">
        <v>0</v>
      </c>
      <c r="Y4" s="11">
        <v>44841</v>
      </c>
      <c r="Z4" s="6">
        <v>0.78634259259259265</v>
      </c>
      <c r="AB4">
        <v>1</v>
      </c>
      <c r="AD4" s="3">
        <v>2.9969314022911986</v>
      </c>
      <c r="AE4" s="3">
        <v>6.3424692980340502</v>
      </c>
      <c r="AF4" s="3">
        <v>3.3455378957428517</v>
      </c>
      <c r="AG4" s="3">
        <v>0.18096976363647957</v>
      </c>
      <c r="AH4" s="3"/>
      <c r="AK4">
        <v>0.29990455778209424</v>
      </c>
      <c r="AQ4">
        <v>1.2039689260539983</v>
      </c>
      <c r="AW4">
        <v>2.5705017950884135</v>
      </c>
      <c r="BC4">
        <v>1.9911259313892915</v>
      </c>
      <c r="BG4" s="3">
        <v>3.0014321181517349</v>
      </c>
      <c r="BH4" s="3">
        <v>6.3045170847151821</v>
      </c>
      <c r="BI4" s="3">
        <v>3.3030849665634472</v>
      </c>
      <c r="BJ4" s="3">
        <v>0.17918585561818187</v>
      </c>
    </row>
    <row r="5" spans="1:62" x14ac:dyDescent="0.35">
      <c r="A5">
        <v>84</v>
      </c>
      <c r="B5">
        <v>24</v>
      </c>
      <c r="C5" t="s">
        <v>162</v>
      </c>
      <c r="D5" t="s">
        <v>27</v>
      </c>
      <c r="G5">
        <v>0.5</v>
      </c>
      <c r="H5">
        <v>0.5</v>
      </c>
      <c r="I5">
        <v>3145</v>
      </c>
      <c r="J5">
        <v>5685</v>
      </c>
      <c r="L5">
        <v>1794</v>
      </c>
      <c r="M5">
        <v>2.8279999999999998</v>
      </c>
      <c r="N5">
        <v>5.0949999999999998</v>
      </c>
      <c r="O5">
        <v>2.2669999999999999</v>
      </c>
      <c r="Q5">
        <v>7.1999999999999995E-2</v>
      </c>
      <c r="R5">
        <v>1</v>
      </c>
      <c r="S5">
        <v>0</v>
      </c>
      <c r="T5">
        <v>0</v>
      </c>
      <c r="V5">
        <v>0</v>
      </c>
      <c r="Y5" s="11">
        <v>44846</v>
      </c>
      <c r="Z5">
        <v>0.23303240740740741</v>
      </c>
      <c r="AB5">
        <v>1</v>
      </c>
      <c r="AD5">
        <v>3.154489955820301</v>
      </c>
      <c r="AE5">
        <v>5.6871298223504931</v>
      </c>
      <c r="AF5">
        <v>2.5326398665301921</v>
      </c>
      <c r="AG5">
        <v>0.18883062449465643</v>
      </c>
      <c r="AK5">
        <v>2.8970938925430612</v>
      </c>
      <c r="AQ5">
        <v>1.7171932961149002E-2</v>
      </c>
      <c r="AW5">
        <v>3.4575257274677011</v>
      </c>
      <c r="BC5">
        <v>1.0458553261394963</v>
      </c>
      <c r="BG5">
        <v>3.109448139746112</v>
      </c>
      <c r="BH5">
        <v>5.6866415692114902</v>
      </c>
      <c r="BI5">
        <v>2.5771934294653782</v>
      </c>
      <c r="BJ5">
        <v>0.18982326284702511</v>
      </c>
    </row>
    <row r="6" spans="1:62" x14ac:dyDescent="0.35">
      <c r="A6">
        <v>90</v>
      </c>
      <c r="B6">
        <v>26</v>
      </c>
      <c r="C6" t="s">
        <v>193</v>
      </c>
      <c r="D6" t="s">
        <v>27</v>
      </c>
      <c r="G6">
        <v>0.5</v>
      </c>
      <c r="H6">
        <v>0.5</v>
      </c>
      <c r="I6">
        <v>3123</v>
      </c>
      <c r="J6">
        <v>6649</v>
      </c>
      <c r="L6">
        <v>2782</v>
      </c>
      <c r="M6">
        <v>2.8109999999999999</v>
      </c>
      <c r="N6">
        <v>5.9109999999999996</v>
      </c>
      <c r="O6">
        <v>3.1</v>
      </c>
      <c r="Q6">
        <v>0.17499999999999999</v>
      </c>
      <c r="R6">
        <v>1</v>
      </c>
      <c r="S6">
        <v>0</v>
      </c>
      <c r="T6">
        <v>0</v>
      </c>
      <c r="V6">
        <v>0</v>
      </c>
      <c r="Y6" s="11">
        <v>44847</v>
      </c>
      <c r="Z6">
        <v>0.3546643518518518</v>
      </c>
      <c r="AB6">
        <v>1</v>
      </c>
      <c r="AD6">
        <v>3.1947055328667497</v>
      </c>
      <c r="AE6">
        <v>6.6310859592150608</v>
      </c>
      <c r="AF6">
        <v>3.4363804263483111</v>
      </c>
      <c r="AG6">
        <v>0.30196300572737805</v>
      </c>
      <c r="AK6">
        <v>1.9205936249853843</v>
      </c>
      <c r="AQ6">
        <v>1.0499578468154518</v>
      </c>
      <c r="AW6">
        <v>0.24726004151598294</v>
      </c>
      <c r="BC6">
        <v>0.41789720953952902</v>
      </c>
      <c r="BG6">
        <v>3.1643186814318489</v>
      </c>
      <c r="BH6">
        <v>6.5964559557554709</v>
      </c>
      <c r="BI6">
        <v>3.432137274323622</v>
      </c>
      <c r="BJ6">
        <v>0.30259527433119232</v>
      </c>
    </row>
    <row r="7" spans="1:62" x14ac:dyDescent="0.35">
      <c r="A7">
        <v>78</v>
      </c>
      <c r="B7">
        <v>22</v>
      </c>
      <c r="C7" t="s">
        <v>160</v>
      </c>
      <c r="D7" t="s">
        <v>27</v>
      </c>
      <c r="G7">
        <v>0.5</v>
      </c>
      <c r="H7">
        <v>0.5</v>
      </c>
      <c r="I7">
        <v>3262</v>
      </c>
      <c r="J7">
        <v>6814</v>
      </c>
      <c r="L7">
        <v>2659</v>
      </c>
      <c r="M7">
        <v>2.9180000000000001</v>
      </c>
      <c r="N7">
        <v>6.0510000000000002</v>
      </c>
      <c r="O7">
        <v>3.1339999999999999</v>
      </c>
      <c r="Q7">
        <v>0.16200000000000001</v>
      </c>
      <c r="R7">
        <v>1</v>
      </c>
      <c r="S7">
        <v>0</v>
      </c>
      <c r="T7">
        <v>0</v>
      </c>
      <c r="V7">
        <v>0</v>
      </c>
      <c r="Y7" s="11">
        <v>44846</v>
      </c>
      <c r="Z7">
        <v>0.17804398148148148</v>
      </c>
      <c r="AB7">
        <v>1</v>
      </c>
      <c r="AD7">
        <v>3.2703117685825016</v>
      </c>
      <c r="AE7">
        <v>6.7896054102189964</v>
      </c>
      <c r="AF7">
        <v>3.5192936416364948</v>
      </c>
      <c r="AG7">
        <v>0.27469384197454844</v>
      </c>
      <c r="AK7">
        <v>1.8020336373862818</v>
      </c>
      <c r="AQ7">
        <v>0.83071274126468886</v>
      </c>
      <c r="AW7">
        <v>3.2163594475576676</v>
      </c>
      <c r="BC7">
        <v>1.4926403454584951</v>
      </c>
      <c r="BG7">
        <v>3.2411088328860496</v>
      </c>
      <c r="BH7">
        <v>6.8179240922811637</v>
      </c>
      <c r="BI7">
        <v>3.5768152593951141</v>
      </c>
      <c r="BJ7">
        <v>0.2726589333521926</v>
      </c>
    </row>
    <row r="8" spans="1:62" x14ac:dyDescent="0.35">
      <c r="A8">
        <v>51</v>
      </c>
      <c r="B8">
        <v>15</v>
      </c>
      <c r="C8" t="s">
        <v>185</v>
      </c>
      <c r="D8" t="s">
        <v>27</v>
      </c>
      <c r="G8">
        <v>0.5</v>
      </c>
      <c r="H8">
        <v>0.5</v>
      </c>
      <c r="I8">
        <v>53</v>
      </c>
      <c r="J8">
        <v>32</v>
      </c>
      <c r="L8">
        <v>73</v>
      </c>
      <c r="M8">
        <v>0.45600000000000002</v>
      </c>
      <c r="N8">
        <v>0.30599999999999999</v>
      </c>
      <c r="O8">
        <v>0</v>
      </c>
      <c r="Q8">
        <v>0</v>
      </c>
      <c r="R8">
        <v>1</v>
      </c>
      <c r="S8">
        <v>0</v>
      </c>
      <c r="T8">
        <v>0</v>
      </c>
      <c r="V8">
        <v>0</v>
      </c>
      <c r="Y8" s="11">
        <v>44846</v>
      </c>
      <c r="Z8">
        <v>0.99912037037037038</v>
      </c>
      <c r="AB8">
        <v>3</v>
      </c>
      <c r="AC8" t="s">
        <v>200</v>
      </c>
      <c r="AD8">
        <v>0.13609458515706557</v>
      </c>
      <c r="AE8">
        <v>0.17624841295861901</v>
      </c>
      <c r="AF8">
        <v>4.0153827801553438E-2</v>
      </c>
      <c r="AG8">
        <v>1.6493731105240807E-2</v>
      </c>
      <c r="AK8">
        <v>3.5945014881424453</v>
      </c>
      <c r="AQ8">
        <v>138.40683342558407</v>
      </c>
      <c r="AW8">
        <v>181.48369929878319</v>
      </c>
      <c r="BC8">
        <v>124.39026637356498</v>
      </c>
      <c r="BG8">
        <v>0.13858531068451646</v>
      </c>
      <c r="BH8">
        <v>0.57229859336969879</v>
      </c>
      <c r="BI8">
        <v>0.43371328268518239</v>
      </c>
      <c r="BJ8">
        <v>4.3628592018936027E-2</v>
      </c>
    </row>
    <row r="9" spans="1:62" x14ac:dyDescent="0.35">
      <c r="A9">
        <v>90</v>
      </c>
      <c r="B9">
        <v>26</v>
      </c>
      <c r="C9" t="s">
        <v>185</v>
      </c>
      <c r="D9" t="s">
        <v>27</v>
      </c>
      <c r="G9">
        <v>0.5</v>
      </c>
      <c r="H9">
        <v>0.5</v>
      </c>
      <c r="I9">
        <v>5544</v>
      </c>
      <c r="J9">
        <v>7779</v>
      </c>
      <c r="L9">
        <v>12101</v>
      </c>
      <c r="M9">
        <v>4.6680000000000001</v>
      </c>
      <c r="N9">
        <v>6.8689999999999998</v>
      </c>
      <c r="O9">
        <v>2.2000000000000002</v>
      </c>
      <c r="Q9">
        <v>1.1499999999999999</v>
      </c>
      <c r="R9">
        <v>1</v>
      </c>
      <c r="S9">
        <v>0</v>
      </c>
      <c r="T9">
        <v>0</v>
      </c>
      <c r="V9">
        <v>0</v>
      </c>
      <c r="Y9" s="11">
        <v>44852</v>
      </c>
      <c r="Z9">
        <v>0.27068287037037037</v>
      </c>
      <c r="AB9">
        <v>1</v>
      </c>
      <c r="AD9">
        <v>5.5597128538020009</v>
      </c>
      <c r="AE9">
        <v>8.1546194692344471</v>
      </c>
      <c r="AF9">
        <v>2.5949066154324463</v>
      </c>
      <c r="AG9">
        <v>1.250700216315116</v>
      </c>
      <c r="AK9">
        <v>1.9015853649526269</v>
      </c>
      <c r="AQ9">
        <v>0.63620360205208204</v>
      </c>
      <c r="AW9">
        <v>2.0222486091772471</v>
      </c>
      <c r="BC9">
        <v>1.2879797126897921</v>
      </c>
      <c r="BG9">
        <v>5.5073493789089305</v>
      </c>
      <c r="BH9">
        <v>8.1287617317645875</v>
      </c>
      <c r="BI9">
        <v>2.6214123528556583</v>
      </c>
      <c r="BJ9">
        <v>1.2426973712988865</v>
      </c>
    </row>
    <row r="10" spans="1:62" x14ac:dyDescent="0.35">
      <c r="A10">
        <v>90</v>
      </c>
      <c r="B10">
        <v>26</v>
      </c>
      <c r="C10" t="s">
        <v>103</v>
      </c>
      <c r="D10" t="s">
        <v>27</v>
      </c>
      <c r="G10">
        <v>0.5</v>
      </c>
      <c r="H10">
        <v>0.5</v>
      </c>
      <c r="I10">
        <v>3182</v>
      </c>
      <c r="J10">
        <v>6327</v>
      </c>
      <c r="L10">
        <v>2306</v>
      </c>
      <c r="M10">
        <v>2.8559999999999999</v>
      </c>
      <c r="N10">
        <v>5.6379999999999999</v>
      </c>
      <c r="O10">
        <v>2.782</v>
      </c>
      <c r="Q10">
        <v>0.125</v>
      </c>
      <c r="R10">
        <v>1</v>
      </c>
      <c r="S10">
        <v>0</v>
      </c>
      <c r="T10">
        <v>0</v>
      </c>
      <c r="V10">
        <v>0</v>
      </c>
      <c r="Y10" s="11">
        <v>44841</v>
      </c>
      <c r="Z10">
        <v>0.2171990740740741</v>
      </c>
      <c r="AB10">
        <v>1</v>
      </c>
      <c r="AD10">
        <v>3.0491968846244704</v>
      </c>
      <c r="AE10">
        <v>6.3823245433889824</v>
      </c>
      <c r="AF10">
        <v>3.333127658764512</v>
      </c>
      <c r="AG10">
        <v>0.25793778891780383</v>
      </c>
      <c r="AK10">
        <v>3.7331271657172884</v>
      </c>
      <c r="AQ10">
        <v>0.11136145580061745</v>
      </c>
      <c r="AW10">
        <v>3.3209685708606931</v>
      </c>
      <c r="BC10">
        <v>3.0951314431270838</v>
      </c>
      <c r="BG10">
        <v>3.1071946483796578</v>
      </c>
      <c r="BH10">
        <v>6.3858802479939074</v>
      </c>
      <c r="BI10">
        <v>3.2786855996142497</v>
      </c>
      <c r="BJ10">
        <v>0.25400686573329739</v>
      </c>
    </row>
    <row r="11" spans="1:62" x14ac:dyDescent="0.35">
      <c r="A11">
        <v>39</v>
      </c>
      <c r="B11">
        <v>11</v>
      </c>
      <c r="C11" t="s">
        <v>131</v>
      </c>
      <c r="D11" t="s">
        <v>27</v>
      </c>
      <c r="G11">
        <v>0.5</v>
      </c>
      <c r="H11">
        <v>0.5</v>
      </c>
      <c r="I11">
        <v>3208</v>
      </c>
      <c r="J11">
        <v>5673</v>
      </c>
      <c r="L11">
        <v>2016</v>
      </c>
      <c r="M11">
        <v>2.8759999999999999</v>
      </c>
      <c r="N11">
        <v>5.0839999999999996</v>
      </c>
      <c r="O11">
        <v>2.2080000000000002</v>
      </c>
      <c r="Q11">
        <v>9.5000000000000001E-2</v>
      </c>
      <c r="R11">
        <v>1</v>
      </c>
      <c r="S11">
        <v>0</v>
      </c>
      <c r="T11">
        <v>0</v>
      </c>
      <c r="V11">
        <v>0</v>
      </c>
      <c r="Y11" s="11">
        <v>44851</v>
      </c>
      <c r="Z11">
        <v>0.80452546296296301</v>
      </c>
      <c r="AB11">
        <v>1</v>
      </c>
      <c r="AD11">
        <v>3.2517679981376073</v>
      </c>
      <c r="AE11">
        <v>5.9763636647735821</v>
      </c>
      <c r="AF11">
        <v>2.7245956666359747</v>
      </c>
      <c r="AG11">
        <v>0.20929773904188062</v>
      </c>
      <c r="AK11">
        <v>2.6384463552113755</v>
      </c>
      <c r="AQ11">
        <v>3.184811392341147</v>
      </c>
      <c r="AW11">
        <v>3.8329440581634864</v>
      </c>
      <c r="BC11">
        <v>5.1623324699563424</v>
      </c>
      <c r="BG11">
        <v>3.2952395621997788</v>
      </c>
      <c r="BH11">
        <v>6.0730716029108525</v>
      </c>
      <c r="BI11">
        <v>2.7778320407110728</v>
      </c>
      <c r="BJ11">
        <v>0.20403135070861983</v>
      </c>
    </row>
    <row r="12" spans="1:62" x14ac:dyDescent="0.35">
      <c r="A12">
        <v>42</v>
      </c>
      <c r="B12">
        <v>12</v>
      </c>
      <c r="C12" t="s">
        <v>131</v>
      </c>
      <c r="D12" t="s">
        <v>27</v>
      </c>
      <c r="G12">
        <v>0.5</v>
      </c>
      <c r="H12">
        <v>0.5</v>
      </c>
      <c r="I12">
        <v>1558</v>
      </c>
      <c r="J12">
        <v>4638</v>
      </c>
      <c r="L12">
        <v>1995</v>
      </c>
      <c r="M12">
        <v>1.61</v>
      </c>
      <c r="N12">
        <v>4.2069999999999999</v>
      </c>
      <c r="O12">
        <v>2.597</v>
      </c>
      <c r="Q12">
        <v>9.2999999999999999E-2</v>
      </c>
      <c r="R12">
        <v>1</v>
      </c>
      <c r="S12">
        <v>0</v>
      </c>
      <c r="T12">
        <v>0</v>
      </c>
      <c r="V12">
        <v>0</v>
      </c>
      <c r="Y12" s="11">
        <v>44844</v>
      </c>
      <c r="Z12">
        <v>0.76186342592592593</v>
      </c>
      <c r="AB12">
        <v>3</v>
      </c>
      <c r="AC12" t="s">
        <v>200</v>
      </c>
      <c r="AD12">
        <v>1.6082499384713052</v>
      </c>
      <c r="AE12">
        <v>4.7238251265853828</v>
      </c>
      <c r="AF12">
        <v>3.1155751881140779</v>
      </c>
      <c r="AG12">
        <v>0.21709493652472736</v>
      </c>
      <c r="AK12">
        <v>29.710609639514896</v>
      </c>
      <c r="AQ12">
        <v>4.9125267083287527</v>
      </c>
      <c r="AW12">
        <v>10.944194942159159</v>
      </c>
      <c r="BC12">
        <v>0.18349949724317705</v>
      </c>
      <c r="BG12">
        <v>1.8888433801622115</v>
      </c>
      <c r="BH12">
        <v>4.8427764703507021</v>
      </c>
      <c r="BI12">
        <v>2.9539330901884906</v>
      </c>
      <c r="BJ12">
        <v>0.21729430350195944</v>
      </c>
    </row>
    <row r="13" spans="1:62" x14ac:dyDescent="0.35">
      <c r="A13">
        <v>51</v>
      </c>
      <c r="B13">
        <v>15</v>
      </c>
      <c r="C13" t="s">
        <v>134</v>
      </c>
      <c r="D13" t="s">
        <v>27</v>
      </c>
      <c r="G13">
        <v>0.5</v>
      </c>
      <c r="H13">
        <v>0.5</v>
      </c>
      <c r="I13">
        <v>5677</v>
      </c>
      <c r="J13">
        <v>7515</v>
      </c>
      <c r="L13">
        <v>10043</v>
      </c>
      <c r="M13">
        <v>4.7699999999999996</v>
      </c>
      <c r="N13">
        <v>6.6449999999999996</v>
      </c>
      <c r="O13">
        <v>1.875</v>
      </c>
      <c r="Q13">
        <v>0.93400000000000005</v>
      </c>
      <c r="R13">
        <v>1</v>
      </c>
      <c r="S13">
        <v>0</v>
      </c>
      <c r="T13">
        <v>0</v>
      </c>
      <c r="V13">
        <v>0</v>
      </c>
      <c r="Y13" s="11">
        <v>44844</v>
      </c>
      <c r="Z13">
        <v>0.84120370370370379</v>
      </c>
      <c r="AB13">
        <v>1</v>
      </c>
      <c r="AD13">
        <v>5.7139848810107123</v>
      </c>
      <c r="AE13">
        <v>7.5638501557374402</v>
      </c>
      <c r="AF13">
        <v>1.8498652747267279</v>
      </c>
      <c r="AG13">
        <v>1.0193476529066097</v>
      </c>
      <c r="AK13">
        <v>0.34950089708424059</v>
      </c>
      <c r="AQ13">
        <v>2.8861458826502067</v>
      </c>
      <c r="AW13">
        <v>11.143642838652648</v>
      </c>
      <c r="BC13">
        <v>9.9611195901671881</v>
      </c>
      <c r="BG13">
        <v>5.7040170855687613</v>
      </c>
      <c r="BH13">
        <v>7.4562510149040815</v>
      </c>
      <c r="BI13">
        <v>1.7522339293353193</v>
      </c>
      <c r="BJ13">
        <v>1.0727780028048066</v>
      </c>
    </row>
    <row r="14" spans="1:62" x14ac:dyDescent="0.35">
      <c r="A14">
        <v>33</v>
      </c>
      <c r="B14">
        <v>9</v>
      </c>
      <c r="C14" t="s">
        <v>149</v>
      </c>
      <c r="D14" t="s">
        <v>27</v>
      </c>
      <c r="G14">
        <v>0.5</v>
      </c>
      <c r="H14">
        <v>0.5</v>
      </c>
      <c r="I14">
        <v>5451</v>
      </c>
      <c r="J14">
        <v>8907</v>
      </c>
      <c r="L14">
        <v>21860</v>
      </c>
      <c r="M14">
        <v>4.5970000000000004</v>
      </c>
      <c r="N14">
        <v>7.8239999999999998</v>
      </c>
      <c r="O14">
        <v>3.2269999999999999</v>
      </c>
      <c r="Q14">
        <v>2.17</v>
      </c>
      <c r="R14">
        <v>1</v>
      </c>
      <c r="S14">
        <v>0</v>
      </c>
      <c r="T14">
        <v>0</v>
      </c>
      <c r="V14">
        <v>0</v>
      </c>
      <c r="Y14" s="11">
        <v>44845</v>
      </c>
      <c r="Z14">
        <v>0.76211805555555545</v>
      </c>
      <c r="AB14">
        <v>1</v>
      </c>
      <c r="AD14">
        <v>5.4372685902616267</v>
      </c>
      <c r="AE14">
        <v>8.833433050085052</v>
      </c>
      <c r="AF14">
        <v>3.3961644598234253</v>
      </c>
      <c r="AG14">
        <v>2.1806587423576764</v>
      </c>
      <c r="AK14">
        <v>1.3741780694657544</v>
      </c>
      <c r="AQ14">
        <v>0.42096138529756222</v>
      </c>
      <c r="AW14">
        <v>3.3635370958187556</v>
      </c>
      <c r="BC14">
        <v>0.78440937369404884</v>
      </c>
      <c r="BG14">
        <v>5.4748859311587514</v>
      </c>
      <c r="BH14">
        <v>8.814879430802943</v>
      </c>
      <c r="BI14">
        <v>3.3399934996441916</v>
      </c>
      <c r="BJ14">
        <v>2.1892450641056662</v>
      </c>
    </row>
    <row r="15" spans="1:62" x14ac:dyDescent="0.35">
      <c r="A15">
        <v>66</v>
      </c>
      <c r="B15">
        <v>20</v>
      </c>
      <c r="C15" t="s">
        <v>143</v>
      </c>
      <c r="D15" t="s">
        <v>27</v>
      </c>
      <c r="G15">
        <v>0.5</v>
      </c>
      <c r="H15">
        <v>0.5</v>
      </c>
      <c r="I15">
        <v>3033</v>
      </c>
      <c r="J15">
        <v>5941</v>
      </c>
      <c r="L15">
        <v>2046</v>
      </c>
      <c r="M15">
        <v>2.742</v>
      </c>
      <c r="N15">
        <v>5.3120000000000003</v>
      </c>
      <c r="O15">
        <v>2.57</v>
      </c>
      <c r="Q15">
        <v>9.8000000000000004E-2</v>
      </c>
      <c r="R15">
        <v>1</v>
      </c>
      <c r="S15">
        <v>0</v>
      </c>
      <c r="T15">
        <v>0</v>
      </c>
      <c r="V15">
        <v>0</v>
      </c>
      <c r="Y15" s="11">
        <v>44852</v>
      </c>
      <c r="Z15">
        <v>5.5520833333333332E-2</v>
      </c>
      <c r="AB15">
        <v>1</v>
      </c>
      <c r="AD15">
        <v>3.0788697319812424</v>
      </c>
      <c r="AE15">
        <v>6.2535586104504626</v>
      </c>
      <c r="AF15">
        <v>3.1746888784692202</v>
      </c>
      <c r="AG15">
        <v>0.21239561453203404</v>
      </c>
      <c r="AK15">
        <v>1.324376601864262</v>
      </c>
      <c r="AQ15">
        <v>0.68042798657167292</v>
      </c>
      <c r="AW15">
        <v>5.9837795972388079E-2</v>
      </c>
      <c r="BC15">
        <v>0.3881891427073465</v>
      </c>
      <c r="BG15">
        <v>3.0586159350886395</v>
      </c>
      <c r="BH15">
        <v>6.2323552657251788</v>
      </c>
      <c r="BI15">
        <v>3.1737393306365393</v>
      </c>
      <c r="BJ15">
        <v>0.21280866459738781</v>
      </c>
    </row>
    <row r="16" spans="1:62" x14ac:dyDescent="0.35">
      <c r="A16">
        <v>90</v>
      </c>
      <c r="B16">
        <v>26</v>
      </c>
      <c r="C16" t="s">
        <v>143</v>
      </c>
      <c r="D16" t="s">
        <v>27</v>
      </c>
      <c r="G16">
        <v>0.5</v>
      </c>
      <c r="H16">
        <v>0.5</v>
      </c>
      <c r="I16">
        <v>2237</v>
      </c>
      <c r="J16">
        <v>5797</v>
      </c>
      <c r="L16">
        <v>2022</v>
      </c>
      <c r="M16">
        <v>2.1309999999999998</v>
      </c>
      <c r="N16">
        <v>5.1890000000000001</v>
      </c>
      <c r="O16">
        <v>3.0579999999999998</v>
      </c>
      <c r="Q16">
        <v>9.5000000000000001E-2</v>
      </c>
      <c r="R16">
        <v>1</v>
      </c>
      <c r="S16">
        <v>0</v>
      </c>
      <c r="T16">
        <v>0</v>
      </c>
      <c r="V16">
        <v>0</v>
      </c>
      <c r="Y16" s="11">
        <v>44845</v>
      </c>
      <c r="Z16">
        <v>0.18781250000000002</v>
      </c>
      <c r="AB16">
        <v>3</v>
      </c>
      <c r="AC16" t="s">
        <v>200</v>
      </c>
      <c r="AD16">
        <v>2.2850632489797436</v>
      </c>
      <c r="AE16">
        <v>5.867929752510733</v>
      </c>
      <c r="AF16">
        <v>3.5828665035309895</v>
      </c>
      <c r="AG16">
        <v>0.21978639071736039</v>
      </c>
      <c r="AK16">
        <v>30.843632718767157</v>
      </c>
      <c r="AQ16">
        <v>0.65394264798888313</v>
      </c>
      <c r="AW16">
        <v>24.951134667354751</v>
      </c>
      <c r="BC16">
        <v>1.3239938595639598</v>
      </c>
      <c r="BG16">
        <v>2.7017170984532739</v>
      </c>
      <c r="BH16">
        <v>5.8871791400910132</v>
      </c>
      <c r="BI16">
        <v>3.1854620416377393</v>
      </c>
      <c r="BJ16">
        <v>0.21834098013242784</v>
      </c>
    </row>
    <row r="17" spans="1:62" x14ac:dyDescent="0.35">
      <c r="A17">
        <v>36</v>
      </c>
      <c r="B17">
        <v>10</v>
      </c>
      <c r="C17" t="s">
        <v>130</v>
      </c>
      <c r="D17" t="s">
        <v>27</v>
      </c>
      <c r="G17">
        <v>0.5</v>
      </c>
      <c r="H17">
        <v>0.5</v>
      </c>
      <c r="I17">
        <v>3198</v>
      </c>
      <c r="J17">
        <v>5563</v>
      </c>
      <c r="L17">
        <v>2105</v>
      </c>
      <c r="M17">
        <v>2.8679999999999999</v>
      </c>
      <c r="N17">
        <v>4.992</v>
      </c>
      <c r="O17">
        <v>2.1240000000000001</v>
      </c>
      <c r="Q17">
        <v>0.104</v>
      </c>
      <c r="R17">
        <v>1</v>
      </c>
      <c r="S17">
        <v>0</v>
      </c>
      <c r="T17">
        <v>0</v>
      </c>
      <c r="V17">
        <v>0</v>
      </c>
      <c r="Y17" s="11">
        <v>44851</v>
      </c>
      <c r="Z17">
        <v>0.77725694444444438</v>
      </c>
      <c r="AB17">
        <v>1</v>
      </c>
      <c r="AD17">
        <v>3.2418880972143866</v>
      </c>
      <c r="AE17">
        <v>5.8625896199062053</v>
      </c>
      <c r="AF17">
        <v>2.6207015226918187</v>
      </c>
      <c r="AG17">
        <v>0.21848810299600238</v>
      </c>
      <c r="AK17">
        <v>0.24410366370838738</v>
      </c>
      <c r="AQ17">
        <v>1.7640980090388912E-2</v>
      </c>
      <c r="AW17">
        <v>0.34048187605917996</v>
      </c>
      <c r="BC17">
        <v>2.4882156147176908</v>
      </c>
      <c r="BG17">
        <v>3.2379361368450983</v>
      </c>
      <c r="BH17">
        <v>5.8631067746556029</v>
      </c>
      <c r="BI17">
        <v>2.6251706378105046</v>
      </c>
      <c r="BJ17">
        <v>0.21580327757120277</v>
      </c>
    </row>
    <row r="18" spans="1:62" x14ac:dyDescent="0.35">
      <c r="A18">
        <v>39</v>
      </c>
      <c r="B18">
        <v>11</v>
      </c>
      <c r="C18" t="s">
        <v>130</v>
      </c>
      <c r="D18" t="s">
        <v>27</v>
      </c>
      <c r="G18">
        <v>0.5</v>
      </c>
      <c r="H18">
        <v>0.5</v>
      </c>
      <c r="I18">
        <v>2392</v>
      </c>
      <c r="J18">
        <v>5316</v>
      </c>
      <c r="L18">
        <v>2242</v>
      </c>
      <c r="M18">
        <v>2.25</v>
      </c>
      <c r="N18">
        <v>4.782</v>
      </c>
      <c r="O18">
        <v>2.532</v>
      </c>
      <c r="Q18">
        <v>0.11899999999999999</v>
      </c>
      <c r="R18">
        <v>1</v>
      </c>
      <c r="S18">
        <v>0</v>
      </c>
      <c r="T18">
        <v>0</v>
      </c>
      <c r="V18">
        <v>0</v>
      </c>
      <c r="Y18" s="11">
        <v>44844</v>
      </c>
      <c r="Z18">
        <v>0.73643518518518514</v>
      </c>
      <c r="AB18">
        <v>3</v>
      </c>
      <c r="AC18" t="s">
        <v>200</v>
      </c>
      <c r="AD18">
        <v>2.4395640783299761</v>
      </c>
      <c r="AE18">
        <v>5.3931115255304976</v>
      </c>
      <c r="AF18">
        <v>2.9535474472005214</v>
      </c>
      <c r="AG18">
        <v>0.24171675821288899</v>
      </c>
      <c r="AK18">
        <v>15.143813527791352</v>
      </c>
      <c r="AQ18">
        <v>2.1834361132557492</v>
      </c>
      <c r="AW18">
        <v>19.150486947144888</v>
      </c>
      <c r="BC18">
        <v>4.2968310096465929</v>
      </c>
      <c r="BG18">
        <v>2.6394183769410837</v>
      </c>
      <c r="BH18">
        <v>5.3348697887491383</v>
      </c>
      <c r="BI18">
        <v>2.6954514118080546</v>
      </c>
      <c r="BJ18">
        <v>0.236632900293471</v>
      </c>
    </row>
    <row r="19" spans="1:62" x14ac:dyDescent="0.35">
      <c r="A19">
        <v>48</v>
      </c>
      <c r="B19">
        <v>14</v>
      </c>
      <c r="C19" t="s">
        <v>135</v>
      </c>
      <c r="D19" t="s">
        <v>27</v>
      </c>
      <c r="G19">
        <v>0.5</v>
      </c>
      <c r="H19">
        <v>0.5</v>
      </c>
      <c r="I19">
        <v>4899</v>
      </c>
      <c r="J19">
        <v>7262</v>
      </c>
      <c r="L19">
        <v>13131</v>
      </c>
      <c r="M19">
        <v>4.173</v>
      </c>
      <c r="N19">
        <v>6.431</v>
      </c>
      <c r="O19">
        <v>2.258</v>
      </c>
      <c r="Q19">
        <v>1.2569999999999999</v>
      </c>
      <c r="R19">
        <v>1</v>
      </c>
      <c r="S19">
        <v>0</v>
      </c>
      <c r="T19">
        <v>0</v>
      </c>
      <c r="V19">
        <v>0</v>
      </c>
      <c r="Y19" s="11">
        <v>44851</v>
      </c>
      <c r="Z19">
        <v>0.88868055555555558</v>
      </c>
      <c r="AB19">
        <v>1</v>
      </c>
      <c r="AD19">
        <v>4.922459244254255</v>
      </c>
      <c r="AE19">
        <v>7.6198814583577761</v>
      </c>
      <c r="AF19">
        <v>2.6974222141035211</v>
      </c>
      <c r="AG19">
        <v>1.3570606081437162</v>
      </c>
      <c r="AK19">
        <v>0.40222865556901022</v>
      </c>
      <c r="AQ19">
        <v>2.2016025473452578</v>
      </c>
      <c r="AW19">
        <v>6.7829056520254429</v>
      </c>
      <c r="BC19">
        <v>2.5170273057917467</v>
      </c>
      <c r="BG19">
        <v>4.9125793433310339</v>
      </c>
      <c r="BH19">
        <v>7.704694837258911</v>
      </c>
      <c r="BI19">
        <v>2.7921154939278772</v>
      </c>
      <c r="BJ19">
        <v>1.3743570796304059</v>
      </c>
    </row>
    <row r="20" spans="1:62" x14ac:dyDescent="0.35">
      <c r="A20">
        <v>54</v>
      </c>
      <c r="B20">
        <v>16</v>
      </c>
      <c r="C20" t="s">
        <v>135</v>
      </c>
      <c r="D20" t="s">
        <v>27</v>
      </c>
      <c r="G20">
        <v>0.5</v>
      </c>
      <c r="H20">
        <v>0.5</v>
      </c>
      <c r="I20">
        <v>3309</v>
      </c>
      <c r="J20">
        <v>7047</v>
      </c>
      <c r="L20">
        <v>14402</v>
      </c>
      <c r="M20">
        <v>2.9540000000000002</v>
      </c>
      <c r="N20">
        <v>6.2489999999999997</v>
      </c>
      <c r="O20">
        <v>3.2949999999999999</v>
      </c>
      <c r="Q20">
        <v>1.39</v>
      </c>
      <c r="R20">
        <v>1</v>
      </c>
      <c r="S20">
        <v>0</v>
      </c>
      <c r="T20">
        <v>0</v>
      </c>
      <c r="V20">
        <v>0</v>
      </c>
      <c r="Y20" s="11">
        <v>44844</v>
      </c>
      <c r="Z20">
        <v>0.86829861111111117</v>
      </c>
      <c r="AB20">
        <v>3</v>
      </c>
      <c r="AC20" t="s">
        <v>200</v>
      </c>
      <c r="AD20">
        <v>3.3536109203568363</v>
      </c>
      <c r="AE20">
        <v>7.1018648538107225</v>
      </c>
      <c r="AF20">
        <v>3.7482539334538862</v>
      </c>
      <c r="AG20">
        <v>1.4538679797839238</v>
      </c>
      <c r="AK20">
        <v>25.831861187461357</v>
      </c>
      <c r="AQ20">
        <v>1.7244217704564537</v>
      </c>
      <c r="AW20">
        <v>34.989098705364377</v>
      </c>
      <c r="BC20">
        <v>0.55383318431750694</v>
      </c>
      <c r="BG20">
        <v>3.8510039129101656</v>
      </c>
      <c r="BH20">
        <v>7.0411552468267633</v>
      </c>
      <c r="BI20">
        <v>3.1901513339165977</v>
      </c>
      <c r="BJ20">
        <v>1.4579051610728735</v>
      </c>
    </row>
    <row r="21" spans="1:62" x14ac:dyDescent="0.35">
      <c r="A21">
        <v>84</v>
      </c>
      <c r="B21">
        <v>24</v>
      </c>
      <c r="C21" t="s">
        <v>141</v>
      </c>
      <c r="D21" t="s">
        <v>27</v>
      </c>
      <c r="G21">
        <v>0.5</v>
      </c>
      <c r="H21">
        <v>0.5</v>
      </c>
      <c r="I21">
        <v>2987</v>
      </c>
      <c r="J21">
        <v>6995</v>
      </c>
      <c r="L21">
        <v>15604</v>
      </c>
      <c r="M21">
        <v>2.706</v>
      </c>
      <c r="N21">
        <v>6.2050000000000001</v>
      </c>
      <c r="O21">
        <v>3.4980000000000002</v>
      </c>
      <c r="Q21">
        <v>1.516</v>
      </c>
      <c r="R21">
        <v>1</v>
      </c>
      <c r="S21">
        <v>0</v>
      </c>
      <c r="T21">
        <v>0</v>
      </c>
      <c r="V21">
        <v>0</v>
      </c>
      <c r="Y21" s="11">
        <v>44845</v>
      </c>
      <c r="Z21">
        <v>0.13423611111111111</v>
      </c>
      <c r="AB21">
        <v>3</v>
      </c>
      <c r="AC21" t="s">
        <v>200</v>
      </c>
      <c r="AD21">
        <v>3.0326479071260306</v>
      </c>
      <c r="AE21">
        <v>7.0505331535966436</v>
      </c>
      <c r="AF21">
        <v>4.0178852464706125</v>
      </c>
      <c r="AG21">
        <v>1.5736875331004028</v>
      </c>
      <c r="AK21">
        <v>35.028302177655235</v>
      </c>
      <c r="AQ21">
        <v>0.26637409462335482</v>
      </c>
      <c r="AW21">
        <v>38.833731800511913</v>
      </c>
      <c r="BC21">
        <v>3.5221253757847499</v>
      </c>
      <c r="BG21">
        <v>3.6765674926760319</v>
      </c>
      <c r="BH21">
        <v>7.0411552468267633</v>
      </c>
      <c r="BI21">
        <v>3.3645877541507314</v>
      </c>
      <c r="BJ21">
        <v>1.6018979603787418</v>
      </c>
    </row>
    <row r="22" spans="1:62" x14ac:dyDescent="0.35">
      <c r="A22">
        <v>60</v>
      </c>
      <c r="B22">
        <v>18</v>
      </c>
      <c r="C22" t="s">
        <v>141</v>
      </c>
      <c r="D22" t="s">
        <v>27</v>
      </c>
      <c r="G22">
        <v>0.5</v>
      </c>
      <c r="H22">
        <v>0.5</v>
      </c>
      <c r="I22">
        <v>5398</v>
      </c>
      <c r="J22">
        <v>8324</v>
      </c>
      <c r="L22">
        <v>18519</v>
      </c>
      <c r="M22">
        <v>4.556</v>
      </c>
      <c r="N22">
        <v>7.33</v>
      </c>
      <c r="O22">
        <v>2.774</v>
      </c>
      <c r="Q22">
        <v>1.821</v>
      </c>
      <c r="R22">
        <v>1</v>
      </c>
      <c r="S22">
        <v>0</v>
      </c>
      <c r="T22">
        <v>0</v>
      </c>
      <c r="V22">
        <v>0</v>
      </c>
      <c r="Y22" s="11">
        <v>44851</v>
      </c>
      <c r="Z22">
        <v>0.99974537037037037</v>
      </c>
      <c r="AB22">
        <v>1</v>
      </c>
      <c r="AD22">
        <v>5.4154663003229766</v>
      </c>
      <c r="AE22">
        <v>8.7183181460773582</v>
      </c>
      <c r="AF22">
        <v>3.3028518457543816</v>
      </c>
      <c r="AG22">
        <v>1.9134390461752671</v>
      </c>
      <c r="AK22">
        <v>0.36421273617345407</v>
      </c>
      <c r="AQ22">
        <v>1.1814379221434352</v>
      </c>
      <c r="AW22">
        <v>3.7681977945211007</v>
      </c>
      <c r="BC22">
        <v>0.74198131741510465</v>
      </c>
      <c r="BG22">
        <v>5.4253462012461977</v>
      </c>
      <c r="BH22">
        <v>8.6671198258870383</v>
      </c>
      <c r="BI22">
        <v>3.2417736246408402</v>
      </c>
      <c r="BJ22">
        <v>1.92056415980262</v>
      </c>
    </row>
    <row r="23" spans="1:62" x14ac:dyDescent="0.35">
      <c r="A23">
        <v>42</v>
      </c>
      <c r="B23">
        <v>12</v>
      </c>
      <c r="C23" t="s">
        <v>91</v>
      </c>
      <c r="D23" t="s">
        <v>27</v>
      </c>
      <c r="G23">
        <v>0.5</v>
      </c>
      <c r="H23">
        <v>0.5</v>
      </c>
      <c r="I23">
        <v>2442</v>
      </c>
      <c r="J23">
        <v>4213</v>
      </c>
      <c r="L23">
        <v>1142</v>
      </c>
      <c r="M23">
        <v>2.2879999999999998</v>
      </c>
      <c r="N23">
        <v>3.8479999999999999</v>
      </c>
      <c r="O23">
        <v>1.56</v>
      </c>
      <c r="Q23">
        <v>3.0000000000000001E-3</v>
      </c>
      <c r="R23">
        <v>1</v>
      </c>
      <c r="S23">
        <v>0</v>
      </c>
      <c r="T23">
        <v>0</v>
      </c>
      <c r="V23">
        <v>0</v>
      </c>
      <c r="Y23" s="11">
        <v>44840</v>
      </c>
      <c r="Z23">
        <v>0.77799768518518519</v>
      </c>
      <c r="AB23">
        <v>1</v>
      </c>
      <c r="AD23">
        <v>2.3338911316438233</v>
      </c>
      <c r="AE23">
        <v>4.2346789620141738</v>
      </c>
      <c r="AF23">
        <v>1.9007878303703505</v>
      </c>
      <c r="AG23">
        <v>0.13257903311600949</v>
      </c>
      <c r="AK23">
        <v>6.6854466919984095</v>
      </c>
      <c r="AQ23">
        <v>0.4086698229859671</v>
      </c>
      <c r="AW23">
        <v>9.8649568113215693</v>
      </c>
      <c r="BC23">
        <v>6.3702659781634274</v>
      </c>
      <c r="BG23">
        <v>2.4146046862031261</v>
      </c>
      <c r="BH23">
        <v>4.2260436794022125</v>
      </c>
      <c r="BI23">
        <v>1.8114389931990864</v>
      </c>
      <c r="BJ23">
        <v>0.1284865651430987</v>
      </c>
    </row>
    <row r="24" spans="1:62" x14ac:dyDescent="0.35">
      <c r="A24">
        <v>75</v>
      </c>
      <c r="B24">
        <v>21</v>
      </c>
      <c r="C24" t="s">
        <v>98</v>
      </c>
      <c r="D24" t="s">
        <v>27</v>
      </c>
      <c r="G24">
        <v>0.5</v>
      </c>
      <c r="H24">
        <v>0.5</v>
      </c>
      <c r="I24">
        <v>9300</v>
      </c>
      <c r="J24">
        <v>11920</v>
      </c>
      <c r="L24">
        <v>1378</v>
      </c>
      <c r="M24">
        <v>7.55</v>
      </c>
      <c r="N24">
        <v>10.377000000000001</v>
      </c>
      <c r="O24">
        <v>2.827</v>
      </c>
      <c r="Q24">
        <v>2.8000000000000001E-2</v>
      </c>
      <c r="R24">
        <v>1</v>
      </c>
      <c r="S24">
        <v>0</v>
      </c>
      <c r="T24">
        <v>0</v>
      </c>
      <c r="V24">
        <v>0</v>
      </c>
      <c r="Y24" s="11">
        <v>44841</v>
      </c>
      <c r="Z24">
        <v>7.8553240740740743E-2</v>
      </c>
      <c r="AB24">
        <v>1</v>
      </c>
      <c r="AD24">
        <v>8.9630355288617647</v>
      </c>
      <c r="AE24">
        <v>12.064340502059419</v>
      </c>
      <c r="AF24">
        <v>3.1013049731976547</v>
      </c>
      <c r="AG24">
        <v>0.15799541315829768</v>
      </c>
      <c r="AK24">
        <v>0.15109875950455284</v>
      </c>
      <c r="AQ24">
        <v>0.74378742891006033</v>
      </c>
      <c r="AW24">
        <v>2.4766102143655244</v>
      </c>
      <c r="BC24">
        <v>4.4650508945799858</v>
      </c>
      <c r="BG24">
        <v>8.9562691230903262</v>
      </c>
      <c r="BH24">
        <v>12.019640215597503</v>
      </c>
      <c r="BI24">
        <v>3.063371092507178</v>
      </c>
      <c r="BJ24">
        <v>0.16160324676599536</v>
      </c>
    </row>
    <row r="25" spans="1:62" x14ac:dyDescent="0.35">
      <c r="A25">
        <v>84</v>
      </c>
      <c r="B25">
        <v>24</v>
      </c>
      <c r="C25" t="s">
        <v>101</v>
      </c>
      <c r="D25" t="s">
        <v>27</v>
      </c>
      <c r="G25">
        <v>0.5</v>
      </c>
      <c r="H25">
        <v>0.5</v>
      </c>
      <c r="I25">
        <v>1281</v>
      </c>
      <c r="J25">
        <v>4102</v>
      </c>
      <c r="L25">
        <v>1133</v>
      </c>
      <c r="M25">
        <v>1.397</v>
      </c>
      <c r="N25">
        <v>3.754</v>
      </c>
      <c r="O25">
        <v>2.3570000000000002</v>
      </c>
      <c r="Q25">
        <v>2E-3</v>
      </c>
      <c r="R25">
        <v>1</v>
      </c>
      <c r="S25">
        <v>0</v>
      </c>
      <c r="T25">
        <v>0</v>
      </c>
      <c r="V25">
        <v>0</v>
      </c>
      <c r="Y25" s="11">
        <v>44841</v>
      </c>
      <c r="Z25">
        <v>0.16237268518518519</v>
      </c>
      <c r="AB25">
        <v>1</v>
      </c>
      <c r="AD25">
        <v>1.211634402980944</v>
      </c>
      <c r="AE25">
        <v>4.1219123302579757</v>
      </c>
      <c r="AF25">
        <v>2.9102779272770318</v>
      </c>
      <c r="AG25">
        <v>0.13160976438558328</v>
      </c>
      <c r="AK25">
        <v>0.15943073939579491</v>
      </c>
      <c r="AQ25">
        <v>4.9281265199200161E-2</v>
      </c>
      <c r="AW25">
        <v>3.3869872266714218E-3</v>
      </c>
      <c r="BC25">
        <v>0.32678595708727881</v>
      </c>
      <c r="BG25">
        <v>1.2126010323768637</v>
      </c>
      <c r="BH25">
        <v>4.1229282458593826</v>
      </c>
      <c r="BI25">
        <v>2.9103272134825193</v>
      </c>
      <c r="BJ25">
        <v>0.13182515743678908</v>
      </c>
    </row>
    <row r="26" spans="1:62" x14ac:dyDescent="0.35">
      <c r="A26">
        <v>87</v>
      </c>
      <c r="B26">
        <v>25</v>
      </c>
      <c r="C26" t="s">
        <v>122</v>
      </c>
      <c r="D26" t="s">
        <v>27</v>
      </c>
      <c r="G26">
        <v>0.5</v>
      </c>
      <c r="H26">
        <v>0.5</v>
      </c>
      <c r="I26">
        <v>10372</v>
      </c>
      <c r="J26">
        <v>12600</v>
      </c>
      <c r="L26">
        <v>2802</v>
      </c>
      <c r="M26">
        <v>8.3719999999999999</v>
      </c>
      <c r="N26">
        <v>10.952999999999999</v>
      </c>
      <c r="O26">
        <v>2.581</v>
      </c>
      <c r="Q26">
        <v>0.17699999999999999</v>
      </c>
      <c r="R26">
        <v>1</v>
      </c>
      <c r="S26">
        <v>0</v>
      </c>
      <c r="T26">
        <v>0</v>
      </c>
      <c r="V26">
        <v>0</v>
      </c>
      <c r="Y26" s="11">
        <v>44842</v>
      </c>
      <c r="Z26" s="6">
        <v>0.25081018518518522</v>
      </c>
      <c r="AB26">
        <v>1</v>
      </c>
      <c r="AD26" s="3">
        <v>10.430113685737368</v>
      </c>
      <c r="AE26" s="3">
        <v>12.878346461054047</v>
      </c>
      <c r="AF26" s="3">
        <v>2.4482327753166793</v>
      </c>
      <c r="AG26" s="3">
        <v>0.30727045133195652</v>
      </c>
      <c r="AH26" s="3"/>
      <c r="AK26">
        <v>0.74110043817551263</v>
      </c>
      <c r="AQ26">
        <v>0.98717488806714182</v>
      </c>
      <c r="AW26">
        <v>2.0423119701732562</v>
      </c>
      <c r="BC26">
        <v>0.56239259238511929</v>
      </c>
      <c r="BG26" s="3">
        <v>10.391607561152776</v>
      </c>
      <c r="BH26" s="3">
        <v>12.815092772189267</v>
      </c>
      <c r="BI26" s="3">
        <v>2.4234852110364908</v>
      </c>
      <c r="BJ26" s="3">
        <v>0.30813692094084399</v>
      </c>
    </row>
    <row r="27" spans="1:62" x14ac:dyDescent="0.35">
      <c r="A27">
        <v>90</v>
      </c>
      <c r="B27">
        <v>26</v>
      </c>
      <c r="C27" t="s">
        <v>164</v>
      </c>
      <c r="D27" t="s">
        <v>27</v>
      </c>
      <c r="G27">
        <v>0.5</v>
      </c>
      <c r="H27">
        <v>0.5</v>
      </c>
      <c r="I27">
        <v>8121</v>
      </c>
      <c r="J27">
        <v>11066</v>
      </c>
      <c r="L27">
        <v>1652</v>
      </c>
      <c r="M27">
        <v>6.6449999999999996</v>
      </c>
      <c r="N27">
        <v>9.6539999999999999</v>
      </c>
      <c r="O27">
        <v>3.0089999999999999</v>
      </c>
      <c r="Q27">
        <v>5.7000000000000002E-2</v>
      </c>
      <c r="R27">
        <v>1</v>
      </c>
      <c r="S27">
        <v>0</v>
      </c>
      <c r="T27">
        <v>0</v>
      </c>
      <c r="V27">
        <v>0</v>
      </c>
      <c r="Y27" s="11">
        <v>44846</v>
      </c>
      <c r="Z27">
        <v>0.28900462962962964</v>
      </c>
      <c r="AB27">
        <v>1</v>
      </c>
      <c r="AD27">
        <v>8.0803817532964644</v>
      </c>
      <c r="AE27">
        <v>10.941710104299489</v>
      </c>
      <c r="AF27">
        <v>2.8613283510030243</v>
      </c>
      <c r="AG27">
        <v>0.17473515989102101</v>
      </c>
      <c r="AK27">
        <v>0.67608442199944363</v>
      </c>
      <c r="AQ27">
        <v>2.6770282577962656E-2</v>
      </c>
      <c r="AW27">
        <v>1.9853061864862376</v>
      </c>
      <c r="BC27">
        <v>0.45550035314677095</v>
      </c>
      <c r="BG27">
        <v>8.0531586776472288</v>
      </c>
      <c r="BH27">
        <v>10.943174863716497</v>
      </c>
      <c r="BI27">
        <v>2.8900161860692677</v>
      </c>
      <c r="BJ27">
        <v>0.17433810455007354</v>
      </c>
    </row>
    <row r="28" spans="1:62" x14ac:dyDescent="0.35">
      <c r="A28">
        <v>48</v>
      </c>
      <c r="B28">
        <v>14</v>
      </c>
      <c r="C28" t="s">
        <v>184</v>
      </c>
      <c r="D28" t="s">
        <v>27</v>
      </c>
      <c r="G28">
        <v>0.5</v>
      </c>
      <c r="H28">
        <v>0.5</v>
      </c>
      <c r="I28">
        <v>148</v>
      </c>
      <c r="J28">
        <v>38</v>
      </c>
      <c r="L28">
        <v>75</v>
      </c>
      <c r="M28">
        <v>0.52800000000000002</v>
      </c>
      <c r="N28">
        <v>0.311</v>
      </c>
      <c r="O28">
        <v>0</v>
      </c>
      <c r="Q28">
        <v>0</v>
      </c>
      <c r="R28">
        <v>1</v>
      </c>
      <c r="S28">
        <v>0</v>
      </c>
      <c r="T28">
        <v>0</v>
      </c>
      <c r="V28">
        <v>0</v>
      </c>
      <c r="Y28" s="11">
        <v>44846</v>
      </c>
      <c r="Z28">
        <v>0.97703703703703704</v>
      </c>
      <c r="AB28">
        <v>3</v>
      </c>
      <c r="AC28" t="s">
        <v>200</v>
      </c>
      <c r="AD28">
        <v>0.23074215520019914</v>
      </c>
      <c r="AE28">
        <v>0.18210137128981721</v>
      </c>
      <c r="AF28">
        <v>-4.864078391038193E-2</v>
      </c>
      <c r="AG28">
        <v>1.6704487306512229E-2</v>
      </c>
      <c r="AK28">
        <v>19.942892356284709</v>
      </c>
      <c r="AQ28">
        <v>153.04783338405764</v>
      </c>
      <c r="AW28">
        <v>217.19154013631871</v>
      </c>
      <c r="BC28">
        <v>129.70613402116442</v>
      </c>
      <c r="BG28">
        <v>0.20982006076961174</v>
      </c>
      <c r="BH28">
        <v>0.77568889537883701</v>
      </c>
      <c r="BI28">
        <v>0.56586883460922532</v>
      </c>
      <c r="BJ28">
        <v>4.7527581742457276E-2</v>
      </c>
    </row>
    <row r="29" spans="1:62" x14ac:dyDescent="0.35">
      <c r="A29">
        <v>87</v>
      </c>
      <c r="B29">
        <v>25</v>
      </c>
      <c r="C29" t="s">
        <v>184</v>
      </c>
      <c r="D29" t="s">
        <v>27</v>
      </c>
      <c r="G29">
        <v>0.5</v>
      </c>
      <c r="H29">
        <v>0.5</v>
      </c>
      <c r="I29">
        <v>7463</v>
      </c>
      <c r="J29">
        <v>10477</v>
      </c>
      <c r="L29">
        <v>1363</v>
      </c>
      <c r="M29">
        <v>6.14</v>
      </c>
      <c r="N29">
        <v>9.1539999999999999</v>
      </c>
      <c r="O29">
        <v>3.0139999999999998</v>
      </c>
      <c r="Q29">
        <v>2.7E-2</v>
      </c>
      <c r="R29">
        <v>1</v>
      </c>
      <c r="S29">
        <v>0</v>
      </c>
      <c r="T29">
        <v>0</v>
      </c>
      <c r="V29">
        <v>0</v>
      </c>
      <c r="Y29" s="11">
        <v>44852</v>
      </c>
      <c r="Z29">
        <v>0.24281249999999999</v>
      </c>
      <c r="AB29">
        <v>1</v>
      </c>
      <c r="AD29">
        <v>7.4556658409680834</v>
      </c>
      <c r="AE29">
        <v>10.945186496981554</v>
      </c>
      <c r="AF29">
        <v>3.4895206560134708</v>
      </c>
      <c r="AG29">
        <v>0.14186731587287491</v>
      </c>
      <c r="AK29">
        <v>0.22502261659113296</v>
      </c>
      <c r="AQ29">
        <v>1.2956384795645004</v>
      </c>
      <c r="AW29">
        <v>3.5450874139948274</v>
      </c>
      <c r="BC29">
        <v>1.8364109765098824</v>
      </c>
      <c r="BG29">
        <v>7.4640637567528216</v>
      </c>
      <c r="BH29">
        <v>11.016553852398363</v>
      </c>
      <c r="BI29">
        <v>3.5524900956455423</v>
      </c>
      <c r="BJ29">
        <v>0.14057653441864432</v>
      </c>
    </row>
    <row r="30" spans="1:62" x14ac:dyDescent="0.35">
      <c r="A30">
        <v>39</v>
      </c>
      <c r="B30">
        <v>11</v>
      </c>
      <c r="C30" t="s">
        <v>181</v>
      </c>
      <c r="D30" t="s">
        <v>27</v>
      </c>
      <c r="G30">
        <v>0.5</v>
      </c>
      <c r="H30">
        <v>0.5</v>
      </c>
      <c r="I30">
        <v>1385</v>
      </c>
      <c r="J30">
        <v>5207</v>
      </c>
      <c r="L30">
        <v>1465</v>
      </c>
      <c r="M30">
        <v>1.478</v>
      </c>
      <c r="N30">
        <v>4.6890000000000001</v>
      </c>
      <c r="O30">
        <v>3.2120000000000002</v>
      </c>
      <c r="Q30">
        <v>3.6999999999999998E-2</v>
      </c>
      <c r="R30">
        <v>1</v>
      </c>
      <c r="S30">
        <v>0</v>
      </c>
      <c r="T30">
        <v>0</v>
      </c>
      <c r="V30">
        <v>0</v>
      </c>
      <c r="Y30" s="11">
        <v>44846</v>
      </c>
      <c r="Z30">
        <v>0.90839120370370363</v>
      </c>
      <c r="AB30">
        <v>3</v>
      </c>
      <c r="AC30" t="s">
        <v>200</v>
      </c>
      <c r="AD30">
        <v>1.4631531461828959</v>
      </c>
      <c r="AE30">
        <v>5.2244249736170874</v>
      </c>
      <c r="AF30">
        <v>3.7612718274341912</v>
      </c>
      <c r="AG30">
        <v>0.16318004719014853</v>
      </c>
      <c r="AK30">
        <v>85.894053949688654</v>
      </c>
      <c r="AQ30">
        <v>22.164385497043924</v>
      </c>
      <c r="AW30">
        <v>27.197537096425936</v>
      </c>
      <c r="BC30">
        <v>11.100813154777075</v>
      </c>
      <c r="BG30">
        <v>2.5645519744216765</v>
      </c>
      <c r="BH30">
        <v>5.87556658796289</v>
      </c>
      <c r="BI30">
        <v>3.3110146135412135</v>
      </c>
      <c r="BJ30">
        <v>0.17276945434799812</v>
      </c>
    </row>
    <row r="31" spans="1:62" x14ac:dyDescent="0.35">
      <c r="A31">
        <v>78</v>
      </c>
      <c r="B31">
        <v>22</v>
      </c>
      <c r="C31" t="s">
        <v>181</v>
      </c>
      <c r="D31" t="s">
        <v>27</v>
      </c>
      <c r="G31">
        <v>0.5</v>
      </c>
      <c r="H31">
        <v>0.5</v>
      </c>
      <c r="I31">
        <v>8925</v>
      </c>
      <c r="J31">
        <v>10629</v>
      </c>
      <c r="L31">
        <v>1785</v>
      </c>
      <c r="M31">
        <v>7.2619999999999996</v>
      </c>
      <c r="N31">
        <v>9.2829999999999995</v>
      </c>
      <c r="O31">
        <v>2.0209999999999999</v>
      </c>
      <c r="Q31">
        <v>7.0999999999999994E-2</v>
      </c>
      <c r="R31">
        <v>1</v>
      </c>
      <c r="S31">
        <v>0</v>
      </c>
      <c r="T31">
        <v>0</v>
      </c>
      <c r="V31">
        <v>0</v>
      </c>
      <c r="Y31" s="11">
        <v>44852</v>
      </c>
      <c r="Z31">
        <v>0.1597800925925926</v>
      </c>
      <c r="AB31">
        <v>1</v>
      </c>
      <c r="AD31">
        <v>8.9001073559429731</v>
      </c>
      <c r="AE31">
        <v>11.102401540798294</v>
      </c>
      <c r="AF31">
        <v>2.2022941848553206</v>
      </c>
      <c r="AG31">
        <v>0.18544409776769943</v>
      </c>
      <c r="AK31">
        <v>0.58662087173323663</v>
      </c>
      <c r="AQ31">
        <v>0.69627414406820132</v>
      </c>
      <c r="AW31">
        <v>1.1381890057415465</v>
      </c>
      <c r="BC31">
        <v>1.6566796093011338</v>
      </c>
      <c r="BG31">
        <v>8.9262890933895083</v>
      </c>
      <c r="BH31">
        <v>11.141188147003081</v>
      </c>
      <c r="BI31">
        <v>2.2148990536135722</v>
      </c>
      <c r="BJ31">
        <v>0.18699303551277613</v>
      </c>
    </row>
    <row r="32" spans="1:62" x14ac:dyDescent="0.35">
      <c r="A32">
        <v>63</v>
      </c>
      <c r="B32">
        <v>19</v>
      </c>
      <c r="C32" t="s">
        <v>142</v>
      </c>
      <c r="D32" t="s">
        <v>27</v>
      </c>
      <c r="G32">
        <v>0.5</v>
      </c>
      <c r="H32">
        <v>0.5</v>
      </c>
      <c r="I32">
        <v>7661</v>
      </c>
      <c r="J32">
        <v>10271</v>
      </c>
      <c r="L32">
        <v>1680</v>
      </c>
      <c r="M32">
        <v>6.2919999999999998</v>
      </c>
      <c r="N32">
        <v>8.98</v>
      </c>
      <c r="O32">
        <v>2.6880000000000002</v>
      </c>
      <c r="Q32">
        <v>0.06</v>
      </c>
      <c r="R32">
        <v>1</v>
      </c>
      <c r="S32">
        <v>0</v>
      </c>
      <c r="T32">
        <v>0</v>
      </c>
      <c r="V32">
        <v>0</v>
      </c>
      <c r="Y32" s="11">
        <v>44852</v>
      </c>
      <c r="Z32">
        <v>2.7743055555555559E-2</v>
      </c>
      <c r="AB32">
        <v>1</v>
      </c>
      <c r="AD32">
        <v>7.6512878792478576</v>
      </c>
      <c r="AE32">
        <v>10.732118740229923</v>
      </c>
      <c r="AF32">
        <v>3.0808308609820658</v>
      </c>
      <c r="AG32">
        <v>0.17460153355216249</v>
      </c>
      <c r="AK32">
        <v>0.11614707385251043</v>
      </c>
      <c r="AQ32">
        <v>0.32713951468994856</v>
      </c>
      <c r="AW32">
        <v>0.84922050614356626</v>
      </c>
      <c r="BC32">
        <v>1.642372223620409</v>
      </c>
      <c r="BG32">
        <v>7.655733834663307</v>
      </c>
      <c r="BH32">
        <v>10.749702001709426</v>
      </c>
      <c r="BI32">
        <v>3.0939681670461208</v>
      </c>
      <c r="BJ32">
        <v>0.17604720878090074</v>
      </c>
    </row>
    <row r="33" spans="1:62" x14ac:dyDescent="0.35">
      <c r="A33">
        <v>87</v>
      </c>
      <c r="B33">
        <v>25</v>
      </c>
      <c r="C33" t="s">
        <v>142</v>
      </c>
      <c r="D33" t="s">
        <v>27</v>
      </c>
      <c r="G33">
        <v>0.5</v>
      </c>
      <c r="H33">
        <v>0.5</v>
      </c>
      <c r="I33">
        <v>5137</v>
      </c>
      <c r="J33">
        <v>9662</v>
      </c>
      <c r="L33">
        <v>1755</v>
      </c>
      <c r="M33">
        <v>4.3559999999999999</v>
      </c>
      <c r="N33">
        <v>8.4640000000000004</v>
      </c>
      <c r="O33">
        <v>4.1079999999999997</v>
      </c>
      <c r="Q33">
        <v>6.8000000000000005E-2</v>
      </c>
      <c r="R33">
        <v>1</v>
      </c>
      <c r="S33">
        <v>0</v>
      </c>
      <c r="T33">
        <v>0</v>
      </c>
      <c r="V33">
        <v>0</v>
      </c>
      <c r="Y33" s="11">
        <v>44845</v>
      </c>
      <c r="Z33">
        <v>0.16146990740740741</v>
      </c>
      <c r="AB33">
        <v>3</v>
      </c>
      <c r="AC33" t="s">
        <v>200</v>
      </c>
      <c r="AD33">
        <v>5.1757239271453859</v>
      </c>
      <c r="AE33">
        <v>9.6832570857303022</v>
      </c>
      <c r="AF33">
        <v>4.5075331585849163</v>
      </c>
      <c r="AG33">
        <v>0.19317089925687797</v>
      </c>
      <c r="AK33">
        <v>41.05031268876477</v>
      </c>
      <c r="AQ33">
        <v>0.74143095651614643</v>
      </c>
      <c r="AW33">
        <v>81.116185878942332</v>
      </c>
      <c r="BC33">
        <v>1.5601901996502237</v>
      </c>
      <c r="BG33">
        <v>6.5124052959109466</v>
      </c>
      <c r="BH33">
        <v>9.7192879906882617</v>
      </c>
      <c r="BI33">
        <v>3.2068826947773155</v>
      </c>
      <c r="BJ33">
        <v>0.19167564692763739</v>
      </c>
    </row>
    <row r="34" spans="1:62" x14ac:dyDescent="0.35">
      <c r="A34">
        <v>42</v>
      </c>
      <c r="B34">
        <v>12</v>
      </c>
      <c r="C34" t="s">
        <v>152</v>
      </c>
      <c r="D34" t="s">
        <v>27</v>
      </c>
      <c r="G34">
        <v>0.5</v>
      </c>
      <c r="H34">
        <v>0.5</v>
      </c>
      <c r="I34">
        <v>7869</v>
      </c>
      <c r="J34">
        <v>10565</v>
      </c>
      <c r="L34">
        <v>1396</v>
      </c>
      <c r="M34">
        <v>6.452</v>
      </c>
      <c r="N34">
        <v>9.2289999999999992</v>
      </c>
      <c r="O34">
        <v>2.778</v>
      </c>
      <c r="Q34">
        <v>0.03</v>
      </c>
      <c r="R34">
        <v>1</v>
      </c>
      <c r="S34">
        <v>0</v>
      </c>
      <c r="T34">
        <v>0</v>
      </c>
      <c r="V34">
        <v>0</v>
      </c>
      <c r="Y34" s="11">
        <v>44845</v>
      </c>
      <c r="Z34">
        <v>0.84614583333333337</v>
      </c>
      <c r="AB34">
        <v>1</v>
      </c>
      <c r="AD34">
        <v>7.8309193873471079</v>
      </c>
      <c r="AE34">
        <v>10.452480459018602</v>
      </c>
      <c r="AF34">
        <v>2.6215610716714943</v>
      </c>
      <c r="AG34">
        <v>0.14932361807038241</v>
      </c>
      <c r="AK34">
        <v>0.40534145140568134</v>
      </c>
      <c r="AQ34">
        <v>0.50576211826627182</v>
      </c>
      <c r="AW34">
        <v>0.80633097763593775</v>
      </c>
      <c r="BC34">
        <v>2.1698957578276605</v>
      </c>
      <c r="BG34">
        <v>7.8150805069693714</v>
      </c>
      <c r="BH34">
        <v>10.426114789512447</v>
      </c>
      <c r="BI34">
        <v>2.6110342825430748</v>
      </c>
      <c r="BJ34">
        <v>0.15096147135179078</v>
      </c>
    </row>
    <row r="35" spans="1:62" x14ac:dyDescent="0.35">
      <c r="A35">
        <v>48</v>
      </c>
      <c r="B35">
        <v>14</v>
      </c>
      <c r="C35" t="s">
        <v>133</v>
      </c>
      <c r="D35" t="s">
        <v>27</v>
      </c>
      <c r="G35">
        <v>0.5</v>
      </c>
      <c r="H35">
        <v>0.5</v>
      </c>
      <c r="I35">
        <v>10053</v>
      </c>
      <c r="J35">
        <v>14495</v>
      </c>
      <c r="L35">
        <v>5969</v>
      </c>
      <c r="M35">
        <v>8.1270000000000007</v>
      </c>
      <c r="N35">
        <v>12.558999999999999</v>
      </c>
      <c r="O35">
        <v>4.431</v>
      </c>
      <c r="Q35">
        <v>0.50800000000000001</v>
      </c>
      <c r="R35">
        <v>1</v>
      </c>
      <c r="S35">
        <v>0</v>
      </c>
      <c r="T35">
        <v>0</v>
      </c>
      <c r="V35">
        <v>0</v>
      </c>
      <c r="Y35" s="11">
        <v>44844</v>
      </c>
      <c r="Z35">
        <v>0.81254629629629627</v>
      </c>
      <c r="AB35">
        <v>3</v>
      </c>
      <c r="AC35" t="s">
        <v>200</v>
      </c>
      <c r="AD35">
        <v>10.075892166408249</v>
      </c>
      <c r="AE35">
        <v>14.454143761396582</v>
      </c>
      <c r="AF35">
        <v>4.3782515949883329</v>
      </c>
      <c r="AG35">
        <v>0.61323712028486643</v>
      </c>
      <c r="AK35">
        <v>32.328571156174505</v>
      </c>
      <c r="AQ35">
        <v>10.683587170194023</v>
      </c>
      <c r="AW35">
        <v>314.31066021986129</v>
      </c>
      <c r="BC35">
        <v>6.2516313247751185</v>
      </c>
      <c r="BG35">
        <v>12.018615498044397</v>
      </c>
      <c r="BH35">
        <v>13.721186311224388</v>
      </c>
      <c r="BI35">
        <v>1.7025708131799897</v>
      </c>
      <c r="BJ35">
        <v>0.63302429277515015</v>
      </c>
    </row>
    <row r="36" spans="1:62" x14ac:dyDescent="0.35">
      <c r="A36">
        <v>45</v>
      </c>
      <c r="B36">
        <v>13</v>
      </c>
      <c r="C36" t="s">
        <v>133</v>
      </c>
      <c r="D36" t="s">
        <v>27</v>
      </c>
      <c r="G36">
        <v>0.5</v>
      </c>
      <c r="H36">
        <v>0.5</v>
      </c>
      <c r="I36">
        <v>13158</v>
      </c>
      <c r="J36">
        <v>15256</v>
      </c>
      <c r="L36">
        <v>6313</v>
      </c>
      <c r="M36">
        <v>10.51</v>
      </c>
      <c r="N36">
        <v>13.202999999999999</v>
      </c>
      <c r="O36">
        <v>2.6930000000000001</v>
      </c>
      <c r="Q36">
        <v>0.54400000000000004</v>
      </c>
      <c r="R36">
        <v>1</v>
      </c>
      <c r="S36">
        <v>0</v>
      </c>
      <c r="T36">
        <v>0</v>
      </c>
      <c r="V36">
        <v>0</v>
      </c>
      <c r="Y36" s="11">
        <v>44851</v>
      </c>
      <c r="Z36">
        <v>0.86063657407407401</v>
      </c>
      <c r="AB36">
        <v>1</v>
      </c>
      <c r="AD36">
        <v>13.082269416742363</v>
      </c>
      <c r="AE36">
        <v>15.888151591719669</v>
      </c>
      <c r="AF36">
        <v>2.805882174977306</v>
      </c>
      <c r="AG36">
        <v>0.65301677174818629</v>
      </c>
      <c r="AK36">
        <v>2.3611585004796098</v>
      </c>
      <c r="AQ36">
        <v>0.57771127752825169</v>
      </c>
      <c r="AW36">
        <v>13.224676974631327</v>
      </c>
      <c r="BC36">
        <v>2.065775854429341</v>
      </c>
      <c r="BG36">
        <v>12.929624947478601</v>
      </c>
      <c r="BH36">
        <v>15.934178364416018</v>
      </c>
      <c r="BI36">
        <v>3.0045534169374166</v>
      </c>
      <c r="BJ36">
        <v>0.65983209782652374</v>
      </c>
    </row>
    <row r="37" spans="1:62" x14ac:dyDescent="0.35">
      <c r="A37">
        <v>51</v>
      </c>
      <c r="B37">
        <v>15</v>
      </c>
      <c r="C37" t="s">
        <v>114</v>
      </c>
      <c r="D37" t="s">
        <v>27</v>
      </c>
      <c r="G37">
        <v>0.5</v>
      </c>
      <c r="H37">
        <v>0.5</v>
      </c>
      <c r="I37">
        <v>8206</v>
      </c>
      <c r="J37">
        <v>10405</v>
      </c>
      <c r="L37">
        <v>1301</v>
      </c>
      <c r="M37">
        <v>6.7110000000000003</v>
      </c>
      <c r="N37">
        <v>9.0939999999999994</v>
      </c>
      <c r="O37">
        <v>2.383</v>
      </c>
      <c r="Q37">
        <v>0.02</v>
      </c>
      <c r="R37">
        <v>1</v>
      </c>
      <c r="S37">
        <v>0</v>
      </c>
      <c r="T37">
        <v>0</v>
      </c>
      <c r="V37">
        <v>0</v>
      </c>
      <c r="Y37" s="11">
        <v>44841</v>
      </c>
      <c r="Z37" s="6">
        <v>0.9215740740740741</v>
      </c>
      <c r="AB37">
        <v>1</v>
      </c>
      <c r="AD37" s="3">
        <v>8.2637691181991002</v>
      </c>
      <c r="AE37" s="3">
        <v>10.656876908122969</v>
      </c>
      <c r="AF37" s="3">
        <v>2.3931077899238691</v>
      </c>
      <c r="AG37" s="3">
        <v>0.15426211216253691</v>
      </c>
      <c r="AH37" s="3"/>
      <c r="AK37">
        <v>2.8976771059827273</v>
      </c>
      <c r="AQ37">
        <v>7.5945305544998648E-2</v>
      </c>
      <c r="AW37">
        <v>9.7064432789666988</v>
      </c>
      <c r="BC37">
        <v>2.9504470744586837</v>
      </c>
      <c r="BG37" s="3">
        <v>8.1457503467450305</v>
      </c>
      <c r="BH37" s="3">
        <v>10.660925144210317</v>
      </c>
      <c r="BI37" s="3">
        <v>2.5151747974652858</v>
      </c>
      <c r="BJ37" s="3">
        <v>0.1520194849395341</v>
      </c>
    </row>
    <row r="38" spans="1:62" x14ac:dyDescent="0.35">
      <c r="A38">
        <v>96</v>
      </c>
      <c r="B38">
        <v>28</v>
      </c>
      <c r="C38" t="s">
        <v>125</v>
      </c>
      <c r="D38" t="s">
        <v>27</v>
      </c>
      <c r="G38">
        <v>0.5</v>
      </c>
      <c r="H38">
        <v>0.5</v>
      </c>
      <c r="I38">
        <v>9683</v>
      </c>
      <c r="J38">
        <v>11887</v>
      </c>
      <c r="L38">
        <v>1565</v>
      </c>
      <c r="M38">
        <v>7.843</v>
      </c>
      <c r="N38">
        <v>10.349</v>
      </c>
      <c r="O38">
        <v>2.5059999999999998</v>
      </c>
      <c r="Q38">
        <v>4.8000000000000001E-2</v>
      </c>
      <c r="R38">
        <v>1</v>
      </c>
      <c r="S38">
        <v>0</v>
      </c>
      <c r="T38">
        <v>0</v>
      </c>
      <c r="V38">
        <v>0</v>
      </c>
      <c r="Y38" s="11">
        <v>44842</v>
      </c>
      <c r="Z38" s="6">
        <v>0.33435185185185184</v>
      </c>
      <c r="AB38">
        <v>1</v>
      </c>
      <c r="AD38" s="3">
        <v>9.7410040795352124</v>
      </c>
      <c r="AE38" s="3">
        <v>12.156748378484636</v>
      </c>
      <c r="AF38" s="3">
        <v>2.4157442989494236</v>
      </c>
      <c r="AG38" s="3">
        <v>0.18117363883857074</v>
      </c>
      <c r="AH38" s="3"/>
      <c r="AK38">
        <v>0.27683918113813011</v>
      </c>
      <c r="AQ38">
        <v>2.4972121426578137E-2</v>
      </c>
      <c r="AW38">
        <v>0.99710934975357735</v>
      </c>
      <c r="BC38">
        <v>1.9500786373062668</v>
      </c>
      <c r="BG38" s="3">
        <v>9.7545062271168206</v>
      </c>
      <c r="BH38" s="3">
        <v>12.158266467017391</v>
      </c>
      <c r="BI38" s="3">
        <v>2.4037602399005698</v>
      </c>
      <c r="BJ38" s="3">
        <v>0.18295754685686844</v>
      </c>
    </row>
    <row r="39" spans="1:62" x14ac:dyDescent="0.35">
      <c r="A39">
        <v>60</v>
      </c>
      <c r="B39">
        <v>18</v>
      </c>
      <c r="C39" t="s">
        <v>188</v>
      </c>
      <c r="D39" t="s">
        <v>27</v>
      </c>
      <c r="G39">
        <v>0.5</v>
      </c>
      <c r="H39">
        <v>0.5</v>
      </c>
      <c r="I39">
        <v>2225</v>
      </c>
      <c r="J39">
        <v>3547</v>
      </c>
      <c r="L39">
        <v>1981</v>
      </c>
      <c r="M39">
        <v>2.1219999999999999</v>
      </c>
      <c r="N39">
        <v>3.2829999999999999</v>
      </c>
      <c r="O39">
        <v>1.161</v>
      </c>
      <c r="Q39">
        <v>9.0999999999999998E-2</v>
      </c>
      <c r="R39">
        <v>1</v>
      </c>
      <c r="S39">
        <v>0</v>
      </c>
      <c r="T39">
        <v>0</v>
      </c>
      <c r="V39">
        <v>0</v>
      </c>
      <c r="Y39" s="11">
        <v>44847</v>
      </c>
      <c r="Z39">
        <v>7.3761574074074077E-2</v>
      </c>
      <c r="AB39">
        <v>1</v>
      </c>
      <c r="AD39">
        <v>2.3000369234063927</v>
      </c>
      <c r="AE39">
        <v>3.605106501985579</v>
      </c>
      <c r="AF39">
        <v>1.3050695785791864</v>
      </c>
      <c r="AG39">
        <v>0.2175551471181747</v>
      </c>
      <c r="AK39">
        <v>6.6231052879509935</v>
      </c>
      <c r="AQ39">
        <v>4.963706383466711</v>
      </c>
      <c r="AW39">
        <v>2.103178403620015</v>
      </c>
      <c r="BC39">
        <v>25.375134001365304</v>
      </c>
      <c r="BG39">
        <v>2.2263114477938464</v>
      </c>
      <c r="BH39">
        <v>3.5177998735452052</v>
      </c>
      <c r="BI39">
        <v>1.291488425751359</v>
      </c>
      <c r="BJ39">
        <v>0.24916857730888756</v>
      </c>
    </row>
    <row r="40" spans="1:62" x14ac:dyDescent="0.35">
      <c r="A40">
        <v>102</v>
      </c>
      <c r="B40">
        <v>30</v>
      </c>
      <c r="C40" t="s">
        <v>127</v>
      </c>
      <c r="D40" t="s">
        <v>27</v>
      </c>
      <c r="G40">
        <v>0.5</v>
      </c>
      <c r="H40">
        <v>0.5</v>
      </c>
      <c r="I40">
        <v>7107</v>
      </c>
      <c r="J40">
        <v>8472</v>
      </c>
      <c r="L40">
        <v>848</v>
      </c>
      <c r="M40">
        <v>5.867</v>
      </c>
      <c r="N40">
        <v>7.4560000000000004</v>
      </c>
      <c r="O40">
        <v>1.589</v>
      </c>
      <c r="Q40">
        <v>0</v>
      </c>
      <c r="R40">
        <v>1</v>
      </c>
      <c r="S40">
        <v>0</v>
      </c>
      <c r="T40">
        <v>0</v>
      </c>
      <c r="V40">
        <v>0</v>
      </c>
      <c r="Y40" s="11">
        <v>44842</v>
      </c>
      <c r="Z40" s="6">
        <v>0.3903935185185185</v>
      </c>
      <c r="AB40">
        <v>1</v>
      </c>
      <c r="AD40" s="3">
        <v>7.1645942891480576</v>
      </c>
      <c r="AE40" s="3">
        <v>8.7005668189130514</v>
      </c>
      <c r="AF40" s="3">
        <v>1.5359725297649938</v>
      </c>
      <c r="AG40" s="3">
        <v>0.10808437888888796</v>
      </c>
      <c r="AH40" s="3"/>
      <c r="AK40">
        <v>0.83409157749803597</v>
      </c>
      <c r="AQ40">
        <v>0.99538227642910082</v>
      </c>
      <c r="AW40">
        <v>1.7442897786677609</v>
      </c>
      <c r="BC40">
        <v>1.4047582130926775</v>
      </c>
      <c r="BG40" s="3">
        <v>7.1945990615516351</v>
      </c>
      <c r="BH40" s="3">
        <v>8.74408535685202</v>
      </c>
      <c r="BI40" s="3">
        <v>1.549486295300385</v>
      </c>
      <c r="BJ40" s="3">
        <v>0.10884891089672982</v>
      </c>
    </row>
    <row r="41" spans="1:62" x14ac:dyDescent="0.35">
      <c r="A41">
        <v>75</v>
      </c>
      <c r="B41">
        <v>21</v>
      </c>
      <c r="C41" t="s">
        <v>138</v>
      </c>
      <c r="D41" t="s">
        <v>27</v>
      </c>
      <c r="G41">
        <v>0.5</v>
      </c>
      <c r="H41">
        <v>0.5</v>
      </c>
      <c r="I41">
        <v>8846</v>
      </c>
      <c r="J41">
        <v>9237</v>
      </c>
      <c r="L41">
        <v>1110</v>
      </c>
      <c r="M41">
        <v>7.202</v>
      </c>
      <c r="N41">
        <v>8.1039999999999992</v>
      </c>
      <c r="O41">
        <v>0.90200000000000002</v>
      </c>
      <c r="Q41">
        <v>0</v>
      </c>
      <c r="R41">
        <v>1</v>
      </c>
      <c r="S41">
        <v>0</v>
      </c>
      <c r="T41">
        <v>0</v>
      </c>
      <c r="V41">
        <v>0</v>
      </c>
      <c r="Y41" s="11">
        <v>44845</v>
      </c>
      <c r="Z41">
        <v>5.4432870370370368E-2</v>
      </c>
      <c r="AB41">
        <v>3</v>
      </c>
      <c r="AC41" t="s">
        <v>200</v>
      </c>
      <c r="AD41">
        <v>8.8727792565648222</v>
      </c>
      <c r="AE41">
        <v>9.2637191512883046</v>
      </c>
      <c r="AF41">
        <v>0.39093989472348234</v>
      </c>
      <c r="AG41">
        <v>0.12887504909953279</v>
      </c>
      <c r="AK41">
        <v>5.84550039074169</v>
      </c>
      <c r="AQ41">
        <v>5.7442559474045325</v>
      </c>
      <c r="AW41">
        <v>3.4176765064012224</v>
      </c>
      <c r="BC41">
        <v>2.0668393103303235</v>
      </c>
      <c r="BG41">
        <v>9.1399161744090947</v>
      </c>
      <c r="BH41">
        <v>9.5376527437769028</v>
      </c>
      <c r="BI41">
        <v>0.39773656936780721</v>
      </c>
      <c r="BJ41">
        <v>0.13022077619584932</v>
      </c>
    </row>
    <row r="42" spans="1:62" x14ac:dyDescent="0.35">
      <c r="A42">
        <v>51</v>
      </c>
      <c r="B42">
        <v>15</v>
      </c>
      <c r="C42" t="s">
        <v>138</v>
      </c>
      <c r="D42" t="s">
        <v>27</v>
      </c>
      <c r="G42">
        <v>0.5</v>
      </c>
      <c r="H42">
        <v>0.5</v>
      </c>
      <c r="I42">
        <v>8850</v>
      </c>
      <c r="J42">
        <v>10199</v>
      </c>
      <c r="L42">
        <v>1245</v>
      </c>
      <c r="M42">
        <v>7.2050000000000001</v>
      </c>
      <c r="N42">
        <v>8.9190000000000005</v>
      </c>
      <c r="O42">
        <v>1.714</v>
      </c>
      <c r="Q42">
        <v>1.4E-2</v>
      </c>
      <c r="R42">
        <v>1</v>
      </c>
      <c r="S42">
        <v>0</v>
      </c>
      <c r="T42">
        <v>0</v>
      </c>
      <c r="V42">
        <v>0</v>
      </c>
      <c r="Y42" s="11">
        <v>44851</v>
      </c>
      <c r="Z42">
        <v>0.91645833333333337</v>
      </c>
      <c r="AB42">
        <v>1</v>
      </c>
      <c r="AD42">
        <v>8.8260080990188179</v>
      </c>
      <c r="AE42">
        <v>10.65764845631673</v>
      </c>
      <c r="AF42">
        <v>1.8316403572979123</v>
      </c>
      <c r="AG42">
        <v>0.12968233894493819</v>
      </c>
      <c r="AK42">
        <v>1.2389764657890494</v>
      </c>
      <c r="AQ42">
        <v>0.34876558771951882</v>
      </c>
      <c r="AW42">
        <v>7.661149458006367</v>
      </c>
      <c r="BC42">
        <v>2.7486528688367642</v>
      </c>
      <c r="BG42">
        <v>8.7716686439411049</v>
      </c>
      <c r="BH42">
        <v>10.676266027295028</v>
      </c>
      <c r="BI42">
        <v>1.9045973833539236</v>
      </c>
      <c r="BJ42">
        <v>0.13148943298086102</v>
      </c>
    </row>
    <row r="43" spans="1:62" x14ac:dyDescent="0.35">
      <c r="A43">
        <v>87</v>
      </c>
      <c r="B43">
        <v>25</v>
      </c>
      <c r="C43" t="s">
        <v>102</v>
      </c>
      <c r="D43" t="s">
        <v>27</v>
      </c>
      <c r="G43">
        <v>0.5</v>
      </c>
      <c r="H43">
        <v>0.5</v>
      </c>
      <c r="I43">
        <v>7830</v>
      </c>
      <c r="J43">
        <v>9359</v>
      </c>
      <c r="L43">
        <v>911</v>
      </c>
      <c r="M43">
        <v>6.4219999999999997</v>
      </c>
      <c r="N43">
        <v>8.2070000000000007</v>
      </c>
      <c r="O43">
        <v>1.7849999999999999</v>
      </c>
      <c r="Q43">
        <v>0</v>
      </c>
      <c r="R43">
        <v>1</v>
      </c>
      <c r="S43">
        <v>0</v>
      </c>
      <c r="T43">
        <v>0</v>
      </c>
      <c r="V43">
        <v>0</v>
      </c>
      <c r="Y43" s="11">
        <v>44841</v>
      </c>
      <c r="Z43">
        <v>0.18975694444444446</v>
      </c>
      <c r="AB43">
        <v>1</v>
      </c>
      <c r="AD43">
        <v>7.5420903168596674</v>
      </c>
      <c r="AE43">
        <v>9.4625806468555957</v>
      </c>
      <c r="AF43">
        <v>1.9204903299959284</v>
      </c>
      <c r="AG43">
        <v>0.1077011357017359</v>
      </c>
      <c r="AK43">
        <v>2.3432661388676821</v>
      </c>
      <c r="AQ43">
        <v>1.2906890570631351</v>
      </c>
      <c r="AW43">
        <v>2.95373679469601</v>
      </c>
      <c r="BC43">
        <v>3.8734293501490664</v>
      </c>
      <c r="BG43">
        <v>7.6315035359822483</v>
      </c>
      <c r="BH43">
        <v>9.5240435407407311</v>
      </c>
      <c r="BI43">
        <v>1.8925400047584819</v>
      </c>
      <c r="BJ43">
        <v>0.10565490171528048</v>
      </c>
    </row>
    <row r="44" spans="1:62" x14ac:dyDescent="0.35">
      <c r="A44">
        <v>33</v>
      </c>
      <c r="B44">
        <v>9</v>
      </c>
      <c r="C44" t="s">
        <v>179</v>
      </c>
      <c r="D44" t="s">
        <v>27</v>
      </c>
      <c r="G44">
        <v>0.5</v>
      </c>
      <c r="H44">
        <v>0.5</v>
      </c>
      <c r="I44">
        <v>25761</v>
      </c>
      <c r="J44">
        <v>27444</v>
      </c>
      <c r="L44">
        <v>1867</v>
      </c>
      <c r="M44">
        <v>20.178000000000001</v>
      </c>
      <c r="N44">
        <v>23.529</v>
      </c>
      <c r="O44">
        <v>3.351</v>
      </c>
      <c r="Q44">
        <v>7.9000000000000001E-2</v>
      </c>
      <c r="R44">
        <v>1</v>
      </c>
      <c r="S44">
        <v>0</v>
      </c>
      <c r="T44">
        <v>0</v>
      </c>
      <c r="V44">
        <v>0</v>
      </c>
      <c r="Y44" s="11">
        <v>44846</v>
      </c>
      <c r="Z44">
        <v>0.85445601851851849</v>
      </c>
      <c r="AB44">
        <v>1</v>
      </c>
      <c r="AD44">
        <v>25.748723329039983</v>
      </c>
      <c r="AE44">
        <v>26.916464042092908</v>
      </c>
      <c r="AF44">
        <v>1.1677407130529254</v>
      </c>
      <c r="AG44">
        <v>0.2055420436457038</v>
      </c>
      <c r="AK44">
        <v>0.39003516010719785</v>
      </c>
      <c r="AQ44">
        <v>0.15209854581412727</v>
      </c>
      <c r="AW44">
        <v>5.2424553911332268</v>
      </c>
      <c r="BC44">
        <v>0.87537739506139989</v>
      </c>
      <c r="BG44">
        <v>25.799035984694491</v>
      </c>
      <c r="BH44">
        <v>26.936949396252103</v>
      </c>
      <c r="BI44">
        <v>1.1379134115576104</v>
      </c>
      <c r="BJ44">
        <v>0.20464632979030026</v>
      </c>
    </row>
    <row r="45" spans="1:62" x14ac:dyDescent="0.35">
      <c r="A45">
        <v>93</v>
      </c>
      <c r="B45">
        <v>27</v>
      </c>
      <c r="C45" t="s">
        <v>124</v>
      </c>
      <c r="D45" t="s">
        <v>27</v>
      </c>
      <c r="G45">
        <v>0.5</v>
      </c>
      <c r="H45">
        <v>0.5</v>
      </c>
      <c r="I45">
        <v>3743</v>
      </c>
      <c r="J45">
        <v>8492</v>
      </c>
      <c r="L45">
        <v>3074</v>
      </c>
      <c r="M45">
        <v>3.2869999999999999</v>
      </c>
      <c r="N45">
        <v>7.4729999999999999</v>
      </c>
      <c r="O45">
        <v>4.1870000000000003</v>
      </c>
      <c r="Q45">
        <v>0.20499999999999999</v>
      </c>
      <c r="R45">
        <v>1</v>
      </c>
      <c r="S45">
        <v>0</v>
      </c>
      <c r="T45">
        <v>0</v>
      </c>
      <c r="V45">
        <v>0</v>
      </c>
      <c r="Y45" s="11">
        <v>44842</v>
      </c>
      <c r="Z45" s="6">
        <v>0.30615740740740743</v>
      </c>
      <c r="AB45">
        <v>1</v>
      </c>
      <c r="AD45" s="3">
        <v>3.8000591436269455</v>
      </c>
      <c r="AE45" s="3">
        <v>8.7208079993497805</v>
      </c>
      <c r="AF45" s="3">
        <v>4.9207488557228345</v>
      </c>
      <c r="AG45" s="3">
        <v>0.334997478816355</v>
      </c>
      <c r="AH45" s="3"/>
      <c r="AK45">
        <v>2.2381525908414286</v>
      </c>
      <c r="AQ45">
        <v>0.59361710384648314</v>
      </c>
      <c r="AW45">
        <v>2.8365735504877558</v>
      </c>
      <c r="BC45">
        <v>0.96902176228880832</v>
      </c>
      <c r="BG45" s="3">
        <v>3.8430659840720729</v>
      </c>
      <c r="BH45" s="3">
        <v>8.6950004942929517</v>
      </c>
      <c r="BI45" s="3">
        <v>4.851934510220878</v>
      </c>
      <c r="BJ45" s="3">
        <v>0.33662848043308435</v>
      </c>
    </row>
    <row r="46" spans="1:62" x14ac:dyDescent="0.35">
      <c r="A46">
        <v>33</v>
      </c>
      <c r="B46">
        <v>9</v>
      </c>
      <c r="C46" t="s">
        <v>128</v>
      </c>
      <c r="D46" t="s">
        <v>27</v>
      </c>
      <c r="G46">
        <v>0.5</v>
      </c>
      <c r="H46">
        <v>0.5</v>
      </c>
      <c r="I46">
        <v>3778</v>
      </c>
      <c r="J46">
        <v>7990</v>
      </c>
      <c r="L46">
        <v>3280</v>
      </c>
      <c r="M46">
        <v>3.3130000000000002</v>
      </c>
      <c r="N46">
        <v>7.048</v>
      </c>
      <c r="O46">
        <v>3.734</v>
      </c>
      <c r="Q46">
        <v>0.22700000000000001</v>
      </c>
      <c r="R46">
        <v>1</v>
      </c>
      <c r="S46">
        <v>0</v>
      </c>
      <c r="T46">
        <v>0</v>
      </c>
      <c r="V46">
        <v>0</v>
      </c>
      <c r="Y46" s="11">
        <v>44844</v>
      </c>
      <c r="Z46">
        <v>0.68478009259259265</v>
      </c>
      <c r="AB46">
        <v>1</v>
      </c>
      <c r="AD46">
        <v>3.8211005265843143</v>
      </c>
      <c r="AE46">
        <v>8.0327454942314365</v>
      </c>
      <c r="AF46">
        <v>4.2116449676471222</v>
      </c>
      <c r="AG46">
        <v>0.34518821939633754</v>
      </c>
      <c r="AK46">
        <v>5.2185993376096855E-2</v>
      </c>
      <c r="AQ46">
        <v>0.80780132956489747</v>
      </c>
      <c r="AW46">
        <v>1.5816699690820659</v>
      </c>
      <c r="BC46">
        <v>1.8948545310308711</v>
      </c>
      <c r="BG46">
        <v>3.8201037470401191</v>
      </c>
      <c r="BH46">
        <v>8.0653213809057558</v>
      </c>
      <c r="BI46">
        <v>4.2452176338656367</v>
      </c>
      <c r="BJ46">
        <v>0.34194850601631627</v>
      </c>
    </row>
    <row r="47" spans="1:62" x14ac:dyDescent="0.35">
      <c r="A47">
        <v>78</v>
      </c>
      <c r="B47">
        <v>22</v>
      </c>
      <c r="C47" t="s">
        <v>139</v>
      </c>
      <c r="D47" t="s">
        <v>27</v>
      </c>
      <c r="G47">
        <v>0.5</v>
      </c>
      <c r="H47">
        <v>0.5</v>
      </c>
      <c r="I47">
        <v>2636</v>
      </c>
      <c r="J47">
        <v>6561</v>
      </c>
      <c r="L47">
        <v>3172</v>
      </c>
      <c r="M47">
        <v>2.4369999999999998</v>
      </c>
      <c r="N47">
        <v>5.8369999999999997</v>
      </c>
      <c r="O47">
        <v>3.4</v>
      </c>
      <c r="Q47">
        <v>0.216</v>
      </c>
      <c r="R47">
        <v>1</v>
      </c>
      <c r="S47">
        <v>0</v>
      </c>
      <c r="T47">
        <v>0</v>
      </c>
      <c r="V47">
        <v>0</v>
      </c>
      <c r="Y47" s="11">
        <v>44845</v>
      </c>
      <c r="Z47">
        <v>8.0960648148148143E-2</v>
      </c>
      <c r="AB47">
        <v>3</v>
      </c>
      <c r="AC47" t="s">
        <v>200</v>
      </c>
      <c r="AD47">
        <v>2.6827782871135679</v>
      </c>
      <c r="AE47">
        <v>6.6221108864252871</v>
      </c>
      <c r="AF47">
        <v>3.9393325993117192</v>
      </c>
      <c r="AG47">
        <v>0.3344224026258053</v>
      </c>
      <c r="AK47">
        <v>61.549209235917679</v>
      </c>
      <c r="AQ47">
        <v>2.5024561808860448</v>
      </c>
      <c r="AW47">
        <v>78.339694681956885</v>
      </c>
      <c r="BC47">
        <v>4.6581466461907217</v>
      </c>
      <c r="BG47">
        <v>3.8754250117429443</v>
      </c>
      <c r="BH47">
        <v>6.7060184733136863</v>
      </c>
      <c r="BI47">
        <v>2.830593461570742</v>
      </c>
      <c r="BJ47">
        <v>0.34239708171508842</v>
      </c>
    </row>
    <row r="48" spans="1:62" x14ac:dyDescent="0.35">
      <c r="A48">
        <v>54</v>
      </c>
      <c r="B48">
        <v>16</v>
      </c>
      <c r="C48" t="s">
        <v>139</v>
      </c>
      <c r="D48" t="s">
        <v>27</v>
      </c>
      <c r="G48">
        <v>0.5</v>
      </c>
      <c r="H48">
        <v>0.5</v>
      </c>
      <c r="I48">
        <v>5702</v>
      </c>
      <c r="J48">
        <v>7836</v>
      </c>
      <c r="L48">
        <v>3463</v>
      </c>
      <c r="M48">
        <v>4.7889999999999997</v>
      </c>
      <c r="N48">
        <v>6.9169999999999998</v>
      </c>
      <c r="O48">
        <v>2.1280000000000001</v>
      </c>
      <c r="Q48">
        <v>0.246</v>
      </c>
      <c r="R48">
        <v>1</v>
      </c>
      <c r="S48">
        <v>0</v>
      </c>
      <c r="T48">
        <v>0</v>
      </c>
      <c r="V48">
        <v>0</v>
      </c>
      <c r="Y48" s="11">
        <v>44851</v>
      </c>
      <c r="Z48">
        <v>0.94430555555555562</v>
      </c>
      <c r="AB48">
        <v>1</v>
      </c>
      <c r="AD48">
        <v>5.7158152883888897</v>
      </c>
      <c r="AE48">
        <v>8.2135751106657224</v>
      </c>
      <c r="AF48">
        <v>2.4977598222768327</v>
      </c>
      <c r="AG48">
        <v>0.35871860018361307</v>
      </c>
      <c r="AK48">
        <v>0.2072075001180376</v>
      </c>
      <c r="AQ48">
        <v>0.70768552781362648</v>
      </c>
      <c r="AW48">
        <v>2.8331653150978884</v>
      </c>
      <c r="BC48">
        <v>0.40220049129414698</v>
      </c>
      <c r="BG48">
        <v>5.7217432289428221</v>
      </c>
      <c r="BH48">
        <v>8.1846144446994806</v>
      </c>
      <c r="BI48">
        <v>2.462871215756659</v>
      </c>
      <c r="BJ48">
        <v>0.35944143779798221</v>
      </c>
    </row>
    <row r="49" spans="1:62" x14ac:dyDescent="0.35">
      <c r="A49">
        <v>87</v>
      </c>
      <c r="B49">
        <v>25</v>
      </c>
      <c r="C49" t="s">
        <v>163</v>
      </c>
      <c r="D49" t="s">
        <v>27</v>
      </c>
      <c r="G49">
        <v>0.5</v>
      </c>
      <c r="H49">
        <v>0.5</v>
      </c>
      <c r="I49">
        <v>6052</v>
      </c>
      <c r="J49">
        <v>8103</v>
      </c>
      <c r="L49">
        <v>6524</v>
      </c>
      <c r="M49">
        <v>5.0579999999999998</v>
      </c>
      <c r="N49">
        <v>7.1429999999999998</v>
      </c>
      <c r="O49">
        <v>2.085</v>
      </c>
      <c r="Q49">
        <v>0.56599999999999995</v>
      </c>
      <c r="R49">
        <v>1</v>
      </c>
      <c r="S49">
        <v>0</v>
      </c>
      <c r="T49">
        <v>0</v>
      </c>
      <c r="V49">
        <v>0</v>
      </c>
      <c r="Y49" s="11">
        <v>44846</v>
      </c>
      <c r="Z49">
        <v>0.26065972222222222</v>
      </c>
      <c r="AB49">
        <v>1</v>
      </c>
      <c r="AD49">
        <v>6.0322165344503667</v>
      </c>
      <c r="AE49">
        <v>8.0483220025684208</v>
      </c>
      <c r="AF49">
        <v>2.0161054681180541</v>
      </c>
      <c r="AG49">
        <v>0.65834856516504847</v>
      </c>
      <c r="AK49">
        <v>0.52652547058826304</v>
      </c>
      <c r="AQ49">
        <v>0.80399990136611144</v>
      </c>
      <c r="AW49">
        <v>1.6388124072857322</v>
      </c>
      <c r="BC49">
        <v>1.3032125689598559</v>
      </c>
      <c r="BG49">
        <v>6.0163776540726301</v>
      </c>
      <c r="BH49">
        <v>8.0160972953942302</v>
      </c>
      <c r="BI49">
        <v>1.9997196413216001</v>
      </c>
      <c r="BJ49">
        <v>0.66266654199785235</v>
      </c>
    </row>
    <row r="50" spans="1:62" x14ac:dyDescent="0.35">
      <c r="A50">
        <v>33</v>
      </c>
      <c r="B50">
        <v>9</v>
      </c>
      <c r="C50" t="s">
        <v>88</v>
      </c>
      <c r="D50" t="s">
        <v>27</v>
      </c>
      <c r="G50">
        <v>0.5</v>
      </c>
      <c r="H50">
        <v>0.5</v>
      </c>
      <c r="I50">
        <v>4083</v>
      </c>
      <c r="J50">
        <v>7400</v>
      </c>
      <c r="L50">
        <v>1699</v>
      </c>
      <c r="M50">
        <v>3.548</v>
      </c>
      <c r="N50">
        <v>6.548</v>
      </c>
      <c r="O50">
        <v>3.0009999999999999</v>
      </c>
      <c r="Q50">
        <v>6.2E-2</v>
      </c>
      <c r="R50">
        <v>1</v>
      </c>
      <c r="S50">
        <v>0</v>
      </c>
      <c r="T50">
        <v>0</v>
      </c>
      <c r="V50">
        <v>0</v>
      </c>
      <c r="Y50" s="11">
        <v>44840</v>
      </c>
      <c r="Z50">
        <v>0.694849537037037</v>
      </c>
      <c r="AB50">
        <v>1</v>
      </c>
      <c r="AD50">
        <v>3.9201299703482033</v>
      </c>
      <c r="AE50">
        <v>7.4724019836989015</v>
      </c>
      <c r="AF50">
        <v>3.5522720133506982</v>
      </c>
      <c r="AG50">
        <v>0.19256599787683376</v>
      </c>
      <c r="AK50">
        <v>0.81704135780325993</v>
      </c>
      <c r="AQ50">
        <v>1.4040132757802057</v>
      </c>
      <c r="AW50">
        <v>3.7987332467711883</v>
      </c>
      <c r="BC50">
        <v>4.6434314293862933</v>
      </c>
      <c r="BG50">
        <v>3.9041805853155269</v>
      </c>
      <c r="BH50">
        <v>7.5252295949720764</v>
      </c>
      <c r="BI50">
        <v>3.6210490096565495</v>
      </c>
      <c r="BJ50">
        <v>0.19714310021495768</v>
      </c>
    </row>
    <row r="51" spans="1:62" x14ac:dyDescent="0.35">
      <c r="A51">
        <v>45</v>
      </c>
      <c r="B51">
        <v>13</v>
      </c>
      <c r="C51" t="s">
        <v>92</v>
      </c>
      <c r="D51" t="s">
        <v>27</v>
      </c>
      <c r="G51">
        <v>0.5</v>
      </c>
      <c r="H51">
        <v>0.5</v>
      </c>
      <c r="I51">
        <v>4228</v>
      </c>
      <c r="J51">
        <v>15829</v>
      </c>
      <c r="L51">
        <v>2829</v>
      </c>
      <c r="M51">
        <v>3.6589999999999998</v>
      </c>
      <c r="N51">
        <v>13.689</v>
      </c>
      <c r="O51">
        <v>10.029999999999999</v>
      </c>
      <c r="Q51">
        <v>0.18</v>
      </c>
      <c r="R51">
        <v>1</v>
      </c>
      <c r="S51">
        <v>0</v>
      </c>
      <c r="T51">
        <v>0</v>
      </c>
      <c r="V51">
        <v>0</v>
      </c>
      <c r="Y51" s="11">
        <v>44840</v>
      </c>
      <c r="Z51">
        <v>0.80642361111111116</v>
      </c>
      <c r="AB51">
        <v>1</v>
      </c>
      <c r="AD51">
        <v>4.0602912327565734</v>
      </c>
      <c r="AE51">
        <v>16.035554587960142</v>
      </c>
      <c r="AF51">
        <v>11.97526335520357</v>
      </c>
      <c r="AG51">
        <v>0.31426307180812896</v>
      </c>
      <c r="AK51">
        <v>3.1189832424942336</v>
      </c>
      <c r="AQ51">
        <v>1.2430803956893239</v>
      </c>
      <c r="AW51">
        <v>0.61488450233670688</v>
      </c>
      <c r="BC51">
        <v>0.68305012332451731</v>
      </c>
      <c r="BG51">
        <v>3.9979436367197465</v>
      </c>
      <c r="BH51">
        <v>15.936502816822941</v>
      </c>
      <c r="BI51">
        <v>11.938559180103194</v>
      </c>
      <c r="BJ51">
        <v>0.31534003706415814</v>
      </c>
    </row>
    <row r="52" spans="1:62" x14ac:dyDescent="0.35">
      <c r="A52">
        <v>54</v>
      </c>
      <c r="B52">
        <v>16</v>
      </c>
      <c r="C52" t="s">
        <v>186</v>
      </c>
      <c r="D52" t="s">
        <v>27</v>
      </c>
      <c r="G52">
        <v>0.5</v>
      </c>
      <c r="H52">
        <v>0.5</v>
      </c>
      <c r="I52">
        <v>44</v>
      </c>
      <c r="J52">
        <v>28</v>
      </c>
      <c r="L52">
        <v>68</v>
      </c>
      <c r="M52">
        <v>0.44900000000000001</v>
      </c>
      <c r="N52">
        <v>0.30199999999999999</v>
      </c>
      <c r="O52">
        <v>0</v>
      </c>
      <c r="Q52">
        <v>0</v>
      </c>
      <c r="R52">
        <v>1</v>
      </c>
      <c r="S52">
        <v>0</v>
      </c>
      <c r="T52">
        <v>0</v>
      </c>
      <c r="V52">
        <v>0</v>
      </c>
      <c r="Y52" s="11">
        <v>44847</v>
      </c>
      <c r="Z52">
        <v>2.1122685185185185E-2</v>
      </c>
      <c r="AB52">
        <v>3</v>
      </c>
      <c r="AC52" t="s">
        <v>200</v>
      </c>
      <c r="AD52">
        <v>0.1271279732582424</v>
      </c>
      <c r="AE52">
        <v>0.17234644073782018</v>
      </c>
      <c r="AF52">
        <v>4.5218467479577779E-2</v>
      </c>
      <c r="AG52">
        <v>1.5966840602062257E-2</v>
      </c>
      <c r="AK52">
        <v>9.6941606168042878</v>
      </c>
      <c r="AQ52">
        <v>141.12521454813347</v>
      </c>
      <c r="AW52">
        <v>179.98580170632763</v>
      </c>
      <c r="BC52">
        <v>118.43253472766754</v>
      </c>
      <c r="BG52">
        <v>0.13360385962961469</v>
      </c>
      <c r="BH52">
        <v>0.58546774961489489</v>
      </c>
      <c r="BI52">
        <v>0.45186388998528021</v>
      </c>
      <c r="BJ52">
        <v>3.9150022741918367E-2</v>
      </c>
    </row>
    <row r="53" spans="1:62" x14ac:dyDescent="0.35">
      <c r="A53">
        <v>93</v>
      </c>
      <c r="B53">
        <v>27</v>
      </c>
      <c r="C53" t="s">
        <v>186</v>
      </c>
      <c r="D53" t="s">
        <v>27</v>
      </c>
      <c r="G53">
        <v>0.5</v>
      </c>
      <c r="H53">
        <v>0.5</v>
      </c>
      <c r="I53">
        <v>3731</v>
      </c>
      <c r="J53">
        <v>6901</v>
      </c>
      <c r="L53">
        <v>2005</v>
      </c>
      <c r="M53">
        <v>3.278</v>
      </c>
      <c r="N53">
        <v>6.125</v>
      </c>
      <c r="O53">
        <v>2.8479999999999999</v>
      </c>
      <c r="Q53">
        <v>9.4E-2</v>
      </c>
      <c r="R53">
        <v>1</v>
      </c>
      <c r="S53">
        <v>0</v>
      </c>
      <c r="T53">
        <v>0</v>
      </c>
      <c r="V53">
        <v>0</v>
      </c>
      <c r="Y53" s="11">
        <v>44852</v>
      </c>
      <c r="Z53">
        <v>0.3024189814814815</v>
      </c>
      <c r="AB53">
        <v>1</v>
      </c>
      <c r="AD53">
        <v>3.7684868164220586</v>
      </c>
      <c r="AE53">
        <v>7.2464957292930219</v>
      </c>
      <c r="AF53">
        <v>3.4780089128709633</v>
      </c>
      <c r="AG53">
        <v>0.2081618513621577</v>
      </c>
      <c r="AK53">
        <v>3.4401869983144189</v>
      </c>
      <c r="AQ53">
        <v>0.74497294178327256</v>
      </c>
      <c r="AW53">
        <v>2.0958729643496889</v>
      </c>
      <c r="BC53">
        <v>0.64281619350238894</v>
      </c>
      <c r="BG53">
        <v>3.7047614554672839</v>
      </c>
      <c r="BH53">
        <v>7.2196036823243688</v>
      </c>
      <c r="BI53">
        <v>3.5148422268570854</v>
      </c>
      <c r="BJ53">
        <v>0.20883305771835758</v>
      </c>
    </row>
    <row r="54" spans="1:62" x14ac:dyDescent="0.35">
      <c r="A54">
        <v>96</v>
      </c>
      <c r="B54">
        <v>28</v>
      </c>
      <c r="C54" t="s">
        <v>105</v>
      </c>
      <c r="D54" t="s">
        <v>27</v>
      </c>
      <c r="G54">
        <v>0.5</v>
      </c>
      <c r="H54">
        <v>0.5</v>
      </c>
      <c r="I54">
        <v>3985</v>
      </c>
      <c r="J54">
        <v>6601</v>
      </c>
      <c r="L54">
        <v>1586</v>
      </c>
      <c r="M54">
        <v>3.472</v>
      </c>
      <c r="N54">
        <v>5.8710000000000004</v>
      </c>
      <c r="O54">
        <v>2.399</v>
      </c>
      <c r="Q54">
        <v>0.05</v>
      </c>
      <c r="R54">
        <v>1</v>
      </c>
      <c r="S54">
        <v>0</v>
      </c>
      <c r="T54">
        <v>0</v>
      </c>
      <c r="V54">
        <v>0</v>
      </c>
      <c r="Y54" s="11">
        <v>44841</v>
      </c>
      <c r="Z54">
        <v>0.27209490740740744</v>
      </c>
      <c r="AB54">
        <v>1</v>
      </c>
      <c r="AD54">
        <v>3.8254002895480639</v>
      </c>
      <c r="AE54">
        <v>6.6606854181745536</v>
      </c>
      <c r="AF54">
        <v>2.8352851286264897</v>
      </c>
      <c r="AG54">
        <v>0.18039629048370423</v>
      </c>
      <c r="AK54">
        <v>0.40348375661743835</v>
      </c>
      <c r="AQ54">
        <v>0.39577812116480166</v>
      </c>
      <c r="AW54">
        <v>0.38538064356099366</v>
      </c>
      <c r="BC54">
        <v>3.7711913436347744</v>
      </c>
      <c r="BG54">
        <v>3.8331333247154222</v>
      </c>
      <c r="BH54">
        <v>6.6738923209928469</v>
      </c>
      <c r="BI54">
        <v>2.8407589962774251</v>
      </c>
      <c r="BJ54">
        <v>0.17705769819001382</v>
      </c>
    </row>
    <row r="55" spans="1:62" x14ac:dyDescent="0.35">
      <c r="A55">
        <v>48</v>
      </c>
      <c r="B55">
        <v>14</v>
      </c>
      <c r="C55" t="s">
        <v>93</v>
      </c>
      <c r="D55" t="s">
        <v>27</v>
      </c>
      <c r="G55">
        <v>0.5</v>
      </c>
      <c r="H55">
        <v>0.5</v>
      </c>
      <c r="I55">
        <v>2577</v>
      </c>
      <c r="J55">
        <v>6206</v>
      </c>
      <c r="L55">
        <v>792</v>
      </c>
      <c r="M55">
        <v>2.3919999999999999</v>
      </c>
      <c r="N55">
        <v>5.5369999999999999</v>
      </c>
      <c r="O55">
        <v>3.145</v>
      </c>
      <c r="Q55">
        <v>0</v>
      </c>
      <c r="R55">
        <v>1</v>
      </c>
      <c r="S55">
        <v>0</v>
      </c>
      <c r="T55">
        <v>0</v>
      </c>
      <c r="V55">
        <v>0</v>
      </c>
      <c r="Y55" s="11">
        <v>44840</v>
      </c>
      <c r="Z55">
        <v>0.83268518518518519</v>
      </c>
      <c r="AB55">
        <v>1</v>
      </c>
      <c r="AD55">
        <v>2.4643861000929954</v>
      </c>
      <c r="AE55">
        <v>6.2593987556187116</v>
      </c>
      <c r="AF55">
        <v>3.7950126555257162</v>
      </c>
      <c r="AG55">
        <v>9.4885249154988874E-2</v>
      </c>
      <c r="AK55">
        <v>39.956518919436938</v>
      </c>
      <c r="AQ55">
        <v>0.55335503203850389</v>
      </c>
      <c r="AW55">
        <v>40.002129957545435</v>
      </c>
      <c r="BC55">
        <v>2.2445610757092096</v>
      </c>
      <c r="BG55">
        <v>3.0796457105959436</v>
      </c>
      <c r="BH55">
        <v>6.2421281903947898</v>
      </c>
      <c r="BI55">
        <v>3.1624824797988462</v>
      </c>
      <c r="BJ55">
        <v>9.5962214411018043E-2</v>
      </c>
    </row>
    <row r="56" spans="1:62" x14ac:dyDescent="0.35">
      <c r="A56">
        <v>45</v>
      </c>
      <c r="B56">
        <v>13</v>
      </c>
      <c r="C56" t="s">
        <v>183</v>
      </c>
      <c r="D56" t="s">
        <v>27</v>
      </c>
      <c r="G56">
        <v>0.5</v>
      </c>
      <c r="H56">
        <v>0.5</v>
      </c>
      <c r="I56">
        <v>124</v>
      </c>
      <c r="J56">
        <v>33</v>
      </c>
      <c r="L56">
        <v>177</v>
      </c>
      <c r="M56">
        <v>0.51</v>
      </c>
      <c r="N56">
        <v>0.30599999999999999</v>
      </c>
      <c r="O56">
        <v>0</v>
      </c>
      <c r="Q56">
        <v>0</v>
      </c>
      <c r="R56">
        <v>1</v>
      </c>
      <c r="S56">
        <v>0</v>
      </c>
      <c r="T56">
        <v>0</v>
      </c>
      <c r="V56">
        <v>0</v>
      </c>
      <c r="Y56" s="11">
        <v>44846</v>
      </c>
      <c r="Z56">
        <v>0.95498842592592592</v>
      </c>
      <c r="AB56">
        <v>3</v>
      </c>
      <c r="AC56" t="s">
        <v>200</v>
      </c>
      <c r="AD56">
        <v>0.20683119013667067</v>
      </c>
      <c r="AE56">
        <v>0.17722390601381871</v>
      </c>
      <c r="AF56">
        <v>-2.9607284122851962E-2</v>
      </c>
      <c r="AG56">
        <v>2.7453053571354604E-2</v>
      </c>
      <c r="AK56">
        <v>25.529416639387211</v>
      </c>
      <c r="AQ56">
        <v>144.58355338954249</v>
      </c>
      <c r="AW56">
        <v>212.98026400765465</v>
      </c>
      <c r="BC56">
        <v>107.94680471664562</v>
      </c>
      <c r="BG56">
        <v>0.18341837017863238</v>
      </c>
      <c r="BH56">
        <v>0.63960761417847845</v>
      </c>
      <c r="BI56">
        <v>0.45618924399984606</v>
      </c>
      <c r="BJ56">
        <v>5.964606331556388E-2</v>
      </c>
    </row>
    <row r="57" spans="1:62" x14ac:dyDescent="0.35">
      <c r="A57">
        <v>84</v>
      </c>
      <c r="B57">
        <v>24</v>
      </c>
      <c r="C57" t="s">
        <v>183</v>
      </c>
      <c r="D57" t="s">
        <v>27</v>
      </c>
      <c r="G57">
        <v>0.5</v>
      </c>
      <c r="H57">
        <v>0.5</v>
      </c>
      <c r="I57">
        <v>4285</v>
      </c>
      <c r="J57">
        <v>6314</v>
      </c>
      <c r="L57">
        <v>994</v>
      </c>
      <c r="M57">
        <v>3.702</v>
      </c>
      <c r="N57">
        <v>5.6280000000000001</v>
      </c>
      <c r="O57">
        <v>1.925</v>
      </c>
      <c r="Q57">
        <v>0</v>
      </c>
      <c r="R57">
        <v>1</v>
      </c>
      <c r="S57">
        <v>0</v>
      </c>
      <c r="T57">
        <v>0</v>
      </c>
      <c r="V57">
        <v>0</v>
      </c>
      <c r="Y57" s="11">
        <v>44852</v>
      </c>
      <c r="Z57">
        <v>0.21506944444444445</v>
      </c>
      <c r="AB57">
        <v>1</v>
      </c>
      <c r="AD57">
        <v>4.3158333275684937</v>
      </c>
      <c r="AE57">
        <v>6.639356053500749</v>
      </c>
      <c r="AF57">
        <v>2.3235227259322553</v>
      </c>
      <c r="AG57">
        <v>0.10376344734398806</v>
      </c>
      <c r="AK57">
        <v>1.3598241956597366</v>
      </c>
      <c r="AQ57">
        <v>0.1091087186713708</v>
      </c>
      <c r="AW57">
        <v>2.1732736555436296</v>
      </c>
      <c r="BC57">
        <v>1.302147183471182</v>
      </c>
      <c r="BG57">
        <v>4.2866876198449919</v>
      </c>
      <c r="BH57">
        <v>6.6357359702549683</v>
      </c>
      <c r="BI57">
        <v>2.3490483504099764</v>
      </c>
      <c r="BJ57">
        <v>0.10309224098778816</v>
      </c>
    </row>
    <row r="58" spans="1:62" x14ac:dyDescent="0.35">
      <c r="A58">
        <v>102</v>
      </c>
      <c r="B58">
        <v>30</v>
      </c>
      <c r="C58" t="s">
        <v>107</v>
      </c>
      <c r="D58" t="s">
        <v>27</v>
      </c>
      <c r="G58">
        <v>0.5</v>
      </c>
      <c r="H58">
        <v>0.5</v>
      </c>
      <c r="I58">
        <v>4343</v>
      </c>
      <c r="J58">
        <v>6166</v>
      </c>
      <c r="L58">
        <v>965</v>
      </c>
      <c r="M58">
        <v>3.7469999999999999</v>
      </c>
      <c r="N58">
        <v>5.5019999999999998</v>
      </c>
      <c r="O58">
        <v>1.7549999999999999</v>
      </c>
      <c r="Q58">
        <v>0</v>
      </c>
      <c r="R58">
        <v>1</v>
      </c>
      <c r="S58">
        <v>0</v>
      </c>
      <c r="T58">
        <v>0</v>
      </c>
      <c r="V58">
        <v>0</v>
      </c>
      <c r="Y58" s="11">
        <v>44841</v>
      </c>
      <c r="Z58">
        <v>0.32762731481481483</v>
      </c>
      <c r="AB58">
        <v>1</v>
      </c>
      <c r="AD58">
        <v>4.1714536132873503</v>
      </c>
      <c r="AE58">
        <v>6.218762131562424</v>
      </c>
      <c r="AF58">
        <v>2.0473085182750737</v>
      </c>
      <c r="AG58">
        <v>0.11351674808429336</v>
      </c>
      <c r="AK58">
        <v>4.6355708561300862E-2</v>
      </c>
      <c r="AQ58">
        <v>0.76486971421425487</v>
      </c>
      <c r="AW58">
        <v>2.3975731532176612</v>
      </c>
      <c r="BC58">
        <v>1.4332906316397371</v>
      </c>
      <c r="BG58">
        <v>4.1704869838914309</v>
      </c>
      <c r="BH58">
        <v>6.2426361481954933</v>
      </c>
      <c r="BI58">
        <v>2.0721491643040628</v>
      </c>
      <c r="BJ58">
        <v>0.11270902414227149</v>
      </c>
    </row>
    <row r="59" spans="1:62" x14ac:dyDescent="0.35">
      <c r="A59">
        <v>39</v>
      </c>
      <c r="B59">
        <v>11</v>
      </c>
      <c r="C59" t="s">
        <v>110</v>
      </c>
      <c r="D59" t="s">
        <v>27</v>
      </c>
      <c r="G59">
        <v>0.5</v>
      </c>
      <c r="H59">
        <v>0.5</v>
      </c>
      <c r="I59">
        <v>1641</v>
      </c>
      <c r="J59">
        <v>5847</v>
      </c>
      <c r="L59">
        <v>1461</v>
      </c>
      <c r="M59">
        <v>1.6739999999999999</v>
      </c>
      <c r="N59">
        <v>5.2320000000000002</v>
      </c>
      <c r="O59">
        <v>3.5579999999999998</v>
      </c>
      <c r="Q59">
        <v>3.6999999999999998E-2</v>
      </c>
      <c r="R59">
        <v>1</v>
      </c>
      <c r="S59">
        <v>0</v>
      </c>
      <c r="T59">
        <v>0</v>
      </c>
      <c r="V59">
        <v>0</v>
      </c>
      <c r="Y59" s="11">
        <v>44841</v>
      </c>
      <c r="Z59" s="6">
        <v>0.81153935185185189</v>
      </c>
      <c r="AB59">
        <v>2</v>
      </c>
      <c r="AD59" s="3">
        <v>1.6977247572163099</v>
      </c>
      <c r="AE59" s="3">
        <v>6.0439118865922881</v>
      </c>
      <c r="AF59" s="3">
        <v>4.346187129375978</v>
      </c>
      <c r="AG59" s="3">
        <v>0.17057212832983015</v>
      </c>
      <c r="AH59" s="3"/>
      <c r="AK59">
        <v>65.332391060751078</v>
      </c>
      <c r="AQ59">
        <v>5.0914696770282912</v>
      </c>
      <c r="AW59">
        <v>36.177754685099046</v>
      </c>
      <c r="BC59">
        <v>2.9103266226413589</v>
      </c>
      <c r="BG59" s="3">
        <v>2.5213557596945013</v>
      </c>
      <c r="BH59" s="3">
        <v>6.2017930939987789</v>
      </c>
      <c r="BI59" s="3">
        <v>3.680437334304278</v>
      </c>
      <c r="BJ59" s="3">
        <v>0.16812562590473618</v>
      </c>
    </row>
    <row r="60" spans="1:62" x14ac:dyDescent="0.35">
      <c r="A60">
        <v>39</v>
      </c>
      <c r="B60">
        <v>11</v>
      </c>
      <c r="C60" t="s">
        <v>90</v>
      </c>
      <c r="D60" t="s">
        <v>27</v>
      </c>
      <c r="G60">
        <v>0.5</v>
      </c>
      <c r="H60">
        <v>0.5</v>
      </c>
      <c r="I60">
        <v>4201</v>
      </c>
      <c r="J60">
        <v>6886</v>
      </c>
      <c r="L60">
        <v>1533</v>
      </c>
      <c r="M60">
        <v>3.6379999999999999</v>
      </c>
      <c r="N60">
        <v>6.1120000000000001</v>
      </c>
      <c r="O60">
        <v>2.4740000000000002</v>
      </c>
      <c r="Q60">
        <v>4.3999999999999997E-2</v>
      </c>
      <c r="R60">
        <v>1</v>
      </c>
      <c r="S60">
        <v>0</v>
      </c>
      <c r="T60">
        <v>0</v>
      </c>
      <c r="V60">
        <v>0</v>
      </c>
      <c r="Y60" s="11">
        <v>44840</v>
      </c>
      <c r="Z60">
        <v>0.75059027777777787</v>
      </c>
      <c r="AB60">
        <v>1</v>
      </c>
      <c r="AD60">
        <v>4.0341922390667397</v>
      </c>
      <c r="AE60">
        <v>6.9502213645756035</v>
      </c>
      <c r="AF60">
        <v>2.9160291255088637</v>
      </c>
      <c r="AG60">
        <v>0.17468837462674969</v>
      </c>
      <c r="AK60">
        <v>2.3024926483377124</v>
      </c>
      <c r="AQ60">
        <v>0.98415982048779349</v>
      </c>
      <c r="AW60">
        <v>0.81161785799771091</v>
      </c>
      <c r="BC60">
        <v>1.893080283406803</v>
      </c>
      <c r="BG60">
        <v>3.9882773427605498</v>
      </c>
      <c r="BH60">
        <v>6.9161881919284625</v>
      </c>
      <c r="BI60">
        <v>2.9279108491679136</v>
      </c>
      <c r="BJ60">
        <v>0.17635767077359488</v>
      </c>
    </row>
    <row r="61" spans="1:62" x14ac:dyDescent="0.35">
      <c r="A61">
        <v>36</v>
      </c>
      <c r="B61">
        <v>10</v>
      </c>
      <c r="C61" t="s">
        <v>89</v>
      </c>
      <c r="D61" t="s">
        <v>27</v>
      </c>
      <c r="G61">
        <v>0.5</v>
      </c>
      <c r="H61">
        <v>0.5</v>
      </c>
      <c r="I61">
        <v>4290</v>
      </c>
      <c r="J61">
        <v>7391</v>
      </c>
      <c r="L61">
        <v>2324</v>
      </c>
      <c r="M61">
        <v>3.706</v>
      </c>
      <c r="N61">
        <v>6.54</v>
      </c>
      <c r="O61">
        <v>2.8340000000000001</v>
      </c>
      <c r="Q61">
        <v>0.127</v>
      </c>
      <c r="R61">
        <v>1</v>
      </c>
      <c r="S61">
        <v>0</v>
      </c>
      <c r="T61">
        <v>0</v>
      </c>
      <c r="V61">
        <v>0</v>
      </c>
      <c r="Y61" s="11">
        <v>44840</v>
      </c>
      <c r="Z61">
        <v>0.72278935185185178</v>
      </c>
      <c r="AB61">
        <v>1</v>
      </c>
      <c r="AD61">
        <v>4.1202222553036005</v>
      </c>
      <c r="AE61">
        <v>7.4632587432862367</v>
      </c>
      <c r="AF61">
        <v>3.3430364879826362</v>
      </c>
      <c r="AG61">
        <v>0.25987632637865632</v>
      </c>
      <c r="AK61">
        <v>0.25773417932915388</v>
      </c>
      <c r="AQ61">
        <v>1.1500016468486725</v>
      </c>
      <c r="AW61">
        <v>2.9125442137725965</v>
      </c>
      <c r="BC61">
        <v>1.6715120972049742</v>
      </c>
      <c r="BG61">
        <v>4.1255387169811595</v>
      </c>
      <c r="BH61">
        <v>7.4205902880271344</v>
      </c>
      <c r="BI61">
        <v>3.2950515710459749</v>
      </c>
      <c r="BJ61">
        <v>0.25772239586659795</v>
      </c>
    </row>
    <row r="62" spans="1:62" x14ac:dyDescent="0.35">
      <c r="A62">
        <v>54</v>
      </c>
      <c r="B62">
        <v>16</v>
      </c>
      <c r="C62" t="s">
        <v>95</v>
      </c>
      <c r="D62" t="s">
        <v>27</v>
      </c>
      <c r="G62">
        <v>0.5</v>
      </c>
      <c r="H62">
        <v>0.5</v>
      </c>
      <c r="I62">
        <v>2100</v>
      </c>
      <c r="J62">
        <v>6969</v>
      </c>
      <c r="L62">
        <v>1998</v>
      </c>
      <c r="M62">
        <v>2.0259999999999998</v>
      </c>
      <c r="N62">
        <v>6.1820000000000004</v>
      </c>
      <c r="O62">
        <v>4.1559999999999997</v>
      </c>
      <c r="Q62">
        <v>9.2999999999999999E-2</v>
      </c>
      <c r="R62">
        <v>1</v>
      </c>
      <c r="S62">
        <v>0</v>
      </c>
      <c r="T62">
        <v>0</v>
      </c>
      <c r="V62">
        <v>0</v>
      </c>
      <c r="Y62" s="11">
        <v>44840</v>
      </c>
      <c r="Z62">
        <v>0.8870717592592593</v>
      </c>
      <c r="AB62">
        <v>1</v>
      </c>
      <c r="AD62">
        <v>2.0033038782392545</v>
      </c>
      <c r="AE62">
        <v>7.0345423594924013</v>
      </c>
      <c r="AF62">
        <v>5.0312384812531468</v>
      </c>
      <c r="AG62">
        <v>0.22476725903210568</v>
      </c>
      <c r="AK62">
        <v>69.223077919059577</v>
      </c>
      <c r="AQ62">
        <v>0.15898624896299129</v>
      </c>
      <c r="AW62">
        <v>53.765976853048947</v>
      </c>
      <c r="BC62">
        <v>2.8806973732053511</v>
      </c>
      <c r="BG62">
        <v>3.0636963255632672</v>
      </c>
      <c r="BH62">
        <v>7.0289548236846615</v>
      </c>
      <c r="BI62">
        <v>3.9652584981213943</v>
      </c>
      <c r="BJ62">
        <v>0.22805200306299461</v>
      </c>
    </row>
    <row r="63" spans="1:62" x14ac:dyDescent="0.35">
      <c r="A63">
        <v>81</v>
      </c>
      <c r="B63">
        <v>23</v>
      </c>
      <c r="C63" t="s">
        <v>120</v>
      </c>
      <c r="D63" t="s">
        <v>27</v>
      </c>
      <c r="G63">
        <v>0.5</v>
      </c>
      <c r="H63">
        <v>0.5</v>
      </c>
      <c r="I63">
        <v>3841</v>
      </c>
      <c r="J63">
        <v>6733</v>
      </c>
      <c r="L63">
        <v>1382</v>
      </c>
      <c r="M63">
        <v>3.3620000000000001</v>
      </c>
      <c r="N63">
        <v>5.9829999999999997</v>
      </c>
      <c r="O63">
        <v>2.621</v>
      </c>
      <c r="Q63">
        <v>2.9000000000000001E-2</v>
      </c>
      <c r="R63">
        <v>1</v>
      </c>
      <c r="S63">
        <v>0</v>
      </c>
      <c r="T63">
        <v>0</v>
      </c>
      <c r="V63">
        <v>0</v>
      </c>
      <c r="Y63" s="11">
        <v>44842</v>
      </c>
      <c r="Z63" s="6">
        <v>0.19513888888888889</v>
      </c>
      <c r="AB63">
        <v>1</v>
      </c>
      <c r="AD63" s="3">
        <v>3.898074733478631</v>
      </c>
      <c r="AE63" s="3">
        <v>6.9405961799394111</v>
      </c>
      <c r="AF63" s="3">
        <v>3.0425214464607802</v>
      </c>
      <c r="AG63" s="3">
        <v>0.16251905784722911</v>
      </c>
      <c r="AH63" s="3"/>
      <c r="AK63">
        <v>0.28263432579912967</v>
      </c>
      <c r="AQ63">
        <v>0.53807250889397185</v>
      </c>
      <c r="AW63">
        <v>1.5797833585750125</v>
      </c>
      <c r="BC63">
        <v>3.900756028151974</v>
      </c>
      <c r="BG63" s="3">
        <v>3.892573858537975</v>
      </c>
      <c r="BH63" s="3">
        <v>6.9593192718433858</v>
      </c>
      <c r="BI63" s="3">
        <v>3.0667454133054108</v>
      </c>
      <c r="BJ63" s="3">
        <v>0.15940996101533883</v>
      </c>
    </row>
    <row r="64" spans="1:62" x14ac:dyDescent="0.35">
      <c r="A64">
        <v>48</v>
      </c>
      <c r="B64">
        <v>14</v>
      </c>
      <c r="C64" t="s">
        <v>113</v>
      </c>
      <c r="D64" t="s">
        <v>27</v>
      </c>
      <c r="G64">
        <v>0.5</v>
      </c>
      <c r="H64">
        <v>0.5</v>
      </c>
      <c r="I64">
        <v>4022</v>
      </c>
      <c r="J64">
        <v>7614</v>
      </c>
      <c r="L64">
        <v>1988</v>
      </c>
      <c r="M64">
        <v>3.5</v>
      </c>
      <c r="N64">
        <v>6.7290000000000001</v>
      </c>
      <c r="O64">
        <v>3.2290000000000001</v>
      </c>
      <c r="Q64">
        <v>9.1999999999999998E-2</v>
      </c>
      <c r="R64">
        <v>1</v>
      </c>
      <c r="S64">
        <v>0</v>
      </c>
      <c r="T64">
        <v>0</v>
      </c>
      <c r="V64">
        <v>0</v>
      </c>
      <c r="Y64" s="11">
        <v>44841</v>
      </c>
      <c r="Z64" s="6">
        <v>0.89372685185185186</v>
      </c>
      <c r="AB64">
        <v>1</v>
      </c>
      <c r="AD64" s="3">
        <v>4.0791035269802123</v>
      </c>
      <c r="AE64" s="3">
        <v>7.8322201781773506</v>
      </c>
      <c r="AF64" s="3">
        <v>3.7531166511971383</v>
      </c>
      <c r="AG64" s="3">
        <v>0.22429324408085222</v>
      </c>
      <c r="AH64" s="3"/>
      <c r="AK64">
        <v>3.0367485963934429</v>
      </c>
      <c r="AQ64">
        <v>0.3106033518157118</v>
      </c>
      <c r="AW64">
        <v>2.5705013945070498</v>
      </c>
      <c r="BC64">
        <v>0.40987350361516428</v>
      </c>
      <c r="BG64" s="3">
        <v>4.0180938230929391</v>
      </c>
      <c r="BH64" s="3">
        <v>7.820075469915313</v>
      </c>
      <c r="BI64" s="3">
        <v>3.8019816468223739</v>
      </c>
      <c r="BJ64" s="3">
        <v>0.22383452487614711</v>
      </c>
    </row>
    <row r="65" spans="1:62" x14ac:dyDescent="0.35">
      <c r="A65">
        <v>57</v>
      </c>
      <c r="B65">
        <v>17</v>
      </c>
      <c r="C65" t="s">
        <v>96</v>
      </c>
      <c r="D65" t="s">
        <v>27</v>
      </c>
      <c r="G65">
        <v>0.5</v>
      </c>
      <c r="H65">
        <v>0.5</v>
      </c>
      <c r="I65">
        <v>4006</v>
      </c>
      <c r="J65">
        <v>7686</v>
      </c>
      <c r="L65">
        <v>2432</v>
      </c>
      <c r="M65">
        <v>3.488</v>
      </c>
      <c r="N65">
        <v>6.79</v>
      </c>
      <c r="O65">
        <v>3.302</v>
      </c>
      <c r="Q65">
        <v>0.13800000000000001</v>
      </c>
      <c r="R65">
        <v>1</v>
      </c>
      <c r="S65">
        <v>0</v>
      </c>
      <c r="T65">
        <v>0</v>
      </c>
      <c r="V65">
        <v>0</v>
      </c>
      <c r="Y65" s="11">
        <v>44840</v>
      </c>
      <c r="Z65">
        <v>0.91509259259259268</v>
      </c>
      <c r="AB65">
        <v>1</v>
      </c>
      <c r="AD65">
        <v>3.8456995068623794</v>
      </c>
      <c r="AE65">
        <v>7.7629538457013592</v>
      </c>
      <c r="AF65">
        <v>3.9172543388389798</v>
      </c>
      <c r="AG65">
        <v>0.27150755114377123</v>
      </c>
      <c r="AK65">
        <v>3.5298963552920171</v>
      </c>
      <c r="AQ65">
        <v>1.0921286338532301</v>
      </c>
      <c r="AW65">
        <v>1.2449634788470429</v>
      </c>
      <c r="BC65">
        <v>1.8081456760307024</v>
      </c>
      <c r="BG65">
        <v>3.7790020785439138</v>
      </c>
      <c r="BH65">
        <v>7.7207933482429603</v>
      </c>
      <c r="BI65">
        <v>3.9417912696990469</v>
      </c>
      <c r="BJ65">
        <v>0.27398457123263831</v>
      </c>
    </row>
    <row r="66" spans="1:62" x14ac:dyDescent="0.35">
      <c r="A66">
        <v>60</v>
      </c>
      <c r="B66">
        <v>18</v>
      </c>
      <c r="C66" t="s">
        <v>117</v>
      </c>
      <c r="D66" t="s">
        <v>27</v>
      </c>
      <c r="G66">
        <v>0.5</v>
      </c>
      <c r="H66">
        <v>0.5</v>
      </c>
      <c r="I66">
        <v>4116</v>
      </c>
      <c r="J66">
        <v>6566</v>
      </c>
      <c r="L66">
        <v>1632</v>
      </c>
      <c r="M66">
        <v>3.5720000000000001</v>
      </c>
      <c r="N66">
        <v>5.8410000000000002</v>
      </c>
      <c r="O66">
        <v>2.2690000000000001</v>
      </c>
      <c r="Q66">
        <v>5.5E-2</v>
      </c>
      <c r="R66">
        <v>1</v>
      </c>
      <c r="S66">
        <v>0</v>
      </c>
      <c r="T66">
        <v>0</v>
      </c>
      <c r="V66">
        <v>0</v>
      </c>
      <c r="Y66" s="11">
        <v>44842</v>
      </c>
      <c r="Z66" s="6">
        <v>4.8495370370370368E-3</v>
      </c>
      <c r="AB66">
        <v>1</v>
      </c>
      <c r="AD66" s="3">
        <v>4.1731184805114205</v>
      </c>
      <c r="AE66" s="3">
        <v>6.7715823232927184</v>
      </c>
      <c r="AF66" s="3">
        <v>2.5984638427812978</v>
      </c>
      <c r="AG66" s="3">
        <v>0.18800345810862479</v>
      </c>
      <c r="AH66" s="3"/>
      <c r="AK66">
        <v>2.3969579386563564E-2</v>
      </c>
      <c r="AQ66">
        <v>0.14934519626108331</v>
      </c>
      <c r="AW66">
        <v>0.42706013346745536</v>
      </c>
      <c r="BC66">
        <v>0.75622559358273755</v>
      </c>
      <c r="BG66" s="3">
        <v>4.1726184009713609</v>
      </c>
      <c r="BH66" s="3">
        <v>6.7766426184019011</v>
      </c>
      <c r="BI66" s="3">
        <v>2.6040242174305397</v>
      </c>
      <c r="BJ66" s="3">
        <v>0.18871702131594387</v>
      </c>
    </row>
    <row r="67" spans="1:62" x14ac:dyDescent="0.35">
      <c r="A67">
        <v>57</v>
      </c>
      <c r="B67">
        <v>17</v>
      </c>
      <c r="C67" t="s">
        <v>116</v>
      </c>
      <c r="D67" t="s">
        <v>27</v>
      </c>
      <c r="G67">
        <v>0.5</v>
      </c>
      <c r="H67">
        <v>0.5</v>
      </c>
      <c r="I67">
        <v>4203</v>
      </c>
      <c r="J67">
        <v>6717</v>
      </c>
      <c r="L67">
        <v>2336</v>
      </c>
      <c r="M67">
        <v>3.6389999999999998</v>
      </c>
      <c r="N67">
        <v>5.9690000000000003</v>
      </c>
      <c r="O67">
        <v>2.33</v>
      </c>
      <c r="Q67">
        <v>0.128</v>
      </c>
      <c r="R67">
        <v>1</v>
      </c>
      <c r="S67">
        <v>0</v>
      </c>
      <c r="T67">
        <v>0</v>
      </c>
      <c r="V67">
        <v>0</v>
      </c>
      <c r="Y67" s="11">
        <v>44841</v>
      </c>
      <c r="Z67" s="6">
        <v>0.97734953703703698</v>
      </c>
      <c r="AB67">
        <v>1</v>
      </c>
      <c r="AD67" s="3">
        <v>4.2601323204817945</v>
      </c>
      <c r="AE67" s="3">
        <v>6.9244032355900265</v>
      </c>
      <c r="AF67" s="3">
        <v>2.664270915108232</v>
      </c>
      <c r="AG67" s="3">
        <v>0.25976752924471502</v>
      </c>
      <c r="AH67" s="3"/>
      <c r="AK67">
        <v>1.9758459913103676</v>
      </c>
      <c r="AQ67">
        <v>1.0283687788095006</v>
      </c>
      <c r="AW67">
        <v>6.026180915331449</v>
      </c>
      <c r="BC67">
        <v>2.2219582180415451</v>
      </c>
      <c r="BG67" s="3">
        <v>4.3026390813868627</v>
      </c>
      <c r="BH67" s="3">
        <v>6.8889811698257493</v>
      </c>
      <c r="BI67" s="3">
        <v>2.5863420884388875</v>
      </c>
      <c r="BJ67" s="3">
        <v>0.25691327641543871</v>
      </c>
    </row>
    <row r="68" spans="1:62" x14ac:dyDescent="0.35">
      <c r="A68">
        <v>33</v>
      </c>
      <c r="B68">
        <v>9</v>
      </c>
      <c r="C68" t="s">
        <v>108</v>
      </c>
      <c r="D68" t="s">
        <v>27</v>
      </c>
      <c r="G68">
        <v>0.5</v>
      </c>
      <c r="H68">
        <v>0.5</v>
      </c>
      <c r="I68">
        <v>3266</v>
      </c>
      <c r="J68">
        <v>5151</v>
      </c>
      <c r="L68">
        <v>682</v>
      </c>
      <c r="M68">
        <v>2.92</v>
      </c>
      <c r="N68">
        <v>4.6429999999999998</v>
      </c>
      <c r="O68">
        <v>1.722</v>
      </c>
      <c r="Q68">
        <v>0</v>
      </c>
      <c r="R68">
        <v>1</v>
      </c>
      <c r="S68">
        <v>0</v>
      </c>
      <c r="T68">
        <v>0</v>
      </c>
      <c r="V68">
        <v>0</v>
      </c>
      <c r="Y68" s="11">
        <v>44841</v>
      </c>
      <c r="Z68" s="6">
        <v>0.75899305555555552</v>
      </c>
      <c r="AB68">
        <v>1</v>
      </c>
      <c r="AD68" s="3">
        <v>3.3229832624100695</v>
      </c>
      <c r="AE68" s="3">
        <v>5.3395188073940973</v>
      </c>
      <c r="AF68" s="3">
        <v>2.0165355449840279</v>
      </c>
      <c r="AG68" s="3">
        <v>9.1162737115321232E-2</v>
      </c>
      <c r="AH68" s="3"/>
      <c r="AK68">
        <v>0.75529733999853377</v>
      </c>
      <c r="AQ68">
        <v>1.07458027205379</v>
      </c>
      <c r="AW68">
        <v>4.0182757207021309</v>
      </c>
      <c r="BC68">
        <v>7.7834625268503972</v>
      </c>
      <c r="BG68" s="3">
        <v>3.3104812739085787</v>
      </c>
      <c r="BH68" s="3">
        <v>5.3683624895164375</v>
      </c>
      <c r="BI68" s="3">
        <v>2.0578812156078579</v>
      </c>
      <c r="BJ68" s="3">
        <v>8.7747827480294222E-2</v>
      </c>
    </row>
    <row r="69" spans="1:62" x14ac:dyDescent="0.35">
      <c r="A69">
        <v>51</v>
      </c>
      <c r="B69">
        <v>15</v>
      </c>
      <c r="C69" t="s">
        <v>94</v>
      </c>
      <c r="D69" t="s">
        <v>27</v>
      </c>
      <c r="G69">
        <v>0.5</v>
      </c>
      <c r="H69">
        <v>0.5</v>
      </c>
      <c r="I69">
        <v>3797</v>
      </c>
      <c r="J69">
        <v>6021</v>
      </c>
      <c r="L69">
        <v>1297</v>
      </c>
      <c r="M69">
        <v>3.3279999999999998</v>
      </c>
      <c r="N69">
        <v>5.3789999999999996</v>
      </c>
      <c r="O69">
        <v>2.052</v>
      </c>
      <c r="Q69">
        <v>0.02</v>
      </c>
      <c r="R69">
        <v>1</v>
      </c>
      <c r="S69">
        <v>0</v>
      </c>
      <c r="T69">
        <v>0</v>
      </c>
      <c r="V69">
        <v>0</v>
      </c>
      <c r="Y69" s="11">
        <v>44840</v>
      </c>
      <c r="Z69">
        <v>0.86021990740740739</v>
      </c>
      <c r="AB69">
        <v>1</v>
      </c>
      <c r="AD69">
        <v>3.6436739631151429</v>
      </c>
      <c r="AE69">
        <v>6.0714543693583813</v>
      </c>
      <c r="AF69">
        <v>2.4277804062432384</v>
      </c>
      <c r="AG69">
        <v>0.1492719945844615</v>
      </c>
      <c r="AK69">
        <v>1.8203900252200316</v>
      </c>
      <c r="AQ69">
        <v>0.84014729673921829</v>
      </c>
      <c r="AW69">
        <v>0.61328535612689772</v>
      </c>
      <c r="BC69">
        <v>4.7885880407478725</v>
      </c>
      <c r="BG69">
        <v>3.6108085636538698</v>
      </c>
      <c r="BH69">
        <v>6.0460564793232017</v>
      </c>
      <c r="BI69">
        <v>2.435247915669331</v>
      </c>
      <c r="BJ69">
        <v>0.15293367645496064</v>
      </c>
    </row>
    <row r="70" spans="1:62" x14ac:dyDescent="0.35">
      <c r="A70">
        <v>78</v>
      </c>
      <c r="B70">
        <v>22</v>
      </c>
      <c r="C70" t="s">
        <v>119</v>
      </c>
      <c r="D70" t="s">
        <v>27</v>
      </c>
      <c r="G70">
        <v>0.5</v>
      </c>
      <c r="H70">
        <v>0.5</v>
      </c>
      <c r="I70">
        <v>3075</v>
      </c>
      <c r="J70">
        <v>5754</v>
      </c>
      <c r="L70">
        <v>1470</v>
      </c>
      <c r="M70">
        <v>2.774</v>
      </c>
      <c r="N70">
        <v>5.1529999999999996</v>
      </c>
      <c r="O70">
        <v>2.379</v>
      </c>
      <c r="Q70">
        <v>3.7999999999999999E-2</v>
      </c>
      <c r="R70">
        <v>1</v>
      </c>
      <c r="S70">
        <v>0</v>
      </c>
      <c r="T70">
        <v>0</v>
      </c>
      <c r="V70">
        <v>0</v>
      </c>
      <c r="Y70" s="11">
        <v>44842</v>
      </c>
      <c r="Z70" s="6">
        <v>0.16791666666666669</v>
      </c>
      <c r="AB70">
        <v>1</v>
      </c>
      <c r="AD70" s="3">
        <v>3.1319528781072954</v>
      </c>
      <c r="AE70" s="3">
        <v>5.9497903975614959</v>
      </c>
      <c r="AF70" s="3">
        <v>2.8178375194542005</v>
      </c>
      <c r="AG70" s="3">
        <v>0.1714895667392404</v>
      </c>
      <c r="AH70" s="3"/>
      <c r="AK70">
        <v>2.9488442988412742</v>
      </c>
      <c r="AQ70">
        <v>0.47514832928462641</v>
      </c>
      <c r="AW70">
        <v>4.147752058229675</v>
      </c>
      <c r="BC70">
        <v>0.65173621306466623</v>
      </c>
      <c r="BG70" s="3">
        <v>3.08644563996187</v>
      </c>
      <c r="BH70" s="3">
        <v>5.9639592238672066</v>
      </c>
      <c r="BI70" s="3">
        <v>2.8775135839053365</v>
      </c>
      <c r="BJ70" s="3">
        <v>0.17205022354499111</v>
      </c>
    </row>
    <row r="71" spans="1:62" x14ac:dyDescent="0.35">
      <c r="A71">
        <v>39</v>
      </c>
      <c r="B71">
        <v>11</v>
      </c>
      <c r="C71" t="s">
        <v>151</v>
      </c>
      <c r="D71" t="s">
        <v>27</v>
      </c>
      <c r="G71">
        <v>0.5</v>
      </c>
      <c r="H71">
        <v>0.5</v>
      </c>
      <c r="I71">
        <v>4102</v>
      </c>
      <c r="J71">
        <v>6158</v>
      </c>
      <c r="L71">
        <v>1720</v>
      </c>
      <c r="M71">
        <v>3.5619999999999998</v>
      </c>
      <c r="N71">
        <v>5.4950000000000001</v>
      </c>
      <c r="O71">
        <v>1.9330000000000001</v>
      </c>
      <c r="Q71">
        <v>6.4000000000000001E-2</v>
      </c>
      <c r="R71">
        <v>1</v>
      </c>
      <c r="S71">
        <v>0</v>
      </c>
      <c r="T71">
        <v>0</v>
      </c>
      <c r="V71">
        <v>0</v>
      </c>
      <c r="Y71" s="11">
        <v>44845</v>
      </c>
      <c r="Z71">
        <v>0.8181828703703703</v>
      </c>
      <c r="AB71">
        <v>1</v>
      </c>
      <c r="AD71">
        <v>4.101852988413687</v>
      </c>
      <c r="AE71">
        <v>6.1490172918472181</v>
      </c>
      <c r="AF71">
        <v>2.0471643034335312</v>
      </c>
      <c r="AG71">
        <v>0.18148510068712809</v>
      </c>
      <c r="AK71">
        <v>0.21743969106654612</v>
      </c>
      <c r="AQ71">
        <v>0.17453512720938225</v>
      </c>
      <c r="AW71">
        <v>0.95532508366451085</v>
      </c>
      <c r="BC71">
        <v>0.16395141413353312</v>
      </c>
      <c r="BG71">
        <v>4.0973983033074486</v>
      </c>
      <c r="BH71">
        <v>6.1543880763762493</v>
      </c>
      <c r="BI71">
        <v>2.0569897730688012</v>
      </c>
      <c r="BJ71">
        <v>0.1816339964399834</v>
      </c>
    </row>
    <row r="72" spans="1:62" x14ac:dyDescent="0.35">
      <c r="A72">
        <v>78</v>
      </c>
      <c r="B72">
        <v>22</v>
      </c>
      <c r="C72" t="s">
        <v>99</v>
      </c>
      <c r="D72" t="s">
        <v>27</v>
      </c>
      <c r="G72">
        <v>0.5</v>
      </c>
      <c r="H72">
        <v>0.5</v>
      </c>
      <c r="I72">
        <v>4391</v>
      </c>
      <c r="J72">
        <v>6933</v>
      </c>
      <c r="L72">
        <v>2356</v>
      </c>
      <c r="M72">
        <v>3.7839999999999998</v>
      </c>
      <c r="N72">
        <v>6.1520000000000001</v>
      </c>
      <c r="O72">
        <v>2.3690000000000002</v>
      </c>
      <c r="Q72">
        <v>0.13</v>
      </c>
      <c r="R72">
        <v>1</v>
      </c>
      <c r="S72">
        <v>0</v>
      </c>
      <c r="T72">
        <v>0</v>
      </c>
      <c r="V72">
        <v>0</v>
      </c>
      <c r="Y72" s="11">
        <v>44841</v>
      </c>
      <c r="Z72">
        <v>0.10699074074074073</v>
      </c>
      <c r="AB72">
        <v>1</v>
      </c>
      <c r="AD72">
        <v>4.2178518242914995</v>
      </c>
      <c r="AE72">
        <v>6.9979693978417421</v>
      </c>
      <c r="AF72">
        <v>2.7801175735502426</v>
      </c>
      <c r="AG72">
        <v>0.26332261519794964</v>
      </c>
      <c r="AK72">
        <v>3.0715795108389874</v>
      </c>
      <c r="AQ72">
        <v>0.13074103180437532</v>
      </c>
      <c r="AW72">
        <v>4.1718038032726055</v>
      </c>
      <c r="BC72">
        <v>1.7835118177172506</v>
      </c>
      <c r="BG72">
        <v>4.154054284160793</v>
      </c>
      <c r="BH72">
        <v>6.9933977776354102</v>
      </c>
      <c r="BI72">
        <v>2.8393434934746162</v>
      </c>
      <c r="BJ72">
        <v>0.26569193876121378</v>
      </c>
    </row>
    <row r="73" spans="1:62" x14ac:dyDescent="0.35">
      <c r="A73">
        <v>99</v>
      </c>
      <c r="B73">
        <v>29</v>
      </c>
      <c r="C73" t="s">
        <v>106</v>
      </c>
      <c r="D73" t="s">
        <v>27</v>
      </c>
      <c r="G73">
        <v>0.5</v>
      </c>
      <c r="H73">
        <v>0.5</v>
      </c>
      <c r="I73">
        <v>3299</v>
      </c>
      <c r="J73">
        <v>10782</v>
      </c>
      <c r="L73">
        <v>4085</v>
      </c>
      <c r="M73">
        <v>2.9460000000000002</v>
      </c>
      <c r="N73">
        <v>9.4130000000000003</v>
      </c>
      <c r="O73">
        <v>6.4669999999999996</v>
      </c>
      <c r="Q73">
        <v>0.311</v>
      </c>
      <c r="R73">
        <v>1</v>
      </c>
      <c r="S73">
        <v>0</v>
      </c>
      <c r="T73">
        <v>0</v>
      </c>
      <c r="V73">
        <v>0</v>
      </c>
      <c r="Y73" s="11">
        <v>44841</v>
      </c>
      <c r="Z73">
        <v>0.30004629629629631</v>
      </c>
      <c r="AB73">
        <v>1</v>
      </c>
      <c r="AD73">
        <v>3.162292523947086</v>
      </c>
      <c r="AE73">
        <v>10.908228547658032</v>
      </c>
      <c r="AF73">
        <v>7.7459360237109465</v>
      </c>
      <c r="AG73">
        <v>0.4495299079653915</v>
      </c>
      <c r="AK73">
        <v>2.4456793273817641</v>
      </c>
      <c r="AQ73">
        <v>0.26043271685097025</v>
      </c>
      <c r="AW73">
        <v>0.64565830066265351</v>
      </c>
      <c r="BC73">
        <v>2.2041675299887444</v>
      </c>
      <c r="BG73">
        <v>3.2014410144818379</v>
      </c>
      <c r="BH73">
        <v>10.922451366077734</v>
      </c>
      <c r="BI73">
        <v>7.7210103515958952</v>
      </c>
      <c r="BJ73">
        <v>0.44462971605045881</v>
      </c>
    </row>
    <row r="74" spans="1:62" x14ac:dyDescent="0.35">
      <c r="A74">
        <v>81</v>
      </c>
      <c r="B74">
        <v>23</v>
      </c>
      <c r="C74" t="s">
        <v>161</v>
      </c>
      <c r="D74" t="s">
        <v>27</v>
      </c>
      <c r="G74">
        <v>0.5</v>
      </c>
      <c r="H74">
        <v>0.5</v>
      </c>
      <c r="I74">
        <v>4051</v>
      </c>
      <c r="J74">
        <v>8035</v>
      </c>
      <c r="L74">
        <v>2210</v>
      </c>
      <c r="M74">
        <v>3.5230000000000001</v>
      </c>
      <c r="N74">
        <v>7.0860000000000003</v>
      </c>
      <c r="O74">
        <v>3.5630000000000002</v>
      </c>
      <c r="Q74">
        <v>0.115</v>
      </c>
      <c r="R74">
        <v>1</v>
      </c>
      <c r="S74">
        <v>0</v>
      </c>
      <c r="T74">
        <v>0</v>
      </c>
      <c r="V74">
        <v>0</v>
      </c>
      <c r="Y74" s="11">
        <v>44846</v>
      </c>
      <c r="Z74">
        <v>0.2056597222222222</v>
      </c>
      <c r="AB74">
        <v>1</v>
      </c>
      <c r="AD74">
        <v>4.0513665572096507</v>
      </c>
      <c r="AE74">
        <v>7.9819195756640289</v>
      </c>
      <c r="AF74">
        <v>3.9305530184543782</v>
      </c>
      <c r="AG74">
        <v>0.23012437995319407</v>
      </c>
      <c r="AK74">
        <v>3.4105275596672469</v>
      </c>
      <c r="AQ74">
        <v>5.7128790798171938</v>
      </c>
      <c r="AW74">
        <v>16.047483735380922</v>
      </c>
      <c r="BC74">
        <v>3.6007388622896643</v>
      </c>
      <c r="BG74">
        <v>4.1216515888858583</v>
      </c>
      <c r="BH74">
        <v>7.7602526505567218</v>
      </c>
      <c r="BI74">
        <v>3.6386010616708635</v>
      </c>
      <c r="BJ74">
        <v>0.22605456270848243</v>
      </c>
    </row>
    <row r="75" spans="1:62" x14ac:dyDescent="0.35">
      <c r="A75">
        <v>96</v>
      </c>
      <c r="B75">
        <v>28</v>
      </c>
      <c r="C75" t="s">
        <v>195</v>
      </c>
      <c r="D75" t="s">
        <v>27</v>
      </c>
      <c r="G75">
        <v>0.5</v>
      </c>
      <c r="H75">
        <v>0.5</v>
      </c>
      <c r="I75">
        <v>5661</v>
      </c>
      <c r="J75">
        <v>8405</v>
      </c>
      <c r="L75">
        <v>2715</v>
      </c>
      <c r="M75">
        <v>4.758</v>
      </c>
      <c r="N75">
        <v>7.399</v>
      </c>
      <c r="O75">
        <v>2.641</v>
      </c>
      <c r="Q75">
        <v>0.16800000000000001</v>
      </c>
      <c r="R75">
        <v>1</v>
      </c>
      <c r="S75">
        <v>0</v>
      </c>
      <c r="T75">
        <v>0</v>
      </c>
      <c r="V75">
        <v>0</v>
      </c>
      <c r="Y75" s="11">
        <v>44847</v>
      </c>
      <c r="Z75">
        <v>0.41124999999999995</v>
      </c>
      <c r="AB75">
        <v>1</v>
      </c>
      <c r="AD75">
        <v>5.7232900883348865</v>
      </c>
      <c r="AE75">
        <v>8.3440517641457408</v>
      </c>
      <c r="AF75">
        <v>2.6207616758108543</v>
      </c>
      <c r="AG75">
        <v>0.29490267298478551</v>
      </c>
      <c r="AK75">
        <v>0.76301442305060252</v>
      </c>
      <c r="AQ75">
        <v>0.78636871055472501</v>
      </c>
      <c r="AW75">
        <v>4.2551759096452804</v>
      </c>
      <c r="BC75">
        <v>0.24981981450998578</v>
      </c>
      <c r="BG75">
        <v>5.7452084729764543</v>
      </c>
      <c r="BH75">
        <v>8.3113727467965504</v>
      </c>
      <c r="BI75">
        <v>2.566164273820096</v>
      </c>
      <c r="BJ75">
        <v>0.2952714963370105</v>
      </c>
    </row>
    <row r="76" spans="1:62" x14ac:dyDescent="0.35">
      <c r="A76">
        <v>96</v>
      </c>
      <c r="B76">
        <v>28</v>
      </c>
      <c r="C76" t="s">
        <v>166</v>
      </c>
      <c r="D76" t="s">
        <v>27</v>
      </c>
      <c r="G76">
        <v>0.5</v>
      </c>
      <c r="H76">
        <v>0.5</v>
      </c>
      <c r="I76">
        <v>6534</v>
      </c>
      <c r="J76">
        <v>8443</v>
      </c>
      <c r="L76">
        <v>10121</v>
      </c>
      <c r="M76">
        <v>5.4279999999999999</v>
      </c>
      <c r="N76">
        <v>7.431</v>
      </c>
      <c r="O76">
        <v>2.004</v>
      </c>
      <c r="Q76">
        <v>0.94299999999999995</v>
      </c>
      <c r="R76">
        <v>1</v>
      </c>
      <c r="S76">
        <v>0</v>
      </c>
      <c r="T76">
        <v>0</v>
      </c>
      <c r="V76">
        <v>0</v>
      </c>
      <c r="Y76" s="11">
        <v>44846</v>
      </c>
      <c r="Z76">
        <v>0.34520833333333334</v>
      </c>
      <c r="AB76">
        <v>1</v>
      </c>
      <c r="AD76">
        <v>6.5093628058296895</v>
      </c>
      <c r="AE76">
        <v>8.3803341370903794</v>
      </c>
      <c r="AF76">
        <v>1.8709713312606899</v>
      </c>
      <c r="AG76">
        <v>1.0154005805120676</v>
      </c>
      <c r="AK76">
        <v>1.7785605511795664</v>
      </c>
      <c r="AQ76">
        <v>8.1599763541927578E-2</v>
      </c>
      <c r="AW76">
        <v>6.8345601389643003</v>
      </c>
      <c r="BC76">
        <v>0.50705437528996544</v>
      </c>
      <c r="BG76">
        <v>6.5677686772225936</v>
      </c>
      <c r="BH76">
        <v>8.3769163651173599</v>
      </c>
      <c r="BI76">
        <v>1.809147687894765</v>
      </c>
      <c r="BJ76">
        <v>1.0179814402282261</v>
      </c>
    </row>
    <row r="77" spans="1:62" x14ac:dyDescent="0.35">
      <c r="A77">
        <v>57</v>
      </c>
      <c r="B77">
        <v>17</v>
      </c>
      <c r="C77" t="s">
        <v>187</v>
      </c>
      <c r="D77" t="s">
        <v>27</v>
      </c>
      <c r="G77">
        <v>0.5</v>
      </c>
      <c r="H77">
        <v>0.5</v>
      </c>
      <c r="I77">
        <v>6104</v>
      </c>
      <c r="J77">
        <v>7231</v>
      </c>
      <c r="L77">
        <v>10402</v>
      </c>
      <c r="M77">
        <v>5.0979999999999999</v>
      </c>
      <c r="N77">
        <v>6.4039999999999999</v>
      </c>
      <c r="O77">
        <v>1.306</v>
      </c>
      <c r="Q77">
        <v>0.97199999999999998</v>
      </c>
      <c r="R77">
        <v>1</v>
      </c>
      <c r="S77">
        <v>0</v>
      </c>
      <c r="T77">
        <v>0</v>
      </c>
      <c r="V77">
        <v>0</v>
      </c>
      <c r="Y77" s="11">
        <v>44847</v>
      </c>
      <c r="Z77">
        <v>4.6956018518518522E-2</v>
      </c>
      <c r="AB77">
        <v>1</v>
      </c>
      <c r="AD77">
        <v>6.1646466517991829</v>
      </c>
      <c r="AE77">
        <v>7.198822917341289</v>
      </c>
      <c r="AF77">
        <v>1.0341762655421061</v>
      </c>
      <c r="AG77">
        <v>1.104944132571485</v>
      </c>
      <c r="AK77">
        <v>3.6337086215984207</v>
      </c>
      <c r="AQ77">
        <v>9.3027526802577345</v>
      </c>
      <c r="AW77">
        <v>144.64539847183477</v>
      </c>
      <c r="BC77">
        <v>9.8568805628995246</v>
      </c>
      <c r="BG77">
        <v>6.2787218809564331</v>
      </c>
      <c r="BH77">
        <v>6.8788611952357854</v>
      </c>
      <c r="BI77">
        <v>0.60013931427935274</v>
      </c>
      <c r="BJ77">
        <v>1.0530454180083981</v>
      </c>
    </row>
    <row r="78" spans="1:62" x14ac:dyDescent="0.35">
      <c r="A78">
        <v>93</v>
      </c>
      <c r="B78">
        <v>27</v>
      </c>
      <c r="C78" t="s">
        <v>165</v>
      </c>
      <c r="D78" t="s">
        <v>27</v>
      </c>
      <c r="G78">
        <v>0.5</v>
      </c>
      <c r="H78">
        <v>0.5</v>
      </c>
      <c r="I78">
        <v>4157</v>
      </c>
      <c r="J78">
        <v>7518</v>
      </c>
      <c r="L78">
        <v>1979</v>
      </c>
      <c r="M78">
        <v>3.6040000000000001</v>
      </c>
      <c r="N78">
        <v>6.6479999999999997</v>
      </c>
      <c r="O78">
        <v>3.0430000000000001</v>
      </c>
      <c r="Q78">
        <v>9.0999999999999998E-2</v>
      </c>
      <c r="R78">
        <v>1</v>
      </c>
      <c r="S78">
        <v>0</v>
      </c>
      <c r="T78">
        <v>0</v>
      </c>
      <c r="V78">
        <v>0</v>
      </c>
      <c r="Y78" s="11">
        <v>44846</v>
      </c>
      <c r="Z78">
        <v>0.31708333333333333</v>
      </c>
      <c r="AB78">
        <v>1</v>
      </c>
      <c r="AD78">
        <v>4.1562991397121571</v>
      </c>
      <c r="AE78">
        <v>7.477065829935051</v>
      </c>
      <c r="AF78">
        <v>3.3207666902228938</v>
      </c>
      <c r="AG78">
        <v>0.20719443401347726</v>
      </c>
      <c r="AK78">
        <v>1.2779314614886781</v>
      </c>
      <c r="AQ78">
        <v>0.3519999226521458</v>
      </c>
      <c r="AW78">
        <v>0.81913329574049087</v>
      </c>
      <c r="BC78">
        <v>1.2049293851951861</v>
      </c>
      <c r="BG78">
        <v>4.1830272503495882</v>
      </c>
      <c r="BH78">
        <v>7.4902486646881288</v>
      </c>
      <c r="BI78">
        <v>3.3072214143385406</v>
      </c>
      <c r="BJ78">
        <v>0.20595363607301639</v>
      </c>
    </row>
    <row r="79" spans="1:62" x14ac:dyDescent="0.35">
      <c r="A79">
        <v>75</v>
      </c>
      <c r="B79">
        <v>21</v>
      </c>
      <c r="C79" t="s">
        <v>118</v>
      </c>
      <c r="D79" t="s">
        <v>27</v>
      </c>
      <c r="G79">
        <v>0.5</v>
      </c>
      <c r="H79">
        <v>0.5</v>
      </c>
      <c r="I79">
        <v>5183</v>
      </c>
      <c r="J79">
        <v>14958</v>
      </c>
      <c r="L79">
        <v>3187</v>
      </c>
      <c r="M79">
        <v>4.391</v>
      </c>
      <c r="N79">
        <v>12.951000000000001</v>
      </c>
      <c r="O79">
        <v>8.56</v>
      </c>
      <c r="Q79">
        <v>0.217</v>
      </c>
      <c r="R79">
        <v>1</v>
      </c>
      <c r="S79">
        <v>0</v>
      </c>
      <c r="T79">
        <v>0</v>
      </c>
      <c r="V79">
        <v>0</v>
      </c>
      <c r="Y79" s="11">
        <v>44842</v>
      </c>
      <c r="Z79" s="6">
        <v>0.14041666666666666</v>
      </c>
      <c r="AB79">
        <v>1</v>
      </c>
      <c r="AD79" s="3">
        <v>5.2402882189986464</v>
      </c>
      <c r="AE79" s="3">
        <v>15.264781634544471</v>
      </c>
      <c r="AF79" s="3">
        <v>10.024493415545825</v>
      </c>
      <c r="AG79" s="3">
        <v>0.34651642773450586</v>
      </c>
      <c r="AH79" s="3"/>
      <c r="AK79">
        <v>8.0418325859320685</v>
      </c>
      <c r="AQ79">
        <v>0.48516599473338112</v>
      </c>
      <c r="AW79">
        <v>5.2513224970084469</v>
      </c>
      <c r="BC79">
        <v>1.422096059627362</v>
      </c>
      <c r="BG79" s="3">
        <v>5.4598231370848191</v>
      </c>
      <c r="BH79" s="3">
        <v>15.227841480247438</v>
      </c>
      <c r="BI79" s="3">
        <v>9.7680183431626197</v>
      </c>
      <c r="BJ79" s="3">
        <v>0.34406992530941188</v>
      </c>
    </row>
    <row r="80" spans="1:62" x14ac:dyDescent="0.35">
      <c r="A80">
        <v>75</v>
      </c>
      <c r="B80">
        <v>21</v>
      </c>
      <c r="C80" t="s">
        <v>159</v>
      </c>
      <c r="D80" t="s">
        <v>27</v>
      </c>
      <c r="G80">
        <v>0.5</v>
      </c>
      <c r="H80">
        <v>0.5</v>
      </c>
      <c r="I80">
        <v>5682</v>
      </c>
      <c r="J80">
        <v>16786</v>
      </c>
      <c r="L80">
        <v>3674</v>
      </c>
      <c r="M80">
        <v>4.774</v>
      </c>
      <c r="N80">
        <v>14.499000000000001</v>
      </c>
      <c r="O80">
        <v>9.7260000000000009</v>
      </c>
      <c r="Q80">
        <v>0.26800000000000002</v>
      </c>
      <c r="R80">
        <v>1</v>
      </c>
      <c r="S80">
        <v>0</v>
      </c>
      <c r="T80">
        <v>0</v>
      </c>
      <c r="V80">
        <v>0</v>
      </c>
      <c r="Y80" s="11">
        <v>44846</v>
      </c>
      <c r="Z80">
        <v>0.15</v>
      </c>
      <c r="AB80">
        <v>1</v>
      </c>
      <c r="AD80">
        <v>5.665942425715202</v>
      </c>
      <c r="AE80">
        <v>16.527326014492438</v>
      </c>
      <c r="AF80">
        <v>10.861383588777237</v>
      </c>
      <c r="AG80">
        <v>0.37544663473997081</v>
      </c>
      <c r="AK80">
        <v>1.4075638576178839</v>
      </c>
      <c r="AQ80">
        <v>0.23605844390997124</v>
      </c>
      <c r="AW80">
        <v>1.0828674036068455</v>
      </c>
      <c r="BC80">
        <v>1.078149996013233</v>
      </c>
      <c r="BG80">
        <v>5.6263452247708603</v>
      </c>
      <c r="BH80">
        <v>16.546856140052554</v>
      </c>
      <c r="BI80">
        <v>10.920510915281692</v>
      </c>
      <c r="BJ80">
        <v>0.37748154336232664</v>
      </c>
    </row>
    <row r="81" spans="1:62" x14ac:dyDescent="0.35">
      <c r="A81">
        <v>81</v>
      </c>
      <c r="B81">
        <v>23</v>
      </c>
      <c r="C81" t="s">
        <v>191</v>
      </c>
      <c r="D81" t="s">
        <v>27</v>
      </c>
      <c r="G81">
        <v>0.5</v>
      </c>
      <c r="H81">
        <v>0.5</v>
      </c>
      <c r="I81">
        <v>4077</v>
      </c>
      <c r="J81">
        <v>8471</v>
      </c>
      <c r="L81">
        <v>3354</v>
      </c>
      <c r="M81">
        <v>3.5419999999999998</v>
      </c>
      <c r="N81">
        <v>7.4550000000000001</v>
      </c>
      <c r="O81">
        <v>3.9129999999999998</v>
      </c>
      <c r="Q81">
        <v>0.23499999999999999</v>
      </c>
      <c r="R81">
        <v>1</v>
      </c>
      <c r="S81">
        <v>0</v>
      </c>
      <c r="T81">
        <v>0</v>
      </c>
      <c r="V81">
        <v>0</v>
      </c>
      <c r="Y81" s="11">
        <v>44847</v>
      </c>
      <c r="Z81">
        <v>0.26815972222222223</v>
      </c>
      <c r="AB81">
        <v>1</v>
      </c>
      <c r="AD81">
        <v>4.1451663941420067</v>
      </c>
      <c r="AE81">
        <v>8.408434305788921</v>
      </c>
      <c r="AF81">
        <v>4.2632679116469143</v>
      </c>
      <c r="AG81">
        <v>0.36223927929100391</v>
      </c>
      <c r="AK81">
        <v>0.43169594646024778</v>
      </c>
      <c r="AQ81">
        <v>0.22018324207891049</v>
      </c>
      <c r="AW81">
        <v>1.4099556590640366E-2</v>
      </c>
      <c r="BC81">
        <v>1.7303435331254735</v>
      </c>
      <c r="BG81">
        <v>4.1541330060408299</v>
      </c>
      <c r="BH81">
        <v>8.417701489813318</v>
      </c>
      <c r="BI81">
        <v>4.2635684837724899</v>
      </c>
      <c r="BJ81">
        <v>0.3654006223100752</v>
      </c>
    </row>
    <row r="82" spans="1:62" x14ac:dyDescent="0.35">
      <c r="A82">
        <v>54</v>
      </c>
      <c r="B82">
        <v>16</v>
      </c>
      <c r="C82" t="s">
        <v>156</v>
      </c>
      <c r="D82" t="s">
        <v>27</v>
      </c>
      <c r="G82">
        <v>0.5</v>
      </c>
      <c r="H82">
        <v>0.5</v>
      </c>
      <c r="I82">
        <v>5617</v>
      </c>
      <c r="J82">
        <v>7536</v>
      </c>
      <c r="L82">
        <v>1303</v>
      </c>
      <c r="M82">
        <v>4.7240000000000002</v>
      </c>
      <c r="N82">
        <v>6.6630000000000003</v>
      </c>
      <c r="O82">
        <v>1.9390000000000001</v>
      </c>
      <c r="Q82">
        <v>0.02</v>
      </c>
      <c r="R82">
        <v>1</v>
      </c>
      <c r="S82">
        <v>0</v>
      </c>
      <c r="T82">
        <v>0</v>
      </c>
      <c r="V82">
        <v>0</v>
      </c>
      <c r="Y82" s="11">
        <v>44845</v>
      </c>
      <c r="Z82">
        <v>0.95745370370370375</v>
      </c>
      <c r="AB82">
        <v>1</v>
      </c>
      <c r="AD82">
        <v>5.6015969741806462</v>
      </c>
      <c r="AE82">
        <v>7.494642942939155</v>
      </c>
      <c r="AF82">
        <v>1.8930459687585088</v>
      </c>
      <c r="AG82">
        <v>0.14009208139335358</v>
      </c>
      <c r="AK82">
        <v>0.26543604718612679</v>
      </c>
      <c r="AQ82">
        <v>0.30012567837368148</v>
      </c>
      <c r="AW82">
        <v>0.40284408203124145</v>
      </c>
      <c r="BC82">
        <v>0.91690681276359476</v>
      </c>
      <c r="BG82">
        <v>5.5941724990035819</v>
      </c>
      <c r="BH82">
        <v>7.4834131207420889</v>
      </c>
      <c r="BI82">
        <v>1.8892406217385069</v>
      </c>
      <c r="BJ82">
        <v>0.14073729632239323</v>
      </c>
    </row>
    <row r="83" spans="1:62" x14ac:dyDescent="0.35">
      <c r="A83">
        <v>99</v>
      </c>
      <c r="B83">
        <v>29</v>
      </c>
      <c r="C83" t="s">
        <v>146</v>
      </c>
      <c r="D83" t="s">
        <v>27</v>
      </c>
      <c r="G83">
        <v>0.5</v>
      </c>
      <c r="H83">
        <v>0.5</v>
      </c>
      <c r="I83">
        <v>6019</v>
      </c>
      <c r="J83">
        <v>7494</v>
      </c>
      <c r="L83">
        <v>5690</v>
      </c>
      <c r="M83">
        <v>5.0330000000000004</v>
      </c>
      <c r="N83">
        <v>6.6280000000000001</v>
      </c>
      <c r="O83">
        <v>1.595</v>
      </c>
      <c r="Q83">
        <v>0.47899999999999998</v>
      </c>
      <c r="R83">
        <v>1</v>
      </c>
      <c r="S83">
        <v>0</v>
      </c>
      <c r="T83">
        <v>0</v>
      </c>
      <c r="V83">
        <v>0</v>
      </c>
      <c r="Y83" s="11">
        <v>44845</v>
      </c>
      <c r="Z83">
        <v>0.27305555555555555</v>
      </c>
      <c r="AB83">
        <v>1</v>
      </c>
      <c r="AD83">
        <v>6.0548834851254192</v>
      </c>
      <c r="AE83">
        <v>7.5431200460355994</v>
      </c>
      <c r="AF83">
        <v>1.4882365609101802</v>
      </c>
      <c r="AG83">
        <v>0.58542542696099165</v>
      </c>
      <c r="AK83">
        <v>1.9616168209344629</v>
      </c>
      <c r="AQ83">
        <v>0.95991680079576736</v>
      </c>
      <c r="AW83">
        <v>3.0150697861697662</v>
      </c>
      <c r="BC83">
        <v>2.0643944905986293</v>
      </c>
      <c r="BG83">
        <v>5.9960734920179117</v>
      </c>
      <c r="BH83">
        <v>7.5070891410776399</v>
      </c>
      <c r="BI83">
        <v>1.5110156490597286</v>
      </c>
      <c r="BJ83">
        <v>0.57944441764402932</v>
      </c>
    </row>
    <row r="84" spans="1:62" x14ac:dyDescent="0.35">
      <c r="A84">
        <v>57</v>
      </c>
      <c r="B84">
        <v>17</v>
      </c>
      <c r="C84" t="s">
        <v>136</v>
      </c>
      <c r="D84" t="s">
        <v>27</v>
      </c>
      <c r="G84">
        <v>0.5</v>
      </c>
      <c r="H84">
        <v>0.5</v>
      </c>
      <c r="I84">
        <v>5866</v>
      </c>
      <c r="J84">
        <v>7479</v>
      </c>
      <c r="L84">
        <v>6143</v>
      </c>
      <c r="M84">
        <v>4.915</v>
      </c>
      <c r="N84">
        <v>6.6150000000000002</v>
      </c>
      <c r="O84">
        <v>1.6990000000000001</v>
      </c>
      <c r="Q84">
        <v>0.52600000000000002</v>
      </c>
      <c r="R84">
        <v>1</v>
      </c>
      <c r="S84">
        <v>0</v>
      </c>
      <c r="T84">
        <v>0</v>
      </c>
      <c r="V84">
        <v>0</v>
      </c>
      <c r="Y84" s="11">
        <v>44844</v>
      </c>
      <c r="Z84">
        <v>0.89638888888888879</v>
      </c>
      <c r="AB84">
        <v>1</v>
      </c>
      <c r="AD84">
        <v>5.902376214863577</v>
      </c>
      <c r="AE84">
        <v>7.5283128248200004</v>
      </c>
      <c r="AF84">
        <v>1.6259366099564234</v>
      </c>
      <c r="AG84">
        <v>0.63058204730405731</v>
      </c>
      <c r="AK84">
        <v>0.79688759849234603</v>
      </c>
      <c r="AQ84">
        <v>0.19688073335094602</v>
      </c>
      <c r="AW84">
        <v>1.9514159715285238</v>
      </c>
      <c r="BC84">
        <v>1.4282704189806228</v>
      </c>
      <c r="BG84">
        <v>5.8789518955749926</v>
      </c>
      <c r="BH84">
        <v>7.5209092142122005</v>
      </c>
      <c r="BI84">
        <v>1.6419573186372074</v>
      </c>
      <c r="BJ84">
        <v>0.635117646036087</v>
      </c>
    </row>
    <row r="85" spans="1:62" x14ac:dyDescent="0.35">
      <c r="A85">
        <v>93</v>
      </c>
      <c r="B85">
        <v>27</v>
      </c>
      <c r="C85" t="s">
        <v>194</v>
      </c>
      <c r="D85" t="s">
        <v>27</v>
      </c>
      <c r="G85">
        <v>0.5</v>
      </c>
      <c r="H85">
        <v>0.5</v>
      </c>
      <c r="I85">
        <v>6030</v>
      </c>
      <c r="J85">
        <v>7424</v>
      </c>
      <c r="L85">
        <v>7365</v>
      </c>
      <c r="M85">
        <v>5.0410000000000004</v>
      </c>
      <c r="N85">
        <v>6.5679999999999996</v>
      </c>
      <c r="O85">
        <v>1.5269999999999999</v>
      </c>
      <c r="Q85">
        <v>0.65400000000000003</v>
      </c>
      <c r="R85">
        <v>1</v>
      </c>
      <c r="S85">
        <v>0</v>
      </c>
      <c r="T85">
        <v>0</v>
      </c>
      <c r="V85">
        <v>0</v>
      </c>
      <c r="Y85" s="11">
        <v>44847</v>
      </c>
      <c r="Z85">
        <v>0.38287037037037036</v>
      </c>
      <c r="AB85">
        <v>1</v>
      </c>
      <c r="AD85">
        <v>6.0909211761866366</v>
      </c>
      <c r="AE85">
        <v>7.3870930769948311</v>
      </c>
      <c r="AF85">
        <v>1.2961719008081944</v>
      </c>
      <c r="AG85">
        <v>0.78491084094083508</v>
      </c>
      <c r="AK85">
        <v>2.0156622417187275</v>
      </c>
      <c r="AQ85">
        <v>1.369466646905535</v>
      </c>
      <c r="AW85">
        <v>1.6125734065273691</v>
      </c>
      <c r="BC85">
        <v>1.4877894013572173</v>
      </c>
      <c r="BG85">
        <v>6.030147473316835</v>
      </c>
      <c r="BH85">
        <v>7.3368551846520464</v>
      </c>
      <c r="BI85">
        <v>1.3067077113352115</v>
      </c>
      <c r="BJ85">
        <v>0.77911504540587107</v>
      </c>
    </row>
    <row r="86" spans="1:62" x14ac:dyDescent="0.35">
      <c r="A86">
        <v>57</v>
      </c>
      <c r="B86">
        <v>17</v>
      </c>
      <c r="C86" t="s">
        <v>157</v>
      </c>
      <c r="D86" t="s">
        <v>27</v>
      </c>
      <c r="G86">
        <v>0.5</v>
      </c>
      <c r="H86">
        <v>0.5</v>
      </c>
      <c r="I86">
        <v>6295</v>
      </c>
      <c r="J86">
        <v>7751</v>
      </c>
      <c r="L86">
        <v>8099</v>
      </c>
      <c r="M86">
        <v>5.2439999999999998</v>
      </c>
      <c r="N86">
        <v>6.8449999999999998</v>
      </c>
      <c r="O86">
        <v>1.6</v>
      </c>
      <c r="Q86">
        <v>0.73099999999999998</v>
      </c>
      <c r="R86">
        <v>1</v>
      </c>
      <c r="S86">
        <v>0</v>
      </c>
      <c r="T86">
        <v>0</v>
      </c>
      <c r="V86">
        <v>0</v>
      </c>
      <c r="Y86" s="11">
        <v>44845</v>
      </c>
      <c r="Z86">
        <v>0.98525462962962962</v>
      </c>
      <c r="AB86">
        <v>1</v>
      </c>
      <c r="AD86">
        <v>6.2727695301872455</v>
      </c>
      <c r="AE86">
        <v>7.7045917927103931</v>
      </c>
      <c r="AF86">
        <v>1.4318222625231476</v>
      </c>
      <c r="AG86">
        <v>0.81468910566311759</v>
      </c>
      <c r="AK86">
        <v>0.39375791464409954</v>
      </c>
      <c r="AQ86">
        <v>1.1342217572542184</v>
      </c>
      <c r="AW86">
        <v>4.3144530677828756</v>
      </c>
      <c r="BC86">
        <v>1.1508441209971023</v>
      </c>
      <c r="BG86">
        <v>6.2851436554823525</v>
      </c>
      <c r="BH86">
        <v>7.7485345752206527</v>
      </c>
      <c r="BI86">
        <v>1.4633909197383002</v>
      </c>
      <c r="BJ86">
        <v>0.81940413783686883</v>
      </c>
    </row>
    <row r="87" spans="1:62" x14ac:dyDescent="0.35">
      <c r="A87">
        <v>33</v>
      </c>
      <c r="B87">
        <v>9</v>
      </c>
      <c r="C87" t="s">
        <v>129</v>
      </c>
      <c r="D87" t="s">
        <v>27</v>
      </c>
      <c r="G87">
        <v>0.5</v>
      </c>
      <c r="H87">
        <v>0.5</v>
      </c>
      <c r="I87">
        <v>3825</v>
      </c>
      <c r="J87">
        <v>6663</v>
      </c>
      <c r="L87">
        <v>1393</v>
      </c>
      <c r="M87">
        <v>3.3490000000000002</v>
      </c>
      <c r="N87">
        <v>5.9240000000000004</v>
      </c>
      <c r="O87">
        <v>2.5739999999999998</v>
      </c>
      <c r="Q87">
        <v>0.03</v>
      </c>
      <c r="R87">
        <v>1</v>
      </c>
      <c r="S87">
        <v>0</v>
      </c>
      <c r="T87">
        <v>0</v>
      </c>
      <c r="V87">
        <v>0</v>
      </c>
      <c r="Y87" s="11">
        <v>44851</v>
      </c>
      <c r="Z87">
        <v>0.749537037037037</v>
      </c>
      <c r="AB87">
        <v>1</v>
      </c>
      <c r="AD87">
        <v>3.8613578851003347</v>
      </c>
      <c r="AE87">
        <v>7.000330068579971</v>
      </c>
      <c r="AF87">
        <v>3.1389721834796362</v>
      </c>
      <c r="AG87">
        <v>0.1449651913630283</v>
      </c>
      <c r="AK87">
        <v>1.1953824174335124</v>
      </c>
      <c r="AQ87">
        <v>1.0247089573757708</v>
      </c>
      <c r="AW87">
        <v>3.8246813061647029</v>
      </c>
      <c r="BC87">
        <v>1.146254112808422</v>
      </c>
      <c r="BG87">
        <v>3.8845756522699038</v>
      </c>
      <c r="BH87">
        <v>6.9646463908715663</v>
      </c>
      <c r="BI87">
        <v>3.0800707386016626</v>
      </c>
      <c r="BJ87">
        <v>0.14413909123232072</v>
      </c>
    </row>
    <row r="88" spans="1:62" x14ac:dyDescent="0.35">
      <c r="A88">
        <v>36</v>
      </c>
      <c r="B88">
        <v>10</v>
      </c>
      <c r="C88" t="s">
        <v>129</v>
      </c>
      <c r="D88" t="s">
        <v>27</v>
      </c>
      <c r="G88">
        <v>0.5</v>
      </c>
      <c r="H88">
        <v>0.5</v>
      </c>
      <c r="I88">
        <v>1194</v>
      </c>
      <c r="J88">
        <v>5383</v>
      </c>
      <c r="L88">
        <v>1444</v>
      </c>
      <c r="M88">
        <v>1.331</v>
      </c>
      <c r="N88">
        <v>4.8390000000000004</v>
      </c>
      <c r="O88">
        <v>3.508</v>
      </c>
      <c r="Q88">
        <v>3.5000000000000003E-2</v>
      </c>
      <c r="R88">
        <v>1</v>
      </c>
      <c r="S88">
        <v>0</v>
      </c>
      <c r="T88">
        <v>0</v>
      </c>
      <c r="V88">
        <v>0</v>
      </c>
      <c r="Y88" s="11">
        <v>44844</v>
      </c>
      <c r="Z88">
        <v>0.710474537037037</v>
      </c>
      <c r="AB88">
        <v>3</v>
      </c>
      <c r="AC88" t="s">
        <v>200</v>
      </c>
      <c r="AD88">
        <v>1.2454221843843074</v>
      </c>
      <c r="AE88">
        <v>5.4592504469601772</v>
      </c>
      <c r="AF88">
        <v>4.2138282625758698</v>
      </c>
      <c r="AG88">
        <v>0.16216933429728983</v>
      </c>
      <c r="AK88">
        <v>61.973680443780758</v>
      </c>
      <c r="AQ88">
        <v>5.2299544540147487</v>
      </c>
      <c r="AW88">
        <v>21.708879596613599</v>
      </c>
      <c r="BC88">
        <v>3.5025338980001757</v>
      </c>
      <c r="BG88">
        <v>1.8046155086777298</v>
      </c>
      <c r="BH88">
        <v>5.6058419369946151</v>
      </c>
      <c r="BI88">
        <v>3.8012264283168857</v>
      </c>
      <c r="BJ88">
        <v>0.15937819661604075</v>
      </c>
    </row>
    <row r="89" spans="1:62" x14ac:dyDescent="0.35">
      <c r="A89">
        <v>48</v>
      </c>
      <c r="B89">
        <v>14</v>
      </c>
      <c r="C89" t="s">
        <v>154</v>
      </c>
      <c r="D89" t="s">
        <v>27</v>
      </c>
      <c r="G89">
        <v>0.5</v>
      </c>
      <c r="H89">
        <v>0.5</v>
      </c>
      <c r="I89">
        <v>4467</v>
      </c>
      <c r="J89">
        <v>7081</v>
      </c>
      <c r="L89">
        <v>1562</v>
      </c>
      <c r="M89">
        <v>3.8420000000000001</v>
      </c>
      <c r="N89">
        <v>6.2779999999999996</v>
      </c>
      <c r="O89">
        <v>2.4359999999999999</v>
      </c>
      <c r="Q89">
        <v>4.7E-2</v>
      </c>
      <c r="R89">
        <v>1</v>
      </c>
      <c r="S89">
        <v>0</v>
      </c>
      <c r="T89">
        <v>0</v>
      </c>
      <c r="V89">
        <v>0</v>
      </c>
      <c r="Y89" s="11">
        <v>44845</v>
      </c>
      <c r="Z89">
        <v>0.90195601851851848</v>
      </c>
      <c r="AB89">
        <v>1</v>
      </c>
      <c r="AD89">
        <v>4.4631774470308088</v>
      </c>
      <c r="AE89">
        <v>7.050332586446534</v>
      </c>
      <c r="AF89">
        <v>2.5871551394157253</v>
      </c>
      <c r="AG89">
        <v>0.16580141471970272</v>
      </c>
      <c r="AK89">
        <v>1.7369971963536961</v>
      </c>
      <c r="AQ89">
        <v>0.34686301517387369</v>
      </c>
      <c r="AW89">
        <v>4.0466615696137263</v>
      </c>
      <c r="BC89">
        <v>1.1902562880221834</v>
      </c>
      <c r="BG89">
        <v>4.502279682963346</v>
      </c>
      <c r="BH89">
        <v>7.0381262579714621</v>
      </c>
      <c r="BI89">
        <v>2.5358465750081156</v>
      </c>
      <c r="BJ89">
        <v>0.1667940530720714</v>
      </c>
    </row>
    <row r="90" spans="1:62" x14ac:dyDescent="0.35">
      <c r="A90">
        <v>90</v>
      </c>
      <c r="B90">
        <v>26</v>
      </c>
      <c r="C90" t="s">
        <v>123</v>
      </c>
      <c r="D90" t="s">
        <v>27</v>
      </c>
      <c r="G90">
        <v>0.5</v>
      </c>
      <c r="H90">
        <v>0.5</v>
      </c>
      <c r="I90">
        <v>4652</v>
      </c>
      <c r="J90">
        <v>7332</v>
      </c>
      <c r="L90">
        <v>1552</v>
      </c>
      <c r="M90">
        <v>3.984</v>
      </c>
      <c r="N90">
        <v>6.49</v>
      </c>
      <c r="O90">
        <v>2.5059999999999998</v>
      </c>
      <c r="Q90">
        <v>4.5999999999999999E-2</v>
      </c>
      <c r="R90">
        <v>1</v>
      </c>
      <c r="S90">
        <v>0</v>
      </c>
      <c r="T90">
        <v>0</v>
      </c>
      <c r="V90">
        <v>0</v>
      </c>
      <c r="Y90" s="11">
        <v>44842</v>
      </c>
      <c r="Z90" s="6">
        <v>0.27854166666666669</v>
      </c>
      <c r="AB90">
        <v>1</v>
      </c>
      <c r="AD90" s="3">
        <v>4.7092037474553319</v>
      </c>
      <c r="AE90" s="3">
        <v>7.5468195340194626</v>
      </c>
      <c r="AF90" s="3">
        <v>2.8376157865641307</v>
      </c>
      <c r="AG90" s="3">
        <v>0.17984845002497818</v>
      </c>
      <c r="AH90" s="3"/>
      <c r="AK90">
        <v>2.578640827170056</v>
      </c>
      <c r="AQ90">
        <v>1.159938654025725</v>
      </c>
      <c r="AW90">
        <v>1.2400288241837236</v>
      </c>
      <c r="BC90">
        <v>1.6303131052361179</v>
      </c>
      <c r="BG90" s="3">
        <v>4.7707135308826647</v>
      </c>
      <c r="BH90" s="3">
        <v>7.59084410146935</v>
      </c>
      <c r="BI90" s="3">
        <v>2.8201305705866848</v>
      </c>
      <c r="BJ90" s="3">
        <v>0.18132654524013914</v>
      </c>
    </row>
    <row r="91" spans="1:62" x14ac:dyDescent="0.35">
      <c r="A91">
        <v>87</v>
      </c>
      <c r="B91">
        <v>25</v>
      </c>
      <c r="C91" t="s">
        <v>192</v>
      </c>
      <c r="D91" t="s">
        <v>27</v>
      </c>
      <c r="G91">
        <v>0.5</v>
      </c>
      <c r="H91">
        <v>0.5</v>
      </c>
      <c r="I91">
        <v>4230</v>
      </c>
      <c r="J91">
        <v>6681</v>
      </c>
      <c r="L91">
        <v>1937</v>
      </c>
      <c r="M91">
        <v>3.66</v>
      </c>
      <c r="N91">
        <v>5.9379999999999997</v>
      </c>
      <c r="O91">
        <v>2.278</v>
      </c>
      <c r="Q91">
        <v>8.6999999999999994E-2</v>
      </c>
      <c r="R91">
        <v>1</v>
      </c>
      <c r="S91">
        <v>0</v>
      </c>
      <c r="T91">
        <v>0</v>
      </c>
      <c r="V91">
        <v>0</v>
      </c>
      <c r="Y91" s="11">
        <v>44847</v>
      </c>
      <c r="Z91">
        <v>0.32612268518518522</v>
      </c>
      <c r="AB91">
        <v>1</v>
      </c>
      <c r="AD91">
        <v>4.297598796422001</v>
      </c>
      <c r="AE91">
        <v>6.6623017369814512</v>
      </c>
      <c r="AF91">
        <v>2.3647029405594502</v>
      </c>
      <c r="AG91">
        <v>0.21291851069020346</v>
      </c>
      <c r="AK91">
        <v>1.8011268913657812</v>
      </c>
      <c r="AQ91">
        <v>0.43829684513717415</v>
      </c>
      <c r="AW91">
        <v>4.383482907135658</v>
      </c>
      <c r="BC91">
        <v>1.2450078093623913</v>
      </c>
      <c r="BG91">
        <v>4.2592416232992569</v>
      </c>
      <c r="BH91">
        <v>6.6769341328094463</v>
      </c>
      <c r="BI91">
        <v>2.4176925095101893</v>
      </c>
      <c r="BJ91">
        <v>0.21160128443225709</v>
      </c>
    </row>
    <row r="92" spans="1:62" x14ac:dyDescent="0.35">
      <c r="A92">
        <v>102</v>
      </c>
      <c r="B92">
        <v>30</v>
      </c>
      <c r="C92" t="s">
        <v>168</v>
      </c>
      <c r="D92" t="s">
        <v>27</v>
      </c>
      <c r="G92">
        <v>0.5</v>
      </c>
      <c r="H92">
        <v>0.5</v>
      </c>
      <c r="I92">
        <v>4827</v>
      </c>
      <c r="J92">
        <v>7619</v>
      </c>
      <c r="L92">
        <v>3257</v>
      </c>
      <c r="M92">
        <v>4.1180000000000003</v>
      </c>
      <c r="N92">
        <v>6.7329999999999997</v>
      </c>
      <c r="O92">
        <v>2.6150000000000002</v>
      </c>
      <c r="Q92">
        <v>0.22500000000000001</v>
      </c>
      <c r="R92">
        <v>1</v>
      </c>
      <c r="S92">
        <v>0</v>
      </c>
      <c r="T92">
        <v>0</v>
      </c>
      <c r="V92">
        <v>0</v>
      </c>
      <c r="Y92" s="11">
        <v>44846</v>
      </c>
      <c r="Z92">
        <v>0.4024537037037037</v>
      </c>
      <c r="AB92">
        <v>1</v>
      </c>
      <c r="AD92">
        <v>4.8195522555298886</v>
      </c>
      <c r="AE92">
        <v>7.5756929640136326</v>
      </c>
      <c r="AF92">
        <v>2.7561407084837439</v>
      </c>
      <c r="AG92">
        <v>0.33405361544619627</v>
      </c>
      <c r="AK92">
        <v>2.1592089710299471</v>
      </c>
      <c r="AQ92">
        <v>0.67253355356398903</v>
      </c>
      <c r="AW92">
        <v>1.8752739801585763</v>
      </c>
      <c r="BC92">
        <v>1.2257795000903364</v>
      </c>
      <c r="BG92">
        <v>4.7680758943022434</v>
      </c>
      <c r="BH92">
        <v>7.5503038007854828</v>
      </c>
      <c r="BI92">
        <v>2.7822279064832394</v>
      </c>
      <c r="BJ92">
        <v>0.33201870682384044</v>
      </c>
    </row>
    <row r="93" spans="1:62" x14ac:dyDescent="0.35">
      <c r="A93">
        <v>51</v>
      </c>
      <c r="B93">
        <v>15</v>
      </c>
      <c r="C93" t="s">
        <v>155</v>
      </c>
      <c r="D93" t="s">
        <v>27</v>
      </c>
      <c r="G93">
        <v>0.5</v>
      </c>
      <c r="H93">
        <v>0.5</v>
      </c>
      <c r="I93">
        <v>4020</v>
      </c>
      <c r="J93">
        <v>7754</v>
      </c>
      <c r="L93">
        <v>3076</v>
      </c>
      <c r="M93">
        <v>3.4990000000000001</v>
      </c>
      <c r="N93">
        <v>6.8479999999999999</v>
      </c>
      <c r="O93">
        <v>3.3490000000000002</v>
      </c>
      <c r="Q93">
        <v>0.20599999999999999</v>
      </c>
      <c r="R93">
        <v>1</v>
      </c>
      <c r="S93">
        <v>0</v>
      </c>
      <c r="T93">
        <v>0</v>
      </c>
      <c r="V93">
        <v>0</v>
      </c>
      <c r="Y93" s="11">
        <v>44845</v>
      </c>
      <c r="Z93">
        <v>0.92964120370370373</v>
      </c>
      <c r="AB93">
        <v>1</v>
      </c>
      <c r="AD93">
        <v>4.0206787264777857</v>
      </c>
      <c r="AE93">
        <v>7.7075213115444106</v>
      </c>
      <c r="AF93">
        <v>3.6868425850666249</v>
      </c>
      <c r="AG93">
        <v>0.31608686126832292</v>
      </c>
      <c r="AK93">
        <v>9.8435400600440537E-2</v>
      </c>
      <c r="AQ93">
        <v>0.15191880609472994</v>
      </c>
      <c r="AW93">
        <v>0.21021241211057354</v>
      </c>
      <c r="BC93">
        <v>0.99990301450817465</v>
      </c>
      <c r="BG93">
        <v>4.0226585865250026</v>
      </c>
      <c r="BH93">
        <v>7.7133803492124446</v>
      </c>
      <c r="BI93">
        <v>3.6907217626874425</v>
      </c>
      <c r="BJ93">
        <v>0.31767508263211286</v>
      </c>
    </row>
    <row r="94" spans="1:62" x14ac:dyDescent="0.35">
      <c r="A94">
        <v>93</v>
      </c>
      <c r="B94">
        <v>27</v>
      </c>
      <c r="C94" t="s">
        <v>144</v>
      </c>
      <c r="D94" t="s">
        <v>27</v>
      </c>
      <c r="G94">
        <v>0.5</v>
      </c>
      <c r="H94">
        <v>0.5</v>
      </c>
      <c r="I94">
        <v>4037</v>
      </c>
      <c r="J94">
        <v>7623</v>
      </c>
      <c r="L94">
        <v>3660</v>
      </c>
      <c r="M94">
        <v>3.512</v>
      </c>
      <c r="N94">
        <v>6.7359999999999998</v>
      </c>
      <c r="O94">
        <v>3.2240000000000002</v>
      </c>
      <c r="Q94">
        <v>0.26700000000000002</v>
      </c>
      <c r="R94">
        <v>1</v>
      </c>
      <c r="S94">
        <v>0</v>
      </c>
      <c r="T94">
        <v>0</v>
      </c>
      <c r="V94">
        <v>0</v>
      </c>
      <c r="Y94" s="11">
        <v>44845</v>
      </c>
      <c r="Z94">
        <v>0.21613425925925925</v>
      </c>
      <c r="AB94">
        <v>1</v>
      </c>
      <c r="AD94">
        <v>4.0792664285308318</v>
      </c>
      <c r="AE94">
        <v>7.6704621484897588</v>
      </c>
      <c r="AF94">
        <v>3.5911957199589271</v>
      </c>
      <c r="AG94">
        <v>0.38306794507043235</v>
      </c>
      <c r="AK94">
        <v>4.6073642722132533</v>
      </c>
      <c r="AQ94">
        <v>1.4691180379127053</v>
      </c>
      <c r="AW94">
        <v>2.2202022660273117</v>
      </c>
      <c r="BC94">
        <v>0.44140452498883581</v>
      </c>
      <c r="BG94">
        <v>4.1754556545456545</v>
      </c>
      <c r="BH94">
        <v>7.7272231631495583</v>
      </c>
      <c r="BI94">
        <v>3.5517675086039042</v>
      </c>
      <c r="BJ94">
        <v>0.38391525472366872</v>
      </c>
    </row>
    <row r="95" spans="1:62" x14ac:dyDescent="0.35">
      <c r="A95">
        <v>54</v>
      </c>
      <c r="B95">
        <v>16</v>
      </c>
      <c r="C95" t="s">
        <v>115</v>
      </c>
      <c r="D95" t="s">
        <v>27</v>
      </c>
      <c r="G95">
        <v>0.5</v>
      </c>
      <c r="H95">
        <v>0.5</v>
      </c>
      <c r="I95">
        <v>6770</v>
      </c>
      <c r="J95">
        <v>9010</v>
      </c>
      <c r="L95">
        <v>9606</v>
      </c>
      <c r="M95">
        <v>5.609</v>
      </c>
      <c r="N95">
        <v>7.9119999999999999</v>
      </c>
      <c r="O95">
        <v>2.3029999999999999</v>
      </c>
      <c r="Q95">
        <v>0.88900000000000001</v>
      </c>
      <c r="R95">
        <v>1</v>
      </c>
      <c r="S95">
        <v>0</v>
      </c>
      <c r="T95">
        <v>0</v>
      </c>
      <c r="V95">
        <v>0</v>
      </c>
      <c r="Y95" s="11">
        <v>44841</v>
      </c>
      <c r="Z95" s="6">
        <v>0.94976851851851851</v>
      </c>
      <c r="AB95">
        <v>1</v>
      </c>
      <c r="AD95" s="3">
        <v>6.8275406791478748</v>
      </c>
      <c r="AE95" s="3">
        <v>9.2450545726610791</v>
      </c>
      <c r="AF95" s="3">
        <v>2.4175138935132043</v>
      </c>
      <c r="AG95" s="3">
        <v>1.0008538888461012</v>
      </c>
      <c r="AH95" s="3"/>
      <c r="AK95">
        <v>3.9283312698430848</v>
      </c>
      <c r="AQ95">
        <v>1.2447131834104626</v>
      </c>
      <c r="AW95">
        <v>5.9666095911144561</v>
      </c>
      <c r="BC95">
        <v>0.21411530873149243</v>
      </c>
      <c r="BG95" s="3">
        <v>6.6960197601121951</v>
      </c>
      <c r="BH95" s="3">
        <v>9.1878732379273167</v>
      </c>
      <c r="BI95" s="3">
        <v>2.4918534778151225</v>
      </c>
      <c r="BJ95" s="3">
        <v>0.99978354403512237</v>
      </c>
    </row>
    <row r="96" spans="1:62" x14ac:dyDescent="0.35">
      <c r="A96">
        <v>45</v>
      </c>
      <c r="B96">
        <v>13</v>
      </c>
      <c r="C96" t="s">
        <v>112</v>
      </c>
      <c r="D96" t="s">
        <v>27</v>
      </c>
      <c r="G96">
        <v>0.5</v>
      </c>
      <c r="H96">
        <v>0.5</v>
      </c>
      <c r="I96">
        <v>6527</v>
      </c>
      <c r="J96">
        <v>8668</v>
      </c>
      <c r="L96">
        <v>10888</v>
      </c>
      <c r="M96">
        <v>5.423</v>
      </c>
      <c r="N96">
        <v>7.6219999999999999</v>
      </c>
      <c r="O96">
        <v>2.1989999999999998</v>
      </c>
      <c r="Q96">
        <v>1.0229999999999999</v>
      </c>
      <c r="R96">
        <v>1</v>
      </c>
      <c r="S96">
        <v>0</v>
      </c>
      <c r="T96">
        <v>0</v>
      </c>
      <c r="V96">
        <v>0</v>
      </c>
      <c r="Y96" s="11">
        <v>44841</v>
      </c>
      <c r="Z96" s="6">
        <v>0.86594907407407407</v>
      </c>
      <c r="AB96">
        <v>1</v>
      </c>
      <c r="AD96" s="3">
        <v>6.5845020226789011</v>
      </c>
      <c r="AE96" s="3">
        <v>8.898930387193003</v>
      </c>
      <c r="AF96" s="3">
        <v>2.3144283645141019</v>
      </c>
      <c r="AG96" s="3">
        <v>1.1315378933865381</v>
      </c>
      <c r="AH96" s="3"/>
      <c r="AK96">
        <v>3.5509378240144525</v>
      </c>
      <c r="AQ96">
        <v>2.5265578696940043</v>
      </c>
      <c r="AW96">
        <v>0.44709361436073847</v>
      </c>
      <c r="BC96">
        <v>1.8122088465928918</v>
      </c>
      <c r="BG96" s="3">
        <v>6.7035209532130899</v>
      </c>
      <c r="BH96" s="3">
        <v>9.0127870271496064</v>
      </c>
      <c r="BI96" s="3">
        <v>2.3092660739365174</v>
      </c>
      <c r="BJ96" s="3">
        <v>1.1418845598926648</v>
      </c>
    </row>
    <row r="97" spans="1:62" x14ac:dyDescent="0.35">
      <c r="A97">
        <v>45</v>
      </c>
      <c r="B97">
        <v>13</v>
      </c>
      <c r="C97" t="s">
        <v>132</v>
      </c>
      <c r="D97" t="s">
        <v>27</v>
      </c>
      <c r="G97">
        <v>0.5</v>
      </c>
      <c r="H97">
        <v>0.5</v>
      </c>
      <c r="I97">
        <v>1235</v>
      </c>
      <c r="J97">
        <v>298</v>
      </c>
      <c r="L97">
        <v>103</v>
      </c>
      <c r="M97">
        <v>1.363</v>
      </c>
      <c r="N97">
        <v>0.53100000000000003</v>
      </c>
      <c r="O97">
        <v>0</v>
      </c>
      <c r="Q97">
        <v>0</v>
      </c>
      <c r="R97">
        <v>1</v>
      </c>
      <c r="S97">
        <v>0</v>
      </c>
      <c r="T97">
        <v>0</v>
      </c>
      <c r="V97">
        <v>0</v>
      </c>
      <c r="Y97" s="11">
        <v>44844</v>
      </c>
      <c r="Z97">
        <v>0.78589120370370369</v>
      </c>
      <c r="AB97">
        <v>3</v>
      </c>
      <c r="AC97" t="s">
        <v>200</v>
      </c>
      <c r="AD97">
        <v>1.2862901456963045</v>
      </c>
      <c r="AE97">
        <v>0.43960245487181804</v>
      </c>
      <c r="AF97">
        <v>-0.84668769082448647</v>
      </c>
      <c r="AG97">
        <v>2.8493776063181479E-2</v>
      </c>
      <c r="AK97">
        <v>36.357110236171188</v>
      </c>
      <c r="AQ97">
        <v>152.78379183663588</v>
      </c>
      <c r="AW97">
        <v>418.88035499807853</v>
      </c>
      <c r="BC97">
        <v>175.88684305361735</v>
      </c>
      <c r="BG97">
        <v>1.0884294061735873</v>
      </c>
      <c r="BH97">
        <v>1.8620828396504465</v>
      </c>
      <c r="BI97">
        <v>0.77365343347685911</v>
      </c>
      <c r="BJ97">
        <v>0.23633384982762287</v>
      </c>
    </row>
    <row r="98" spans="1:62" x14ac:dyDescent="0.35">
      <c r="A98">
        <v>42</v>
      </c>
      <c r="B98">
        <v>12</v>
      </c>
      <c r="C98" t="s">
        <v>132</v>
      </c>
      <c r="D98" t="s">
        <v>27</v>
      </c>
      <c r="G98">
        <v>0.5</v>
      </c>
      <c r="H98">
        <v>0.5</v>
      </c>
      <c r="I98">
        <v>6625</v>
      </c>
      <c r="J98">
        <v>8325</v>
      </c>
      <c r="L98">
        <v>8691</v>
      </c>
      <c r="M98">
        <v>5.4980000000000002</v>
      </c>
      <c r="N98">
        <v>7.3319999999999999</v>
      </c>
      <c r="O98">
        <v>1.8340000000000001</v>
      </c>
      <c r="Q98">
        <v>0.79300000000000004</v>
      </c>
      <c r="R98">
        <v>1</v>
      </c>
      <c r="S98">
        <v>0</v>
      </c>
      <c r="T98">
        <v>0</v>
      </c>
      <c r="V98">
        <v>0</v>
      </c>
      <c r="Y98" s="11">
        <v>44851</v>
      </c>
      <c r="Z98">
        <v>0.83200231481481479</v>
      </c>
      <c r="AB98">
        <v>1</v>
      </c>
      <c r="AD98">
        <v>6.6277301436021752</v>
      </c>
      <c r="AE98">
        <v>8.7193524555761517</v>
      </c>
      <c r="AF98">
        <v>2.0916223119739765</v>
      </c>
      <c r="AG98">
        <v>0.89857503560101259</v>
      </c>
      <c r="AK98">
        <v>5.9609887610395006E-2</v>
      </c>
      <c r="AQ98">
        <v>1.0736678572685026</v>
      </c>
      <c r="AW98">
        <v>4.2200538749874603</v>
      </c>
      <c r="BC98">
        <v>4.0862957931518862</v>
      </c>
      <c r="BG98">
        <v>6.6297061237868196</v>
      </c>
      <c r="BH98">
        <v>8.7664135377712942</v>
      </c>
      <c r="BI98">
        <v>2.1367074139844746</v>
      </c>
      <c r="BJ98">
        <v>0.91731718231644066</v>
      </c>
    </row>
    <row r="99" spans="1:62" x14ac:dyDescent="0.35">
      <c r="A99">
        <v>57</v>
      </c>
      <c r="B99">
        <v>17</v>
      </c>
      <c r="C99" t="s">
        <v>140</v>
      </c>
      <c r="D99" t="s">
        <v>27</v>
      </c>
      <c r="G99">
        <v>0.5</v>
      </c>
      <c r="H99">
        <v>0.5</v>
      </c>
      <c r="I99">
        <v>3995</v>
      </c>
      <c r="J99">
        <v>7087</v>
      </c>
      <c r="L99">
        <v>2168</v>
      </c>
      <c r="M99">
        <v>3.48</v>
      </c>
      <c r="N99">
        <v>6.282</v>
      </c>
      <c r="O99">
        <v>2.802</v>
      </c>
      <c r="Q99">
        <v>0.111</v>
      </c>
      <c r="R99">
        <v>1</v>
      </c>
      <c r="S99">
        <v>0</v>
      </c>
      <c r="T99">
        <v>0</v>
      </c>
      <c r="V99">
        <v>0</v>
      </c>
      <c r="Y99" s="11">
        <v>44851</v>
      </c>
      <c r="Z99">
        <v>0.9719444444444445</v>
      </c>
      <c r="AB99">
        <v>1</v>
      </c>
      <c r="AD99">
        <v>4.0293162007950896</v>
      </c>
      <c r="AE99">
        <v>7.4388772960687675</v>
      </c>
      <c r="AF99">
        <v>3.4095610952736779</v>
      </c>
      <c r="AG99">
        <v>0.22499364152532453</v>
      </c>
      <c r="AK99">
        <v>0.17178773423562008</v>
      </c>
      <c r="AQ99">
        <v>0.98234283199741057</v>
      </c>
      <c r="AW99">
        <v>2.3292182548175053</v>
      </c>
      <c r="BC99">
        <v>1.5727263030026959</v>
      </c>
      <c r="BG99">
        <v>4.0258582354719614</v>
      </c>
      <c r="BH99">
        <v>7.4755952832759665</v>
      </c>
      <c r="BI99">
        <v>3.4497370478040046</v>
      </c>
      <c r="BJ99">
        <v>0.2232381787475709</v>
      </c>
    </row>
    <row r="100" spans="1:62" x14ac:dyDescent="0.35">
      <c r="A100">
        <v>81</v>
      </c>
      <c r="B100">
        <v>23</v>
      </c>
      <c r="C100" t="s">
        <v>140</v>
      </c>
      <c r="D100" t="s">
        <v>27</v>
      </c>
      <c r="G100">
        <v>0.5</v>
      </c>
      <c r="H100">
        <v>0.5</v>
      </c>
      <c r="I100">
        <v>2985</v>
      </c>
      <c r="J100">
        <v>6437</v>
      </c>
      <c r="L100">
        <v>2339</v>
      </c>
      <c r="M100">
        <v>2.7050000000000001</v>
      </c>
      <c r="N100">
        <v>5.7320000000000002</v>
      </c>
      <c r="O100">
        <v>3.0270000000000001</v>
      </c>
      <c r="Q100">
        <v>0.129</v>
      </c>
      <c r="R100">
        <v>1</v>
      </c>
      <c r="S100">
        <v>0</v>
      </c>
      <c r="T100">
        <v>0</v>
      </c>
      <c r="V100">
        <v>0</v>
      </c>
      <c r="Y100" s="11">
        <v>44845</v>
      </c>
      <c r="Z100">
        <v>0.10818287037037037</v>
      </c>
      <c r="AB100">
        <v>3</v>
      </c>
      <c r="AC100" t="s">
        <v>200</v>
      </c>
      <c r="AD100">
        <v>3.0306543480376402</v>
      </c>
      <c r="AE100">
        <v>6.4997045243763285</v>
      </c>
      <c r="AF100">
        <v>3.4690501763386883</v>
      </c>
      <c r="AG100">
        <v>0.25138605660864477</v>
      </c>
      <c r="AK100">
        <v>20.460910984599906</v>
      </c>
      <c r="AQ100">
        <v>3.7757304354232368</v>
      </c>
      <c r="AW100">
        <v>31.020971272998235</v>
      </c>
      <c r="BC100">
        <v>1.6126859480095539</v>
      </c>
      <c r="BG100">
        <v>3.376038460101225</v>
      </c>
      <c r="BH100">
        <v>6.3792724584894493</v>
      </c>
      <c r="BI100">
        <v>3.0032339983882244</v>
      </c>
      <c r="BJ100">
        <v>0.25342956812527356</v>
      </c>
    </row>
    <row r="101" spans="1:62" x14ac:dyDescent="0.35">
      <c r="A101">
        <v>93</v>
      </c>
      <c r="B101">
        <v>27</v>
      </c>
      <c r="C101" t="s">
        <v>104</v>
      </c>
      <c r="D101" t="s">
        <v>27</v>
      </c>
      <c r="G101">
        <v>0.5</v>
      </c>
      <c r="H101">
        <v>0.5</v>
      </c>
      <c r="I101">
        <v>4171</v>
      </c>
      <c r="J101">
        <v>7563</v>
      </c>
      <c r="L101">
        <v>2627</v>
      </c>
      <c r="M101">
        <v>3.6150000000000002</v>
      </c>
      <c r="N101">
        <v>6.6859999999999999</v>
      </c>
      <c r="O101">
        <v>3.0710000000000002</v>
      </c>
      <c r="Q101">
        <v>0.159</v>
      </c>
      <c r="R101">
        <v>1</v>
      </c>
      <c r="S101">
        <v>0</v>
      </c>
      <c r="T101">
        <v>0</v>
      </c>
      <c r="V101">
        <v>0</v>
      </c>
      <c r="Y101" s="11">
        <v>44841</v>
      </c>
      <c r="Z101">
        <v>0.24446759259259257</v>
      </c>
      <c r="AB101">
        <v>1</v>
      </c>
      <c r="AD101">
        <v>4.0051933571891452</v>
      </c>
      <c r="AE101">
        <v>7.6379962267282746</v>
      </c>
      <c r="AF101">
        <v>3.6328028695391295</v>
      </c>
      <c r="AG101">
        <v>0.29250837363633986</v>
      </c>
      <c r="AK101">
        <v>3.3693496019466531</v>
      </c>
      <c r="AQ101">
        <v>0.6099713852823121</v>
      </c>
      <c r="AW101">
        <v>2.5234366985884562</v>
      </c>
      <c r="BC101">
        <v>2.5731455726059123</v>
      </c>
      <c r="BG101">
        <v>4.0738240442994504</v>
      </c>
      <c r="BH101">
        <v>7.6613622855606405</v>
      </c>
      <c r="BI101">
        <v>3.5875382412611896</v>
      </c>
      <c r="BJ101">
        <v>0.28879284350303924</v>
      </c>
    </row>
    <row r="102" spans="1:62" x14ac:dyDescent="0.35">
      <c r="A102">
        <v>102</v>
      </c>
      <c r="B102">
        <v>30</v>
      </c>
      <c r="C102" t="s">
        <v>147</v>
      </c>
      <c r="D102" t="s">
        <v>27</v>
      </c>
      <c r="G102">
        <v>0.5</v>
      </c>
      <c r="H102">
        <v>0.5</v>
      </c>
      <c r="I102">
        <v>5457</v>
      </c>
      <c r="J102">
        <v>7730</v>
      </c>
      <c r="L102">
        <v>1975</v>
      </c>
      <c r="M102">
        <v>4.601</v>
      </c>
      <c r="N102">
        <v>6.827</v>
      </c>
      <c r="O102">
        <v>2.226</v>
      </c>
      <c r="Q102">
        <v>9.0999999999999998E-2</v>
      </c>
      <c r="R102">
        <v>1</v>
      </c>
      <c r="S102">
        <v>0</v>
      </c>
      <c r="T102">
        <v>0</v>
      </c>
      <c r="V102">
        <v>0</v>
      </c>
      <c r="Y102" s="11">
        <v>44845</v>
      </c>
      <c r="Z102">
        <v>0.30192129629629633</v>
      </c>
      <c r="AB102">
        <v>1</v>
      </c>
      <c r="AD102">
        <v>5.494693381287802</v>
      </c>
      <c r="AE102">
        <v>7.7760869931610372</v>
      </c>
      <c r="AF102">
        <v>2.2813936118732352</v>
      </c>
      <c r="AG102">
        <v>0.21510126675240657</v>
      </c>
      <c r="AK102">
        <v>1.7264802233396164</v>
      </c>
      <c r="AQ102">
        <v>2.172322769655699</v>
      </c>
      <c r="AW102">
        <v>3.2379403958568505</v>
      </c>
      <c r="BC102">
        <v>0</v>
      </c>
      <c r="BG102">
        <v>5.5425387994091642</v>
      </c>
      <c r="BH102">
        <v>7.8614753021709971</v>
      </c>
      <c r="BI102">
        <v>2.3189365027618329</v>
      </c>
      <c r="BJ102">
        <v>0.21510126675240657</v>
      </c>
    </row>
    <row r="103" spans="1:62" x14ac:dyDescent="0.35">
      <c r="A103">
        <v>60</v>
      </c>
      <c r="B103">
        <v>18</v>
      </c>
      <c r="C103" t="s">
        <v>137</v>
      </c>
      <c r="D103" t="s">
        <v>27</v>
      </c>
      <c r="G103">
        <v>0.5</v>
      </c>
      <c r="H103">
        <v>0.5</v>
      </c>
      <c r="I103">
        <v>6537</v>
      </c>
      <c r="J103">
        <v>8342</v>
      </c>
      <c r="L103">
        <v>9457</v>
      </c>
      <c r="M103">
        <v>5.43</v>
      </c>
      <c r="N103">
        <v>7.3460000000000001</v>
      </c>
      <c r="O103">
        <v>1.915</v>
      </c>
      <c r="Q103">
        <v>0.873</v>
      </c>
      <c r="R103">
        <v>1</v>
      </c>
      <c r="S103">
        <v>0</v>
      </c>
      <c r="T103">
        <v>0</v>
      </c>
      <c r="V103">
        <v>0</v>
      </c>
      <c r="Y103" s="11">
        <v>44844</v>
      </c>
      <c r="Z103">
        <v>0.92465277777777777</v>
      </c>
      <c r="AB103">
        <v>1</v>
      </c>
      <c r="AD103">
        <v>6.5712152890184541</v>
      </c>
      <c r="AE103">
        <v>8.3802216187575116</v>
      </c>
      <c r="AF103">
        <v>1.8090063297390575</v>
      </c>
      <c r="AG103">
        <v>0.96093312857761082</v>
      </c>
      <c r="AK103">
        <v>0.94491367122909053</v>
      </c>
      <c r="AQ103">
        <v>0.294921716586862</v>
      </c>
      <c r="AW103">
        <v>2.0312046987634607</v>
      </c>
      <c r="BC103">
        <v>0.40539097295430521</v>
      </c>
      <c r="BG103">
        <v>6.5403151231484076</v>
      </c>
      <c r="BH103">
        <v>8.3678822677445126</v>
      </c>
      <c r="BI103">
        <v>1.8275671445961041</v>
      </c>
      <c r="BJ103">
        <v>0.95898930054959797</v>
      </c>
    </row>
    <row r="104" spans="1:62" x14ac:dyDescent="0.35">
      <c r="A104">
        <v>75</v>
      </c>
      <c r="B104">
        <v>21</v>
      </c>
      <c r="C104" t="s">
        <v>145</v>
      </c>
      <c r="D104" t="s">
        <v>27</v>
      </c>
      <c r="G104">
        <v>0.5</v>
      </c>
      <c r="H104">
        <v>0.5</v>
      </c>
      <c r="I104">
        <v>6111</v>
      </c>
      <c r="J104">
        <v>7043</v>
      </c>
      <c r="L104">
        <v>8811</v>
      </c>
      <c r="M104">
        <v>5.1029999999999998</v>
      </c>
      <c r="N104">
        <v>6.2450000000000001</v>
      </c>
      <c r="O104">
        <v>1.1419999999999999</v>
      </c>
      <c r="Q104">
        <v>0.80500000000000005</v>
      </c>
      <c r="R104">
        <v>1</v>
      </c>
      <c r="S104">
        <v>0</v>
      </c>
      <c r="T104">
        <v>0</v>
      </c>
      <c r="V104">
        <v>0</v>
      </c>
      <c r="Y104" s="11">
        <v>44852</v>
      </c>
      <c r="Z104">
        <v>0.1315625</v>
      </c>
      <c r="AB104">
        <v>1</v>
      </c>
      <c r="AD104">
        <v>6.1199032361486232</v>
      </c>
      <c r="AE104">
        <v>7.3933676781218169</v>
      </c>
      <c r="AF104">
        <v>1.2734644419731938</v>
      </c>
      <c r="AG104">
        <v>0.91096653756162627</v>
      </c>
      <c r="AK104">
        <v>0.82674153380186732</v>
      </c>
      <c r="AQ104">
        <v>0.90521440272396991</v>
      </c>
      <c r="AW104">
        <v>8.8283400048189105</v>
      </c>
      <c r="BC104">
        <v>2.3975173071062383</v>
      </c>
      <c r="BG104">
        <v>6.0947094887944093</v>
      </c>
      <c r="BH104">
        <v>7.4269827368326329</v>
      </c>
      <c r="BI104">
        <v>1.3322732480382231</v>
      </c>
      <c r="BJ104">
        <v>0.90017560460425861</v>
      </c>
    </row>
    <row r="105" spans="1:62" x14ac:dyDescent="0.35">
      <c r="A105">
        <v>96</v>
      </c>
      <c r="B105">
        <v>28</v>
      </c>
      <c r="C105" t="s">
        <v>145</v>
      </c>
      <c r="D105" t="s">
        <v>27</v>
      </c>
      <c r="G105">
        <v>0.5</v>
      </c>
      <c r="H105">
        <v>0.5</v>
      </c>
      <c r="I105">
        <v>4024</v>
      </c>
      <c r="J105">
        <v>8122</v>
      </c>
      <c r="L105">
        <v>9578</v>
      </c>
      <c r="M105">
        <v>3.5019999999999998</v>
      </c>
      <c r="N105">
        <v>7.1589999999999998</v>
      </c>
      <c r="O105">
        <v>3.657</v>
      </c>
      <c r="Q105">
        <v>0.88600000000000001</v>
      </c>
      <c r="R105">
        <v>1</v>
      </c>
      <c r="S105">
        <v>0</v>
      </c>
      <c r="T105">
        <v>0</v>
      </c>
      <c r="V105">
        <v>0</v>
      </c>
      <c r="Y105" s="11">
        <v>44845</v>
      </c>
      <c r="Z105">
        <v>0.24406249999999999</v>
      </c>
      <c r="AB105">
        <v>3</v>
      </c>
      <c r="AC105" t="s">
        <v>200</v>
      </c>
      <c r="AD105">
        <v>4.066308294456296</v>
      </c>
      <c r="AE105">
        <v>8.1630490409287138</v>
      </c>
      <c r="AF105">
        <v>4.0967407464724177</v>
      </c>
      <c r="AG105">
        <v>0.97299483070015147</v>
      </c>
      <c r="AK105">
        <v>50.868716585867375</v>
      </c>
      <c r="AQ105">
        <v>0.39827050452849028</v>
      </c>
      <c r="AW105">
        <v>100.56682224271808</v>
      </c>
      <c r="BC105">
        <v>1.5855523680108363</v>
      </c>
      <c r="BG105">
        <v>5.4533270302037069</v>
      </c>
      <c r="BH105">
        <v>8.1793369842658734</v>
      </c>
      <c r="BI105">
        <v>2.7260099540621674</v>
      </c>
      <c r="BJ105">
        <v>0.98077014281220254</v>
      </c>
    </row>
    <row r="106" spans="1:62" x14ac:dyDescent="0.35">
      <c r="A106">
        <v>81</v>
      </c>
      <c r="B106">
        <v>23</v>
      </c>
      <c r="C106" t="s">
        <v>100</v>
      </c>
      <c r="D106" t="s">
        <v>27</v>
      </c>
      <c r="G106">
        <v>0.5</v>
      </c>
      <c r="H106">
        <v>0.5</v>
      </c>
      <c r="I106">
        <v>6703</v>
      </c>
      <c r="J106">
        <v>9080</v>
      </c>
      <c r="L106">
        <v>12460</v>
      </c>
      <c r="M106">
        <v>5.5570000000000004</v>
      </c>
      <c r="N106">
        <v>7.9710000000000001</v>
      </c>
      <c r="O106">
        <v>2.4140000000000001</v>
      </c>
      <c r="Q106">
        <v>1.1870000000000001</v>
      </c>
      <c r="R106">
        <v>1</v>
      </c>
      <c r="S106">
        <v>0</v>
      </c>
      <c r="T106">
        <v>0</v>
      </c>
      <c r="V106">
        <v>0</v>
      </c>
      <c r="Y106" s="11">
        <v>44841</v>
      </c>
      <c r="Z106">
        <v>0.13496527777777778</v>
      </c>
      <c r="AB106">
        <v>1</v>
      </c>
      <c r="AD106">
        <v>6.4526989876580609</v>
      </c>
      <c r="AE106">
        <v>9.1791401940629882</v>
      </c>
      <c r="AF106">
        <v>2.7264412064049273</v>
      </c>
      <c r="AG106">
        <v>1.3514883098898136</v>
      </c>
      <c r="AK106">
        <v>2.2806492208540443</v>
      </c>
      <c r="AQ106">
        <v>0.16615274945634434</v>
      </c>
      <c r="AW106">
        <v>6.2055738983181365</v>
      </c>
      <c r="BC106">
        <v>0.92801588538536806</v>
      </c>
      <c r="BG106">
        <v>6.5271294511438853</v>
      </c>
      <c r="BH106">
        <v>9.1715208270524329</v>
      </c>
      <c r="BI106">
        <v>2.6443913759085489</v>
      </c>
      <c r="BJ106">
        <v>1.3577885566375842</v>
      </c>
    </row>
    <row r="107" spans="1:62" x14ac:dyDescent="0.35">
      <c r="A107">
        <v>99</v>
      </c>
      <c r="B107">
        <v>29</v>
      </c>
      <c r="C107" t="s">
        <v>126</v>
      </c>
      <c r="D107" t="s">
        <v>27</v>
      </c>
      <c r="G107">
        <v>0.5</v>
      </c>
      <c r="H107">
        <v>0.5</v>
      </c>
      <c r="I107">
        <v>4608</v>
      </c>
      <c r="J107">
        <v>8274</v>
      </c>
      <c r="L107">
        <v>1765</v>
      </c>
      <c r="M107">
        <v>3.95</v>
      </c>
      <c r="N107">
        <v>7.2880000000000003</v>
      </c>
      <c r="O107">
        <v>3.3380000000000001</v>
      </c>
      <c r="Q107">
        <v>6.9000000000000006E-2</v>
      </c>
      <c r="R107">
        <v>1</v>
      </c>
      <c r="S107">
        <v>0</v>
      </c>
      <c r="T107">
        <v>0</v>
      </c>
      <c r="V107">
        <v>0</v>
      </c>
      <c r="Y107" s="11">
        <v>44842</v>
      </c>
      <c r="Z107" s="6">
        <v>0.36251157407407408</v>
      </c>
      <c r="AB107">
        <v>1</v>
      </c>
      <c r="AD107" s="3">
        <v>4.6651967479300849</v>
      </c>
      <c r="AE107" s="3">
        <v>8.5001791325894285</v>
      </c>
      <c r="AF107" s="3">
        <v>3.8349823846593436</v>
      </c>
      <c r="AG107" s="3">
        <v>0.20156115904768729</v>
      </c>
      <c r="AH107" s="3"/>
      <c r="AK107">
        <v>0.55896491596785169</v>
      </c>
      <c r="AQ107">
        <v>0.6210514968255223</v>
      </c>
      <c r="AW107">
        <v>0.6966307048070457</v>
      </c>
      <c r="BC107">
        <v>0.95631193788388102</v>
      </c>
      <c r="BG107" s="3">
        <v>4.6521946798885345</v>
      </c>
      <c r="BH107" s="3">
        <v>8.4738655980216802</v>
      </c>
      <c r="BI107" s="3">
        <v>3.8216709181331452</v>
      </c>
      <c r="BJ107" s="3">
        <v>0.20252956625762031</v>
      </c>
    </row>
    <row r="108" spans="1:62" x14ac:dyDescent="0.35">
      <c r="A108">
        <v>36</v>
      </c>
      <c r="B108">
        <v>10</v>
      </c>
      <c r="C108" t="s">
        <v>150</v>
      </c>
      <c r="D108" t="s">
        <v>27</v>
      </c>
      <c r="G108">
        <v>0.5</v>
      </c>
      <c r="H108">
        <v>0.5</v>
      </c>
      <c r="I108">
        <v>4224</v>
      </c>
      <c r="J108">
        <v>9310</v>
      </c>
      <c r="L108">
        <v>3669</v>
      </c>
      <c r="M108">
        <v>3.6560000000000001</v>
      </c>
      <c r="N108">
        <v>8.1660000000000004</v>
      </c>
      <c r="O108">
        <v>4.51</v>
      </c>
      <c r="Q108">
        <v>0.26800000000000002</v>
      </c>
      <c r="R108">
        <v>1</v>
      </c>
      <c r="S108">
        <v>0</v>
      </c>
      <c r="T108">
        <v>0</v>
      </c>
      <c r="V108">
        <v>0</v>
      </c>
      <c r="Y108" s="11">
        <v>44845</v>
      </c>
      <c r="Z108">
        <v>0.79037037037037028</v>
      </c>
      <c r="AB108">
        <v>1</v>
      </c>
      <c r="AD108">
        <v>4.2226244512939308</v>
      </c>
      <c r="AE108">
        <v>9.2269650801213725</v>
      </c>
      <c r="AF108">
        <v>5.0043406288274417</v>
      </c>
      <c r="AG108">
        <v>0.37495031556378644</v>
      </c>
      <c r="AK108">
        <v>1.4403510279788192</v>
      </c>
      <c r="AQ108">
        <v>0.48801414809220034</v>
      </c>
      <c r="AW108">
        <v>0.30858369438000388</v>
      </c>
      <c r="BC108">
        <v>0.1854889167266682</v>
      </c>
      <c r="BG108">
        <v>4.1924315855738694</v>
      </c>
      <c r="BH108">
        <v>9.2045054357272402</v>
      </c>
      <c r="BI108">
        <v>5.0120738501533708</v>
      </c>
      <c r="BJ108">
        <v>0.37460289214045739</v>
      </c>
    </row>
    <row r="109" spans="1:62" x14ac:dyDescent="0.35">
      <c r="A109">
        <v>78</v>
      </c>
      <c r="B109">
        <v>22</v>
      </c>
      <c r="C109" t="s">
        <v>190</v>
      </c>
      <c r="D109" t="s">
        <v>27</v>
      </c>
      <c r="G109">
        <v>0.5</v>
      </c>
      <c r="H109">
        <v>0.5</v>
      </c>
      <c r="I109">
        <v>5028</v>
      </c>
      <c r="J109">
        <v>9090</v>
      </c>
      <c r="L109">
        <v>1801</v>
      </c>
      <c r="M109">
        <v>4.2720000000000002</v>
      </c>
      <c r="N109">
        <v>7.98</v>
      </c>
      <c r="O109">
        <v>3.7069999999999999</v>
      </c>
      <c r="Q109">
        <v>7.1999999999999995E-2</v>
      </c>
      <c r="R109">
        <v>1</v>
      </c>
      <c r="S109">
        <v>0</v>
      </c>
      <c r="T109">
        <v>0</v>
      </c>
      <c r="V109">
        <v>0</v>
      </c>
      <c r="Y109" s="11">
        <v>44847</v>
      </c>
      <c r="Z109">
        <v>0.23871527777777779</v>
      </c>
      <c r="AB109">
        <v>1</v>
      </c>
      <c r="AD109">
        <v>5.0926383847843226</v>
      </c>
      <c r="AE109">
        <v>9.0122645069575373</v>
      </c>
      <c r="AF109">
        <v>3.9196261221732147</v>
      </c>
      <c r="AG109">
        <v>0.19858708900374697</v>
      </c>
      <c r="AK109">
        <v>1.1807301655306315</v>
      </c>
      <c r="AQ109">
        <v>3.2477457650676972E-2</v>
      </c>
      <c r="AW109">
        <v>1.439974433281864</v>
      </c>
      <c r="BC109">
        <v>1.0031575529424233</v>
      </c>
      <c r="BG109">
        <v>5.062749678454912</v>
      </c>
      <c r="BH109">
        <v>9.0108012673747382</v>
      </c>
      <c r="BI109">
        <v>3.9480515889198267</v>
      </c>
      <c r="BJ109">
        <v>0.1995881809597862</v>
      </c>
    </row>
    <row r="110" spans="1:62" x14ac:dyDescent="0.35">
      <c r="A110">
        <v>102</v>
      </c>
      <c r="B110">
        <v>30</v>
      </c>
      <c r="C110" t="s">
        <v>197</v>
      </c>
      <c r="D110" t="s">
        <v>27</v>
      </c>
      <c r="G110">
        <v>0.5</v>
      </c>
      <c r="H110">
        <v>0.5</v>
      </c>
      <c r="I110">
        <v>3837</v>
      </c>
      <c r="J110">
        <v>7198</v>
      </c>
      <c r="L110">
        <v>2220</v>
      </c>
      <c r="M110">
        <v>3.359</v>
      </c>
      <c r="N110">
        <v>6.3769999999999998</v>
      </c>
      <c r="O110">
        <v>3.0179999999999998</v>
      </c>
      <c r="Q110">
        <v>0.11600000000000001</v>
      </c>
      <c r="R110">
        <v>1</v>
      </c>
      <c r="S110">
        <v>0</v>
      </c>
      <c r="T110">
        <v>0</v>
      </c>
      <c r="V110">
        <v>0</v>
      </c>
      <c r="Y110" s="11">
        <v>44847</v>
      </c>
      <c r="Z110">
        <v>0.46585648148148145</v>
      </c>
      <c r="AB110">
        <v>1</v>
      </c>
      <c r="AD110">
        <v>3.9060567435067215</v>
      </c>
      <c r="AE110">
        <v>7.166631646519698</v>
      </c>
      <c r="AF110">
        <v>3.2605749030129765</v>
      </c>
      <c r="AG110">
        <v>0.24274051317010928</v>
      </c>
      <c r="AK110">
        <v>1.4685026386049991</v>
      </c>
      <c r="AQ110">
        <v>1.0948890770804915</v>
      </c>
      <c r="AW110">
        <v>4.2542631860515581</v>
      </c>
      <c r="BC110">
        <v>0.60592432999329648</v>
      </c>
      <c r="BG110">
        <v>3.9349491596251518</v>
      </c>
      <c r="BH110">
        <v>7.1276119243117098</v>
      </c>
      <c r="BI110">
        <v>3.1926627646865584</v>
      </c>
      <c r="BJ110">
        <v>0.24347815987455923</v>
      </c>
    </row>
    <row r="111" spans="1:62" x14ac:dyDescent="0.35">
      <c r="A111">
        <v>60</v>
      </c>
      <c r="B111">
        <v>18</v>
      </c>
      <c r="C111" t="s">
        <v>158</v>
      </c>
      <c r="D111" t="s">
        <v>27</v>
      </c>
      <c r="G111">
        <v>0.5</v>
      </c>
      <c r="H111">
        <v>0.5</v>
      </c>
      <c r="I111">
        <v>4197</v>
      </c>
      <c r="J111">
        <v>7575</v>
      </c>
      <c r="L111">
        <v>2504</v>
      </c>
      <c r="M111">
        <v>3.6349999999999998</v>
      </c>
      <c r="N111">
        <v>6.6959999999999997</v>
      </c>
      <c r="O111">
        <v>3.0609999999999999</v>
      </c>
      <c r="Q111">
        <v>0.14599999999999999</v>
      </c>
      <c r="R111">
        <v>1</v>
      </c>
      <c r="S111">
        <v>0</v>
      </c>
      <c r="T111">
        <v>0</v>
      </c>
      <c r="V111">
        <v>0</v>
      </c>
      <c r="Y111" s="11">
        <v>44846</v>
      </c>
      <c r="Z111">
        <v>1.2939814814814814E-2</v>
      </c>
      <c r="AB111">
        <v>2</v>
      </c>
      <c r="AD111">
        <v>4.1958963406564997</v>
      </c>
      <c r="AE111">
        <v>7.5327266877813797</v>
      </c>
      <c r="AF111">
        <v>3.3368303471248799</v>
      </c>
      <c r="AG111">
        <v>0.25930794751283365</v>
      </c>
      <c r="AK111">
        <v>0.11803368918753897</v>
      </c>
      <c r="AQ111">
        <v>0.42871305805320242</v>
      </c>
      <c r="AW111">
        <v>0.82074855553108272</v>
      </c>
      <c r="BC111">
        <v>2.494981322693429</v>
      </c>
      <c r="BG111">
        <v>4.1934215155974783</v>
      </c>
      <c r="BH111">
        <v>7.5166143341942853</v>
      </c>
      <c r="BI111">
        <v>3.3231928185968069</v>
      </c>
      <c r="BJ111">
        <v>0.26258365407565032</v>
      </c>
    </row>
    <row r="112" spans="1:62" x14ac:dyDescent="0.35">
      <c r="A112">
        <v>84</v>
      </c>
      <c r="B112">
        <v>24</v>
      </c>
      <c r="C112" t="s">
        <v>121</v>
      </c>
      <c r="D112" t="s">
        <v>27</v>
      </c>
      <c r="G112">
        <v>0.5</v>
      </c>
      <c r="H112">
        <v>0.5</v>
      </c>
      <c r="I112">
        <v>5114</v>
      </c>
      <c r="J112">
        <v>8102</v>
      </c>
      <c r="L112">
        <v>2163</v>
      </c>
      <c r="M112">
        <v>4.3380000000000001</v>
      </c>
      <c r="N112">
        <v>7.1429999999999998</v>
      </c>
      <c r="O112">
        <v>2.8050000000000002</v>
      </c>
      <c r="Q112">
        <v>0.11</v>
      </c>
      <c r="R112">
        <v>1</v>
      </c>
      <c r="S112">
        <v>0</v>
      </c>
      <c r="T112">
        <v>0</v>
      </c>
      <c r="V112">
        <v>0</v>
      </c>
      <c r="Y112" s="11">
        <v>44842</v>
      </c>
      <c r="Z112" s="6">
        <v>0.22265046296296298</v>
      </c>
      <c r="AB112">
        <v>1</v>
      </c>
      <c r="AD112" s="3">
        <v>5.1712772424704188</v>
      </c>
      <c r="AE112" s="3">
        <v>8.3261049808335539</v>
      </c>
      <c r="AF112" s="3">
        <v>3.1548277383631351</v>
      </c>
      <c r="AG112" s="3">
        <v>0.24213232426382919</v>
      </c>
      <c r="AH112" s="3"/>
      <c r="AK112">
        <v>0.79612350364315987</v>
      </c>
      <c r="AQ112">
        <v>0.84224437500446481</v>
      </c>
      <c r="AW112">
        <v>0.91788985083609465</v>
      </c>
      <c r="BC112">
        <v>1.7113285745395299</v>
      </c>
      <c r="BG112" s="3">
        <v>5.1507739813279745</v>
      </c>
      <c r="BH112" s="3">
        <v>8.2911889445801954</v>
      </c>
      <c r="BI112" s="3">
        <v>3.14041496325222</v>
      </c>
      <c r="BJ112" s="3">
        <v>0.24422204508526366</v>
      </c>
    </row>
    <row r="113" spans="1:62" x14ac:dyDescent="0.35">
      <c r="A113">
        <v>84</v>
      </c>
      <c r="B113">
        <v>24</v>
      </c>
      <c r="C113" t="s">
        <v>212</v>
      </c>
      <c r="D113" t="s">
        <v>27</v>
      </c>
      <c r="G113">
        <v>0.5</v>
      </c>
      <c r="H113">
        <v>0.5</v>
      </c>
      <c r="I113">
        <v>6285</v>
      </c>
      <c r="J113">
        <v>8910</v>
      </c>
      <c r="L113">
        <v>14385</v>
      </c>
      <c r="M113">
        <v>5.2370000000000001</v>
      </c>
      <c r="N113">
        <v>7.827</v>
      </c>
      <c r="O113">
        <v>2.59</v>
      </c>
      <c r="Q113">
        <v>1.3879999999999999</v>
      </c>
      <c r="R113">
        <v>1</v>
      </c>
      <c r="S113">
        <v>0</v>
      </c>
      <c r="T113">
        <v>0</v>
      </c>
      <c r="V113">
        <v>0</v>
      </c>
      <c r="Y113" s="11">
        <v>44847</v>
      </c>
      <c r="Z113">
        <v>0.29702546296296295</v>
      </c>
      <c r="AB113">
        <v>2</v>
      </c>
      <c r="AC113" t="s">
        <v>213</v>
      </c>
      <c r="AD113">
        <v>6.3449751799866263</v>
      </c>
      <c r="AE113">
        <v>8.8366757570215917</v>
      </c>
      <c r="AF113">
        <v>2.4917005770349654</v>
      </c>
      <c r="AG113">
        <v>1.5246651074035162</v>
      </c>
      <c r="AK113">
        <v>0.61051003857769481</v>
      </c>
      <c r="AQ113">
        <v>0.67566248607574086</v>
      </c>
      <c r="AW113">
        <v>4.0270040492352823</v>
      </c>
      <c r="BC113">
        <v>0.67267592653170327</v>
      </c>
      <c r="BG113">
        <v>6.3644028391007428</v>
      </c>
      <c r="BH113">
        <v>8.8069232188380013</v>
      </c>
      <c r="BI113">
        <v>2.4425203797372572</v>
      </c>
      <c r="BJ113">
        <v>1.5195542695226845</v>
      </c>
    </row>
    <row r="114" spans="1:62" x14ac:dyDescent="0.35">
      <c r="A114">
        <v>42</v>
      </c>
      <c r="B114">
        <v>12</v>
      </c>
      <c r="C114" t="s">
        <v>111</v>
      </c>
      <c r="D114" t="s">
        <v>27</v>
      </c>
      <c r="G114">
        <v>0.5</v>
      </c>
      <c r="H114">
        <v>0.5</v>
      </c>
      <c r="I114">
        <v>3095</v>
      </c>
      <c r="J114">
        <v>6458</v>
      </c>
      <c r="L114">
        <v>1814</v>
      </c>
      <c r="M114">
        <v>2.7890000000000001</v>
      </c>
      <c r="N114">
        <v>5.75</v>
      </c>
      <c r="O114">
        <v>2.9609999999999999</v>
      </c>
      <c r="Q114">
        <v>7.3999999999999996E-2</v>
      </c>
      <c r="R114">
        <v>1</v>
      </c>
      <c r="S114">
        <v>0</v>
      </c>
      <c r="T114">
        <v>0</v>
      </c>
      <c r="V114">
        <v>0</v>
      </c>
      <c r="Y114" s="11">
        <v>44841</v>
      </c>
      <c r="Z114" s="6">
        <v>0.83863425925925927</v>
      </c>
      <c r="AB114">
        <v>1</v>
      </c>
      <c r="AD114" s="3">
        <v>3.1519560597096801</v>
      </c>
      <c r="AE114" s="3">
        <v>6.662279948934378</v>
      </c>
      <c r="AF114" s="3">
        <v>3.510323889224698</v>
      </c>
      <c r="AG114" s="3">
        <v>0.20655610149892084</v>
      </c>
      <c r="AH114" s="3"/>
      <c r="AK114">
        <v>6.6565341621122869</v>
      </c>
      <c r="AQ114">
        <v>1.1458434677022127</v>
      </c>
      <c r="AW114">
        <v>8.7084311870116657</v>
      </c>
      <c r="BC114">
        <v>3.5664065107837475</v>
      </c>
      <c r="BG114" s="3">
        <v>3.2604733199026175</v>
      </c>
      <c r="BH114" s="3">
        <v>6.6243277356155099</v>
      </c>
      <c r="BI114" s="3">
        <v>3.3638544157128925</v>
      </c>
      <c r="BJ114" s="3">
        <v>0.20293731666180265</v>
      </c>
    </row>
    <row r="115" spans="1:62" x14ac:dyDescent="0.35">
      <c r="A115">
        <v>45</v>
      </c>
      <c r="B115">
        <v>13</v>
      </c>
      <c r="C115" t="s">
        <v>153</v>
      </c>
      <c r="D115" t="s">
        <v>27</v>
      </c>
      <c r="G115">
        <v>0.5</v>
      </c>
      <c r="H115">
        <v>0.5</v>
      </c>
      <c r="I115">
        <v>4091</v>
      </c>
      <c r="J115">
        <v>7328</v>
      </c>
      <c r="L115">
        <v>1717</v>
      </c>
      <c r="M115">
        <v>3.5529999999999999</v>
      </c>
      <c r="N115">
        <v>6.4870000000000001</v>
      </c>
      <c r="O115">
        <v>2.9340000000000002</v>
      </c>
      <c r="Q115">
        <v>6.4000000000000001E-2</v>
      </c>
      <c r="R115">
        <v>1</v>
      </c>
      <c r="S115">
        <v>0</v>
      </c>
      <c r="T115">
        <v>0</v>
      </c>
      <c r="V115">
        <v>0</v>
      </c>
      <c r="Y115" s="11">
        <v>44845</v>
      </c>
      <c r="Z115">
        <v>0.87409722222222219</v>
      </c>
      <c r="AB115">
        <v>1</v>
      </c>
      <c r="AD115">
        <v>4.0909637581539933</v>
      </c>
      <c r="AE115">
        <v>7.2915296371139569</v>
      </c>
      <c r="AF115">
        <v>3.2005658789599636</v>
      </c>
      <c r="AG115">
        <v>0.18118730918141751</v>
      </c>
      <c r="AK115">
        <v>0.94819483349198985</v>
      </c>
      <c r="AQ115">
        <v>0.51020707992490932</v>
      </c>
      <c r="AW115">
        <v>4.6856742841086596E-2</v>
      </c>
      <c r="BC115">
        <v>2.7209971934946804</v>
      </c>
      <c r="BG115">
        <v>4.0716601226936255</v>
      </c>
      <c r="BH115">
        <v>7.2729760178318479</v>
      </c>
      <c r="BI115">
        <v>3.2013158951382215</v>
      </c>
      <c r="BJ115">
        <v>0.1787553452181142</v>
      </c>
    </row>
    <row r="116" spans="1:62" x14ac:dyDescent="0.35">
      <c r="A116">
        <v>75</v>
      </c>
      <c r="B116">
        <v>21</v>
      </c>
      <c r="C116" t="s">
        <v>189</v>
      </c>
      <c r="D116" t="s">
        <v>27</v>
      </c>
      <c r="G116">
        <v>0.5</v>
      </c>
      <c r="H116">
        <v>0.5</v>
      </c>
      <c r="I116">
        <v>5752</v>
      </c>
      <c r="J116">
        <v>9431</v>
      </c>
      <c r="L116">
        <v>2049</v>
      </c>
      <c r="M116">
        <v>4.8280000000000003</v>
      </c>
      <c r="N116">
        <v>8.2680000000000007</v>
      </c>
      <c r="O116">
        <v>3.44</v>
      </c>
      <c r="Q116">
        <v>9.8000000000000004E-2</v>
      </c>
      <c r="R116">
        <v>1</v>
      </c>
      <c r="S116">
        <v>0</v>
      </c>
      <c r="T116">
        <v>0</v>
      </c>
      <c r="V116">
        <v>0</v>
      </c>
      <c r="Y116" s="11">
        <v>44847</v>
      </c>
      <c r="Z116">
        <v>0.20917824074074073</v>
      </c>
      <c r="AB116">
        <v>1</v>
      </c>
      <c r="AD116">
        <v>5.8139524975340979</v>
      </c>
      <c r="AE116">
        <v>9.3449076387806365</v>
      </c>
      <c r="AF116">
        <v>3.5309551412465385</v>
      </c>
      <c r="AG116">
        <v>0.22472085796140293</v>
      </c>
      <c r="AK116">
        <v>1.9553213070419706</v>
      </c>
      <c r="AQ116">
        <v>1.1021103987651431</v>
      </c>
      <c r="AW116">
        <v>0.28715867407653872</v>
      </c>
      <c r="BC116">
        <v>0.51715557046269944</v>
      </c>
      <c r="BG116">
        <v>5.7576621006137074</v>
      </c>
      <c r="BH116">
        <v>9.2936942533826521</v>
      </c>
      <c r="BI116">
        <v>3.5360321527689442</v>
      </c>
      <c r="BJ116">
        <v>0.22414127840790654</v>
      </c>
    </row>
    <row r="117" spans="1:62" x14ac:dyDescent="0.35">
      <c r="A117">
        <v>99</v>
      </c>
      <c r="B117">
        <v>29</v>
      </c>
      <c r="C117" t="s">
        <v>196</v>
      </c>
      <c r="D117" t="s">
        <v>27</v>
      </c>
      <c r="G117">
        <v>0.5</v>
      </c>
      <c r="H117">
        <v>0.5</v>
      </c>
      <c r="I117">
        <v>1453</v>
      </c>
      <c r="J117">
        <v>2884</v>
      </c>
      <c r="L117">
        <v>681</v>
      </c>
      <c r="M117">
        <v>1.5289999999999999</v>
      </c>
      <c r="N117">
        <v>2.722</v>
      </c>
      <c r="O117">
        <v>1.1930000000000001</v>
      </c>
      <c r="Q117">
        <v>0</v>
      </c>
      <c r="R117">
        <v>1</v>
      </c>
      <c r="S117">
        <v>0</v>
      </c>
      <c r="T117">
        <v>0</v>
      </c>
      <c r="V117">
        <v>0</v>
      </c>
      <c r="Y117" s="11">
        <v>44847</v>
      </c>
      <c r="Z117">
        <v>0.43868055555555552</v>
      </c>
      <c r="AB117">
        <v>1</v>
      </c>
      <c r="AD117">
        <v>1.5309008805295601</v>
      </c>
      <c r="AE117">
        <v>2.9583546063881747</v>
      </c>
      <c r="AF117">
        <v>1.4274537258586146</v>
      </c>
      <c r="AG117">
        <v>8.0563616291752224E-2</v>
      </c>
      <c r="AK117">
        <v>1.112491657025406</v>
      </c>
      <c r="AQ117">
        <v>0.72281012492348395</v>
      </c>
      <c r="AW117">
        <v>2.6542502581132235</v>
      </c>
      <c r="BC117">
        <v>4.7252971909728672</v>
      </c>
      <c r="BG117">
        <v>1.5224324137362271</v>
      </c>
      <c r="BH117">
        <v>2.9690850299953717</v>
      </c>
      <c r="BI117">
        <v>1.4466526162591447</v>
      </c>
      <c r="BJ117">
        <v>8.2513111153512855E-2</v>
      </c>
    </row>
    <row r="118" spans="1:62" x14ac:dyDescent="0.35">
      <c r="A118">
        <v>42</v>
      </c>
      <c r="B118">
        <v>12</v>
      </c>
      <c r="C118" t="s">
        <v>182</v>
      </c>
      <c r="D118" t="s">
        <v>27</v>
      </c>
      <c r="G118">
        <v>0.5</v>
      </c>
      <c r="H118">
        <v>0.5</v>
      </c>
      <c r="I118">
        <v>687</v>
      </c>
      <c r="J118">
        <v>1011</v>
      </c>
      <c r="L118">
        <v>659</v>
      </c>
      <c r="M118">
        <v>0.94199999999999995</v>
      </c>
      <c r="N118">
        <v>1.135</v>
      </c>
      <c r="O118">
        <v>0.193</v>
      </c>
      <c r="Q118">
        <v>0</v>
      </c>
      <c r="R118">
        <v>1</v>
      </c>
      <c r="S118">
        <v>0</v>
      </c>
      <c r="T118">
        <v>0</v>
      </c>
      <c r="V118">
        <v>0</v>
      </c>
      <c r="Y118" s="11">
        <v>44846</v>
      </c>
      <c r="Z118">
        <v>0.93256944444444445</v>
      </c>
      <c r="AB118">
        <v>3</v>
      </c>
      <c r="AC118" t="s">
        <v>200</v>
      </c>
      <c r="AD118">
        <v>0.76774257891860942</v>
      </c>
      <c r="AE118">
        <v>1.1312561139991293</v>
      </c>
      <c r="AF118">
        <v>0.36351353508051987</v>
      </c>
      <c r="AG118">
        <v>7.8245298077766617E-2</v>
      </c>
      <c r="AK118">
        <v>30.856738204945831</v>
      </c>
      <c r="AQ118">
        <v>67.441048581801056</v>
      </c>
      <c r="AW118">
        <v>130.20578068016485</v>
      </c>
      <c r="BC118">
        <v>50.677737666360272</v>
      </c>
      <c r="BG118">
        <v>0.66512468718763307</v>
      </c>
      <c r="BH118">
        <v>1.7067970165669548</v>
      </c>
      <c r="BI118">
        <v>1.0416723293793217</v>
      </c>
      <c r="BJ118">
        <v>0.10480057943796543</v>
      </c>
    </row>
    <row r="119" spans="1:62" x14ac:dyDescent="0.35">
      <c r="A119">
        <v>81</v>
      </c>
      <c r="B119">
        <v>23</v>
      </c>
      <c r="C119" t="s">
        <v>182</v>
      </c>
      <c r="D119" t="s">
        <v>27</v>
      </c>
      <c r="G119">
        <v>0.5</v>
      </c>
      <c r="H119">
        <v>0.5</v>
      </c>
      <c r="I119">
        <v>2484</v>
      </c>
      <c r="J119">
        <v>3656</v>
      </c>
      <c r="L119">
        <v>1011</v>
      </c>
      <c r="M119">
        <v>2.3210000000000002</v>
      </c>
      <c r="N119">
        <v>3.3759999999999999</v>
      </c>
      <c r="O119">
        <v>1.0549999999999999</v>
      </c>
      <c r="Q119">
        <v>0</v>
      </c>
      <c r="R119">
        <v>1</v>
      </c>
      <c r="S119">
        <v>0</v>
      </c>
      <c r="T119">
        <v>0</v>
      </c>
      <c r="V119">
        <v>0</v>
      </c>
      <c r="Y119" s="11">
        <v>44852</v>
      </c>
      <c r="Z119">
        <v>0.18758101851851852</v>
      </c>
      <c r="AB119">
        <v>1</v>
      </c>
      <c r="AD119">
        <v>2.5364631712964174</v>
      </c>
      <c r="AE119">
        <v>3.8901614057054132</v>
      </c>
      <c r="AF119">
        <v>1.3536982344089958</v>
      </c>
      <c r="AG119">
        <v>0.10551891012174164</v>
      </c>
      <c r="AK119">
        <v>7.5172892767916988</v>
      </c>
      <c r="AQ119">
        <v>0.90809072533348345</v>
      </c>
      <c r="AW119">
        <v>10.406151048679764</v>
      </c>
      <c r="BC119">
        <v>6.1649296382587044</v>
      </c>
      <c r="BG119">
        <v>2.4445800927104635</v>
      </c>
      <c r="BH119">
        <v>3.8725781442259097</v>
      </c>
      <c r="BI119">
        <v>1.4279980515154465</v>
      </c>
      <c r="BJ119">
        <v>0.10887494190274116</v>
      </c>
    </row>
    <row r="120" spans="1:62" x14ac:dyDescent="0.35">
      <c r="A120">
        <v>99</v>
      </c>
      <c r="B120">
        <v>29</v>
      </c>
      <c r="C120" t="s">
        <v>167</v>
      </c>
      <c r="D120" t="s">
        <v>27</v>
      </c>
      <c r="G120">
        <v>0.5</v>
      </c>
      <c r="H120">
        <v>0.5</v>
      </c>
      <c r="I120">
        <v>8322</v>
      </c>
      <c r="J120">
        <v>11249</v>
      </c>
      <c r="L120">
        <v>1958</v>
      </c>
      <c r="M120">
        <v>6.8</v>
      </c>
      <c r="N120">
        <v>9.8079999999999998</v>
      </c>
      <c r="O120">
        <v>3.0089999999999999</v>
      </c>
      <c r="Q120">
        <v>8.8999999999999996E-2</v>
      </c>
      <c r="R120">
        <v>1</v>
      </c>
      <c r="S120">
        <v>0</v>
      </c>
      <c r="T120">
        <v>0</v>
      </c>
      <c r="V120">
        <v>0</v>
      </c>
      <c r="Y120" s="11">
        <v>44846</v>
      </c>
      <c r="Z120">
        <v>0.3743055555555555</v>
      </c>
      <c r="AB120">
        <v>1</v>
      </c>
      <c r="AD120">
        <v>8.2793576880417845</v>
      </c>
      <c r="AE120">
        <v>11.120410753174543</v>
      </c>
      <c r="AF120">
        <v>2.8410530651327583</v>
      </c>
      <c r="AG120">
        <v>0.205109893473503</v>
      </c>
      <c r="AK120">
        <v>0.25140431070810382</v>
      </c>
      <c r="AQ120">
        <v>0.14916917729070914</v>
      </c>
      <c r="AW120">
        <v>1.3074278576439067</v>
      </c>
      <c r="BC120">
        <v>0.97261581513979112</v>
      </c>
      <c r="BG120">
        <v>8.2689634227938953</v>
      </c>
      <c r="BH120">
        <v>11.128711056537592</v>
      </c>
      <c r="BI120">
        <v>2.8597476337436971</v>
      </c>
      <c r="BJ120">
        <v>0.20411725512113432</v>
      </c>
    </row>
  </sheetData>
  <sortState ref="A2:BJ120">
    <sortCondition ref="C2:C12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1BF3E-695E-4F6F-BFEF-0944E8905E1D}">
  <dimension ref="A3:D34"/>
  <sheetViews>
    <sheetView workbookViewId="0">
      <selection activeCell="G45" sqref="G45"/>
    </sheetView>
  </sheetViews>
  <sheetFormatPr defaultRowHeight="14.5" x14ac:dyDescent="0.35"/>
  <cols>
    <col min="2" max="2" width="8.90625" bestFit="1" customWidth="1"/>
  </cols>
  <sheetData>
    <row r="3" spans="1:3" x14ac:dyDescent="0.35">
      <c r="A3" t="s">
        <v>169</v>
      </c>
    </row>
    <row r="4" spans="1:3" x14ac:dyDescent="0.35">
      <c r="B4" s="8">
        <v>44844</v>
      </c>
    </row>
    <row r="5" spans="1:3" x14ac:dyDescent="0.35">
      <c r="B5" s="8" t="s">
        <v>173</v>
      </c>
    </row>
    <row r="6" spans="1:3" x14ac:dyDescent="0.35">
      <c r="B6" s="8" t="s">
        <v>170</v>
      </c>
    </row>
    <row r="7" spans="1:3" x14ac:dyDescent="0.35">
      <c r="B7" s="8" t="s">
        <v>171</v>
      </c>
    </row>
    <row r="8" spans="1:3" x14ac:dyDescent="0.35">
      <c r="B8" s="8"/>
    </row>
    <row r="9" spans="1:3" x14ac:dyDescent="0.35">
      <c r="B9" s="8" t="s">
        <v>172</v>
      </c>
    </row>
    <row r="10" spans="1:3" x14ac:dyDescent="0.35">
      <c r="B10" s="8" t="s">
        <v>178</v>
      </c>
    </row>
    <row r="11" spans="1:3" x14ac:dyDescent="0.35">
      <c r="B11" s="8"/>
    </row>
    <row r="12" spans="1:3" x14ac:dyDescent="0.35">
      <c r="B12" s="8"/>
    </row>
    <row r="13" spans="1:3" x14ac:dyDescent="0.35">
      <c r="B13" s="8"/>
    </row>
    <row r="14" spans="1:3" x14ac:dyDescent="0.35">
      <c r="A14" t="s">
        <v>210</v>
      </c>
    </row>
    <row r="15" spans="1:3" x14ac:dyDescent="0.35">
      <c r="C15" t="s">
        <v>174</v>
      </c>
    </row>
    <row r="16" spans="1:3" x14ac:dyDescent="0.35">
      <c r="C16" t="s">
        <v>175</v>
      </c>
    </row>
    <row r="18" spans="1:4" x14ac:dyDescent="0.35">
      <c r="C18" t="s">
        <v>176</v>
      </c>
    </row>
    <row r="19" spans="1:4" x14ac:dyDescent="0.35">
      <c r="C19" t="s">
        <v>211</v>
      </c>
    </row>
    <row r="20" spans="1:4" x14ac:dyDescent="0.35">
      <c r="C20" t="s">
        <v>177</v>
      </c>
    </row>
    <row r="21" spans="1:4" x14ac:dyDescent="0.35">
      <c r="D21" t="s">
        <v>201</v>
      </c>
    </row>
    <row r="22" spans="1:4" x14ac:dyDescent="0.35">
      <c r="C22" t="s">
        <v>202</v>
      </c>
    </row>
    <row r="24" spans="1:4" x14ac:dyDescent="0.35">
      <c r="A24" t="s">
        <v>203</v>
      </c>
    </row>
    <row r="28" spans="1:4" x14ac:dyDescent="0.35">
      <c r="A28" t="s">
        <v>204</v>
      </c>
    </row>
    <row r="29" spans="1:4" x14ac:dyDescent="0.35">
      <c r="B29" t="s">
        <v>205</v>
      </c>
    </row>
    <row r="30" spans="1:4" x14ac:dyDescent="0.35">
      <c r="C30" t="s">
        <v>206</v>
      </c>
    </row>
    <row r="31" spans="1:4" x14ac:dyDescent="0.35">
      <c r="C31" t="s">
        <v>209</v>
      </c>
    </row>
    <row r="33" spans="3:3" x14ac:dyDescent="0.35">
      <c r="C33" t="s">
        <v>207</v>
      </c>
    </row>
    <row r="34" spans="3:3" x14ac:dyDescent="0.35">
      <c r="C34" t="s">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59F7-E4CD-43F9-A3F5-F6CBE8BC8549}">
  <dimension ref="A1:BJ140"/>
  <sheetViews>
    <sheetView tabSelected="1" zoomScale="74" zoomScaleNormal="74" workbookViewId="0">
      <selection activeCell="L46" sqref="L46"/>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-2.6617853192310685E-2</v>
      </c>
      <c r="N14" s="3">
        <f>((H14*$H$21)+$H$22)*1000/L14</f>
        <v>-4.5373466714335176E-2</v>
      </c>
      <c r="O14" s="3">
        <f>N14-M14</f>
        <v>-1.875561352202449E-2</v>
      </c>
      <c r="P14" s="3">
        <f>((J14*$J$21)+$J$22)*1000/L14</f>
        <v>9.5896008774793429E-3</v>
      </c>
    </row>
    <row r="15" spans="1:16" x14ac:dyDescent="0.35">
      <c r="A15" t="s">
        <v>68</v>
      </c>
      <c r="B15" t="s">
        <v>69</v>
      </c>
      <c r="C15" t="s">
        <v>67</v>
      </c>
      <c r="E15">
        <f>3*G36/1000</f>
        <v>6.0000000000000006E-4</v>
      </c>
      <c r="F15" s="2">
        <f>AVERAGE(I36:I37) - (A16*G36/0.5)</f>
        <v>1259.4000000000001</v>
      </c>
      <c r="G15">
        <f>6*H36/1000</f>
        <v>1.2000000000000001E-3</v>
      </c>
      <c r="H15" s="2">
        <f>AVERAGE(J36:J37) - (B16*H36/0.5)</f>
        <v>2351.5</v>
      </c>
      <c r="I15">
        <f>0.3*H36/1000</f>
        <v>5.9999999999999995E-5</v>
      </c>
      <c r="J15" s="2">
        <f>AVERAGE(L36:L37) - (C16*H36/0.5)</f>
        <v>1133.5</v>
      </c>
      <c r="L15">
        <v>0.2</v>
      </c>
      <c r="M15" s="3">
        <f t="shared" ref="M15:M19" si="0">((F15*$F$21)+$F$22)*1000/L15</f>
        <v>2.9768880200726913</v>
      </c>
      <c r="N15" s="3">
        <f t="shared" ref="N15:N19" si="1">((H15*$H$21)+$H$22)*1000/L15</f>
        <v>5.8588801749867043</v>
      </c>
      <c r="O15" s="3">
        <f t="shared" ref="O15:O19" si="2">N15-M15</f>
        <v>2.8819921549140131</v>
      </c>
      <c r="P15" s="3">
        <f t="shared" ref="P15:P19" si="3">((J15*$J$21)+$J$22)*1000/L15</f>
        <v>0.32915903162096177</v>
      </c>
    </row>
    <row r="16" spans="1:16" x14ac:dyDescent="0.35">
      <c r="A16">
        <f>AVERAGE(I33:I34)</f>
        <v>124</v>
      </c>
      <c r="B16">
        <f>AVERAGE(J33:J34)</f>
        <v>205</v>
      </c>
      <c r="C16">
        <f>AVERAGE(L33:L34)</f>
        <v>147.5</v>
      </c>
      <c r="E16">
        <f>3*G39/1000</f>
        <v>1.7999999999999997E-3</v>
      </c>
      <c r="F16" s="2">
        <f>AVERAGE(I39:I40) - (A16*G39/0.5)</f>
        <v>3959.2</v>
      </c>
      <c r="G16">
        <f>6*H39/1000</f>
        <v>3.5999999999999995E-3</v>
      </c>
      <c r="H16" s="2">
        <f>AVERAGE(J39:J40) - (B16*H39/0.5)</f>
        <v>7448.5</v>
      </c>
      <c r="I16">
        <f>0.3*H39/1000</f>
        <v>1.7999999999999998E-4</v>
      </c>
      <c r="J16" s="2">
        <f>AVERAGE(L39:L40) - (C16*H39/0.5)</f>
        <v>3125.5</v>
      </c>
      <c r="L16">
        <v>0.6</v>
      </c>
      <c r="M16" s="3">
        <f t="shared" si="0"/>
        <v>3.1670510426111109</v>
      </c>
      <c r="N16" s="3">
        <f t="shared" si="1"/>
        <v>6.2680615753059596</v>
      </c>
      <c r="O16" s="3">
        <f t="shared" si="2"/>
        <v>3.1010105326948487</v>
      </c>
      <c r="P16" s="3">
        <f t="shared" si="3"/>
        <v>0.28849590970782796</v>
      </c>
    </row>
    <row r="17" spans="1:62" x14ac:dyDescent="0.35">
      <c r="E17">
        <f>9*G42/1000</f>
        <v>2.9970000000000005E-3</v>
      </c>
      <c r="F17" s="2">
        <f>AVERAGE(I42:I43) - (A16*G42/0.5)</f>
        <v>6021.4160000000002</v>
      </c>
      <c r="G17">
        <f>18*H42/1000</f>
        <v>5.9940000000000011E-3</v>
      </c>
      <c r="H17" s="2">
        <f>AVERAGE(J42:J43) - (B16*H42/0.5)</f>
        <v>11587.97</v>
      </c>
      <c r="I17">
        <f>0.9*H42/1000</f>
        <v>2.9970000000000002E-4</v>
      </c>
      <c r="J17" s="2">
        <f>AVERAGE(L42:L43) - (C16*H42/0.5)</f>
        <v>5108.7650000000003</v>
      </c>
      <c r="L17">
        <v>0.33300000000000002</v>
      </c>
      <c r="M17" s="3">
        <f t="shared" si="0"/>
        <v>8.6994892754796762</v>
      </c>
      <c r="N17" s="3">
        <f t="shared" si="1"/>
        <v>17.60814721460088</v>
      </c>
      <c r="O17" s="3">
        <f t="shared" si="2"/>
        <v>8.9086579391212037</v>
      </c>
      <c r="P17" s="3">
        <f t="shared" si="3"/>
        <v>0.84051928153042177</v>
      </c>
    </row>
    <row r="18" spans="1:62" x14ac:dyDescent="0.35">
      <c r="E18">
        <f>9*G45/1000</f>
        <v>4.2030000000000001E-3</v>
      </c>
      <c r="F18" s="2">
        <f>AVERAGE(I45:I46) - (A16*G45/0.5)</f>
        <v>8714.1839999999993</v>
      </c>
      <c r="G18">
        <f>18*H45/1000</f>
        <v>8.4060000000000003E-3</v>
      </c>
      <c r="H18" s="2">
        <f>AVERAGE(J45:J46) - (B16*H45/0.5)</f>
        <v>16617.53</v>
      </c>
      <c r="I18">
        <f>0.9*H45/1000</f>
        <v>4.2030000000000002E-4</v>
      </c>
      <c r="J18" s="2">
        <f>AVERAGE(L45:L46) - (B16*H45/0.5)</f>
        <v>8205.0300000000007</v>
      </c>
      <c r="L18">
        <v>0.46700000000000003</v>
      </c>
      <c r="M18" s="3">
        <f t="shared" si="0"/>
        <v>8.9901162341130778</v>
      </c>
      <c r="N18" s="3">
        <f t="shared" si="1"/>
        <v>18.026375286014726</v>
      </c>
      <c r="O18" s="3">
        <f t="shared" si="2"/>
        <v>9.0362590519016486</v>
      </c>
      <c r="P18" s="3">
        <f t="shared" si="3"/>
        <v>0.95636276696485434</v>
      </c>
    </row>
    <row r="19" spans="1:62" x14ac:dyDescent="0.35">
      <c r="E19">
        <f>9*G48/1000</f>
        <v>5.3999999999999994E-3</v>
      </c>
      <c r="F19" s="2">
        <f>AVERAGE(I48:I49) - (A16*G48/0.5)</f>
        <v>11246.7</v>
      </c>
      <c r="G19">
        <f>18*H48/1000</f>
        <v>1.0799999999999999E-2</v>
      </c>
      <c r="H19" s="2">
        <f>AVERAGE(J48:J49) - (B16*H48/0.5)</f>
        <v>21322.5</v>
      </c>
      <c r="I19">
        <f>0.9*H48/1000</f>
        <v>5.4000000000000001E-4</v>
      </c>
      <c r="J19" s="2">
        <f>AVERAGE(L48:L49) - (C16*H48/0.5)</f>
        <v>9749</v>
      </c>
      <c r="L19">
        <v>0.6</v>
      </c>
      <c r="M19" s="3">
        <f t="shared" si="0"/>
        <v>9.0373108115823548</v>
      </c>
      <c r="N19" s="3">
        <f t="shared" si="1"/>
        <v>18.013739120242139</v>
      </c>
      <c r="O19" s="3">
        <f t="shared" si="2"/>
        <v>8.9764283086597842</v>
      </c>
      <c r="P19" s="3">
        <f t="shared" si="3"/>
        <v>0.88293585748359038</v>
      </c>
    </row>
    <row r="20" spans="1:62" x14ac:dyDescent="0.35">
      <c r="F20" s="2"/>
      <c r="H20" s="2"/>
      <c r="J20" s="2"/>
    </row>
    <row r="21" spans="1:62" x14ac:dyDescent="0.35">
      <c r="D21" t="s">
        <v>33</v>
      </c>
      <c r="F21" s="5">
        <f>SLOPE(E13:E19,F13:F19)</f>
        <v>4.8331469795989643E-7</v>
      </c>
      <c r="G21" s="5"/>
      <c r="H21" s="5">
        <f>SLOPE(G13:G19,H13:H19)</f>
        <v>5.0795780070359709E-7</v>
      </c>
      <c r="I21" s="5"/>
      <c r="J21" s="5">
        <f>SLOPE(I13:I19,J13:J19)</f>
        <v>5.3848262801458039E-8</v>
      </c>
    </row>
    <row r="22" spans="1:62" x14ac:dyDescent="0.35">
      <c r="D22" t="s">
        <v>34</v>
      </c>
      <c r="F22" s="5">
        <f>INTERCEPT(E13:E19,F13:F19)</f>
        <v>-1.3308926596155343E-5</v>
      </c>
      <c r="G22" s="5"/>
      <c r="H22" s="5">
        <f>INTERCEPT(G13:G19,H13:H19)</f>
        <v>-2.2686733357167588E-5</v>
      </c>
      <c r="I22" s="5"/>
      <c r="J22" s="5">
        <f>INTERCEPT(I13:I19,J13:J19)</f>
        <v>4.7948004387396719E-6</v>
      </c>
    </row>
    <row r="23" spans="1:62" x14ac:dyDescent="0.35">
      <c r="D23" t="s">
        <v>35</v>
      </c>
      <c r="F23" s="4">
        <f>RSQ(E13:E19,F13:F19)</f>
        <v>0.99905140163424266</v>
      </c>
      <c r="G23" s="4"/>
      <c r="H23" s="4">
        <f>RSQ(G13:G19,H13:H19)</f>
        <v>0.99949301727853435</v>
      </c>
      <c r="I23" s="4"/>
      <c r="J23" s="4">
        <f>RSQ(I13:I19,J13:J19)</f>
        <v>0.9940904971931287</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3513</v>
      </c>
      <c r="J25">
        <v>11981</v>
      </c>
      <c r="L25">
        <v>4967</v>
      </c>
      <c r="M25">
        <v>5.1829999999999998</v>
      </c>
      <c r="N25">
        <v>17.381</v>
      </c>
      <c r="O25">
        <v>12.198</v>
      </c>
      <c r="Q25">
        <v>0.67200000000000004</v>
      </c>
      <c r="R25">
        <v>1</v>
      </c>
      <c r="S25">
        <v>0</v>
      </c>
      <c r="T25">
        <v>0</v>
      </c>
      <c r="V25">
        <v>0</v>
      </c>
      <c r="Y25" s="1">
        <v>44840</v>
      </c>
      <c r="Z25" s="6">
        <v>0.40832175925925923</v>
      </c>
      <c r="AB25">
        <v>1</v>
      </c>
      <c r="AD25" s="3">
        <f t="shared" ref="AD25:AD36" si="4">((I25*$F$21)+$F$22)*1000/G25</f>
        <v>5.6152520244565363</v>
      </c>
      <c r="AE25" s="3">
        <f t="shared" ref="AE25:AE36" si="5">((J25*$H$21)+$H$22)*1000/H25</f>
        <v>20.210518922908765</v>
      </c>
      <c r="AF25" s="3">
        <f t="shared" ref="AF25:AF36" si="6">AE25-AD25</f>
        <v>14.595266898452229</v>
      </c>
      <c r="AG25" s="3">
        <f t="shared" ref="AG25:AG36" si="7">((L25*$J$21)+$J$22)*1000/H25</f>
        <v>0.90753040591193923</v>
      </c>
      <c r="AH25" s="3"/>
    </row>
    <row r="26" spans="1:62" x14ac:dyDescent="0.35">
      <c r="A26">
        <v>2</v>
      </c>
      <c r="B26">
        <v>1</v>
      </c>
      <c r="C26" t="s">
        <v>26</v>
      </c>
      <c r="D26" t="s">
        <v>27</v>
      </c>
      <c r="G26">
        <v>0.3</v>
      </c>
      <c r="H26">
        <v>0.3</v>
      </c>
      <c r="I26">
        <v>6233</v>
      </c>
      <c r="J26">
        <v>12021</v>
      </c>
      <c r="L26">
        <v>4932</v>
      </c>
      <c r="M26">
        <v>8.6609999999999996</v>
      </c>
      <c r="N26">
        <v>17.437999999999999</v>
      </c>
      <c r="O26">
        <v>8.7769999999999992</v>
      </c>
      <c r="Q26">
        <v>0.66600000000000004</v>
      </c>
      <c r="R26">
        <v>1</v>
      </c>
      <c r="S26">
        <v>0</v>
      </c>
      <c r="T26">
        <v>0</v>
      </c>
      <c r="V26">
        <v>0</v>
      </c>
      <c r="Y26" s="1">
        <v>44840</v>
      </c>
      <c r="Z26" s="6">
        <v>0.41495370370370371</v>
      </c>
      <c r="AB26">
        <v>1</v>
      </c>
      <c r="AD26" s="3">
        <f t="shared" si="4"/>
        <v>9.9973052859595981</v>
      </c>
      <c r="AE26" s="3">
        <f t="shared" si="5"/>
        <v>20.278246629669244</v>
      </c>
      <c r="AF26" s="3">
        <f t="shared" si="6"/>
        <v>10.280941343709646</v>
      </c>
      <c r="AG26" s="3">
        <f t="shared" si="7"/>
        <v>0.90124810858510251</v>
      </c>
      <c r="AH26" s="3"/>
      <c r="AK26">
        <f>ABS(100*(AD26-AD27)/(AVERAGE(AD26:AD27)))</f>
        <v>2.6711341478164656</v>
      </c>
      <c r="AQ26">
        <f>ABS(100*(AE26-AE27)/(AVERAGE(AE26:AE27)))</f>
        <v>0.2759234844940851</v>
      </c>
      <c r="AW26">
        <f>ABS(100*(AF26-AF27)/(AVERAGE(AF26:AF27)))</f>
        <v>3.2273380120337691</v>
      </c>
      <c r="BC26">
        <f>ABS(100*(AG26-AG27)/(AVERAGE(AG26:AG27)))</f>
        <v>0.15945648280739094</v>
      </c>
      <c r="BG26" s="3">
        <f>AVERAGE(AD26:AD27)</f>
        <v>10.132633401388368</v>
      </c>
      <c r="BH26" s="3">
        <f>AVERAGE(AE26:AE27)</f>
        <v>20.250308950630547</v>
      </c>
      <c r="BI26" s="3">
        <f>AVERAGE(AF26:AF27)</f>
        <v>10.117675549242175</v>
      </c>
      <c r="BJ26" s="3">
        <f>AVERAGE(AG26:AG27)</f>
        <v>0.90053013174774965</v>
      </c>
    </row>
    <row r="27" spans="1:62" x14ac:dyDescent="0.35">
      <c r="A27">
        <v>3</v>
      </c>
      <c r="B27">
        <v>1</v>
      </c>
      <c r="C27" t="s">
        <v>26</v>
      </c>
      <c r="D27" t="s">
        <v>27</v>
      </c>
      <c r="G27">
        <v>0.3</v>
      </c>
      <c r="H27">
        <v>0.3</v>
      </c>
      <c r="I27">
        <v>6401</v>
      </c>
      <c r="J27">
        <v>11988</v>
      </c>
      <c r="L27">
        <v>4924</v>
      </c>
      <c r="M27">
        <v>8.8759999999999994</v>
      </c>
      <c r="N27">
        <v>17.391999999999999</v>
      </c>
      <c r="O27">
        <v>8.516</v>
      </c>
      <c r="Q27">
        <v>0.66500000000000004</v>
      </c>
      <c r="R27">
        <v>1</v>
      </c>
      <c r="S27">
        <v>0</v>
      </c>
      <c r="T27">
        <v>0</v>
      </c>
      <c r="V27">
        <v>0</v>
      </c>
      <c r="Y27" s="1">
        <v>44840</v>
      </c>
      <c r="Z27" s="6">
        <v>0.42195601851851849</v>
      </c>
      <c r="AB27">
        <v>1</v>
      </c>
      <c r="AD27" s="3">
        <f t="shared" si="4"/>
        <v>10.26796151681714</v>
      </c>
      <c r="AE27" s="3">
        <f t="shared" si="5"/>
        <v>20.222371271591847</v>
      </c>
      <c r="AF27" s="3">
        <f t="shared" si="6"/>
        <v>9.9544097547747068</v>
      </c>
      <c r="AG27" s="3">
        <f t="shared" si="7"/>
        <v>0.89981215491039679</v>
      </c>
      <c r="AH27" s="3"/>
    </row>
    <row r="28" spans="1:62" x14ac:dyDescent="0.35">
      <c r="A28">
        <v>4</v>
      </c>
      <c r="B28">
        <v>3</v>
      </c>
      <c r="C28" t="s">
        <v>85</v>
      </c>
      <c r="D28" t="s">
        <v>27</v>
      </c>
      <c r="G28">
        <v>0.5</v>
      </c>
      <c r="H28">
        <v>0.5</v>
      </c>
      <c r="I28">
        <v>3387</v>
      </c>
      <c r="J28">
        <v>1157</v>
      </c>
      <c r="L28">
        <v>521</v>
      </c>
      <c r="M28">
        <v>3.0139999999999998</v>
      </c>
      <c r="N28">
        <v>1.2589999999999999</v>
      </c>
      <c r="O28">
        <v>0</v>
      </c>
      <c r="Q28">
        <v>0</v>
      </c>
      <c r="R28">
        <v>1</v>
      </c>
      <c r="S28">
        <v>0</v>
      </c>
      <c r="T28">
        <v>0</v>
      </c>
      <c r="V28">
        <v>0</v>
      </c>
      <c r="Y28" s="1">
        <v>44840</v>
      </c>
      <c r="Z28" s="6">
        <v>0.43567129629629631</v>
      </c>
      <c r="AB28">
        <v>1</v>
      </c>
      <c r="AD28" s="3">
        <f t="shared" si="4"/>
        <v>3.2473559107880279</v>
      </c>
      <c r="AE28" s="3">
        <f t="shared" si="5"/>
        <v>1.1300408841137886</v>
      </c>
      <c r="AF28" s="3">
        <f t="shared" si="6"/>
        <v>-2.1173150266742393</v>
      </c>
      <c r="AG28" s="3">
        <f t="shared" si="7"/>
        <v>6.5699490716598613E-2</v>
      </c>
      <c r="AH28" s="3"/>
    </row>
    <row r="29" spans="1:62" x14ac:dyDescent="0.35">
      <c r="A29">
        <v>5</v>
      </c>
      <c r="B29">
        <v>3</v>
      </c>
      <c r="C29" t="s">
        <v>85</v>
      </c>
      <c r="D29" t="s">
        <v>27</v>
      </c>
      <c r="G29">
        <v>0.5</v>
      </c>
      <c r="H29">
        <v>0.5</v>
      </c>
      <c r="I29">
        <v>639</v>
      </c>
      <c r="J29">
        <v>1145</v>
      </c>
      <c r="L29">
        <v>498</v>
      </c>
      <c r="M29">
        <v>0.90500000000000003</v>
      </c>
      <c r="N29">
        <v>1.248</v>
      </c>
      <c r="O29">
        <v>0.34300000000000003</v>
      </c>
      <c r="Q29">
        <v>0</v>
      </c>
      <c r="R29">
        <v>1</v>
      </c>
      <c r="S29">
        <v>0</v>
      </c>
      <c r="T29">
        <v>0</v>
      </c>
      <c r="V29">
        <v>0</v>
      </c>
      <c r="Y29" s="1">
        <v>44840</v>
      </c>
      <c r="Z29" s="6">
        <v>0.44215277777777778</v>
      </c>
      <c r="AB29">
        <v>1</v>
      </c>
      <c r="AD29" s="3">
        <f t="shared" si="4"/>
        <v>0.5910583308004369</v>
      </c>
      <c r="AE29" s="3">
        <f t="shared" si="5"/>
        <v>1.1178498968969022</v>
      </c>
      <c r="AF29" s="3">
        <f t="shared" si="6"/>
        <v>0.52679156609646527</v>
      </c>
      <c r="AG29" s="3">
        <f t="shared" si="7"/>
        <v>6.3222470627731536E-2</v>
      </c>
      <c r="AH29" s="3"/>
      <c r="AK29">
        <f>ABS(100*(AD29-AD30)/(AVERAGE(AD29:AD30)))</f>
        <v>6.4139001710195682</v>
      </c>
      <c r="AQ29">
        <f>ABS(100*(AE29-AE30)/(AVERAGE(AE29:AE30)))</f>
        <v>5.0494430569442885</v>
      </c>
      <c r="AW29">
        <f>ABS(100*(AF29-AF30)/(AVERAGE(AF29:AF30)))</f>
        <v>16.484457999577579</v>
      </c>
      <c r="BC29">
        <f>ABS(100*(AG29-AG30)/(AVERAGE(AG29:AG30)))</f>
        <v>2.5882471207939743</v>
      </c>
      <c r="BG29" s="3">
        <f>AVERAGE(AD29:AD30)</f>
        <v>0.57269237227796088</v>
      </c>
      <c r="BH29" s="3">
        <f>AVERAGE(AE29:AE30)</f>
        <v>1.1468034915370073</v>
      </c>
      <c r="BI29" s="3">
        <f>AVERAGE(AF29:AF30)</f>
        <v>0.57411111925904645</v>
      </c>
      <c r="BJ29" s="3">
        <f>AVERAGE(AG29:AG30)</f>
        <v>6.241474668570967E-2</v>
      </c>
    </row>
    <row r="30" spans="1:62" x14ac:dyDescent="0.35">
      <c r="A30">
        <v>6</v>
      </c>
      <c r="B30">
        <v>3</v>
      </c>
      <c r="C30" t="s">
        <v>85</v>
      </c>
      <c r="D30" t="s">
        <v>27</v>
      </c>
      <c r="G30">
        <v>0.5</v>
      </c>
      <c r="H30">
        <v>0.5</v>
      </c>
      <c r="I30">
        <v>601</v>
      </c>
      <c r="J30">
        <v>1202</v>
      </c>
      <c r="L30">
        <v>483</v>
      </c>
      <c r="M30">
        <v>0.876</v>
      </c>
      <c r="N30">
        <v>1.2969999999999999</v>
      </c>
      <c r="O30">
        <v>0.42099999999999999</v>
      </c>
      <c r="Q30">
        <v>0</v>
      </c>
      <c r="R30">
        <v>1</v>
      </c>
      <c r="S30">
        <v>0</v>
      </c>
      <c r="T30">
        <v>0</v>
      </c>
      <c r="V30">
        <v>0</v>
      </c>
      <c r="Y30" s="1">
        <v>44840</v>
      </c>
      <c r="Z30" s="6">
        <v>0.44918981481481479</v>
      </c>
      <c r="AB30">
        <v>1</v>
      </c>
      <c r="AD30" s="3">
        <f t="shared" si="4"/>
        <v>0.55432641375548475</v>
      </c>
      <c r="AE30" s="3">
        <f t="shared" si="5"/>
        <v>1.1757570861771123</v>
      </c>
      <c r="AF30" s="3">
        <f t="shared" si="6"/>
        <v>0.62143067242162753</v>
      </c>
      <c r="AG30" s="3">
        <f t="shared" si="7"/>
        <v>6.1607022743687803E-2</v>
      </c>
      <c r="AH30" s="3"/>
    </row>
    <row r="31" spans="1:62" x14ac:dyDescent="0.35">
      <c r="A31">
        <v>7</v>
      </c>
      <c r="B31">
        <v>3</v>
      </c>
      <c r="D31" t="s">
        <v>87</v>
      </c>
      <c r="Y31" s="1">
        <v>44840</v>
      </c>
      <c r="Z31" s="6">
        <v>0.45337962962962958</v>
      </c>
      <c r="AD31" s="3"/>
      <c r="AE31" s="3"/>
      <c r="AF31" s="3"/>
      <c r="AG31" s="3"/>
      <c r="AH31" s="3"/>
    </row>
    <row r="32" spans="1:62" x14ac:dyDescent="0.35">
      <c r="A32">
        <v>8</v>
      </c>
      <c r="B32">
        <v>3</v>
      </c>
      <c r="C32" t="s">
        <v>86</v>
      </c>
      <c r="D32" t="s">
        <v>27</v>
      </c>
      <c r="G32">
        <v>0.5</v>
      </c>
      <c r="H32">
        <v>0.5</v>
      </c>
      <c r="I32">
        <v>92</v>
      </c>
      <c r="J32">
        <v>233</v>
      </c>
      <c r="L32">
        <v>122</v>
      </c>
      <c r="M32">
        <v>0.48499999999999999</v>
      </c>
      <c r="N32">
        <v>0.47599999999999998</v>
      </c>
      <c r="O32">
        <v>0</v>
      </c>
      <c r="Q32">
        <v>0</v>
      </c>
      <c r="R32">
        <v>1</v>
      </c>
      <c r="S32">
        <v>0</v>
      </c>
      <c r="T32">
        <v>0</v>
      </c>
      <c r="V32">
        <v>0</v>
      </c>
      <c r="Y32" s="1">
        <v>44840</v>
      </c>
      <c r="Z32" s="6">
        <v>0.46467592592592594</v>
      </c>
      <c r="AB32">
        <v>1</v>
      </c>
      <c r="AD32" s="3">
        <f t="shared" si="4"/>
        <v>6.2312051232310262E-2</v>
      </c>
      <c r="AE32" s="3">
        <f t="shared" si="5"/>
        <v>0.19133486841354105</v>
      </c>
      <c r="AF32" s="3">
        <f t="shared" si="6"/>
        <v>0.12902281718123079</v>
      </c>
      <c r="AG32" s="3">
        <f t="shared" si="7"/>
        <v>2.2728577001035102E-2</v>
      </c>
      <c r="AH32" s="3"/>
    </row>
    <row r="33" spans="1:62" x14ac:dyDescent="0.35">
      <c r="A33">
        <v>9</v>
      </c>
      <c r="B33">
        <v>3</v>
      </c>
      <c r="C33" t="s">
        <v>86</v>
      </c>
      <c r="D33" t="s">
        <v>27</v>
      </c>
      <c r="G33">
        <v>0.5</v>
      </c>
      <c r="H33">
        <v>0.5</v>
      </c>
      <c r="I33">
        <v>120</v>
      </c>
      <c r="J33">
        <v>212</v>
      </c>
      <c r="L33">
        <v>160</v>
      </c>
      <c r="M33">
        <v>0.50700000000000001</v>
      </c>
      <c r="N33">
        <v>0.45800000000000002</v>
      </c>
      <c r="O33">
        <v>0</v>
      </c>
      <c r="Q33">
        <v>0</v>
      </c>
      <c r="R33">
        <v>1</v>
      </c>
      <c r="S33">
        <v>0</v>
      </c>
      <c r="T33">
        <v>0</v>
      </c>
      <c r="V33">
        <v>0</v>
      </c>
      <c r="Y33" s="1">
        <v>44840</v>
      </c>
      <c r="Z33" s="6">
        <v>0.47068287037037032</v>
      </c>
      <c r="AB33">
        <v>1</v>
      </c>
      <c r="AD33" s="3">
        <f t="shared" si="4"/>
        <v>8.9377674318064468E-2</v>
      </c>
      <c r="AE33" s="3">
        <f t="shared" si="5"/>
        <v>0.17000064078398999</v>
      </c>
      <c r="AF33" s="3">
        <f t="shared" si="6"/>
        <v>8.0622966465925525E-2</v>
      </c>
      <c r="AG33" s="3">
        <f t="shared" si="7"/>
        <v>2.6821044973945916E-2</v>
      </c>
      <c r="AH33" s="3"/>
      <c r="AK33">
        <f>ABS(100*(AD33-AD34)/(AVERAGE(AD33:AD34)))</f>
        <v>8.2933156582096252</v>
      </c>
      <c r="AQ33">
        <f>ABS(100*(AE33-AE34)/(AVERAGE(AE33:AE34)))</f>
        <v>8.7315891187240009</v>
      </c>
      <c r="AW33">
        <f>ABS(100*(AF33-AF34)/(AVERAGE(AF33:AF34)))</f>
        <v>31.525365898759503</v>
      </c>
      <c r="BC33">
        <f>ABS(100*(AG33-AG34)/(AVERAGE(AG33:AG34)))</f>
        <v>10.568911556509478</v>
      </c>
      <c r="BG33" s="3">
        <f>AVERAGE(AD33:AD34)</f>
        <v>9.3244191901743628E-2</v>
      </c>
      <c r="BH33" s="3">
        <f>AVERAGE(AE33:AE34)</f>
        <v>0.16288923157413965</v>
      </c>
      <c r="BI33" s="3">
        <f>AVERAGE(AF33:AF34)</f>
        <v>6.9645039672395992E-2</v>
      </c>
      <c r="BJ33" s="3">
        <f>AVERAGE(AG33:AG34)</f>
        <v>2.5474838403909465E-2</v>
      </c>
    </row>
    <row r="34" spans="1:62" x14ac:dyDescent="0.35">
      <c r="A34">
        <v>10</v>
      </c>
      <c r="B34">
        <v>3</v>
      </c>
      <c r="C34" t="s">
        <v>86</v>
      </c>
      <c r="D34" t="s">
        <v>27</v>
      </c>
      <c r="G34">
        <v>0.5</v>
      </c>
      <c r="H34">
        <v>0.5</v>
      </c>
      <c r="I34">
        <v>128</v>
      </c>
      <c r="J34">
        <v>198</v>
      </c>
      <c r="L34">
        <v>135</v>
      </c>
      <c r="M34">
        <v>0.51300000000000001</v>
      </c>
      <c r="N34">
        <v>0.44600000000000001</v>
      </c>
      <c r="O34">
        <v>0</v>
      </c>
      <c r="Q34">
        <v>0</v>
      </c>
      <c r="R34">
        <v>1</v>
      </c>
      <c r="S34">
        <v>0</v>
      </c>
      <c r="T34">
        <v>0</v>
      </c>
      <c r="V34">
        <v>0</v>
      </c>
      <c r="Y34" s="1">
        <v>44840</v>
      </c>
      <c r="Z34" s="6">
        <v>0.4770138888888889</v>
      </c>
      <c r="AB34">
        <v>1</v>
      </c>
      <c r="AD34" s="3">
        <f t="shared" si="4"/>
        <v>9.7110709485422803E-2</v>
      </c>
      <c r="AE34" s="3">
        <f t="shared" si="5"/>
        <v>0.15577782236428928</v>
      </c>
      <c r="AF34" s="3">
        <f t="shared" si="6"/>
        <v>5.8667112878866473E-2</v>
      </c>
      <c r="AG34" s="3">
        <f t="shared" si="7"/>
        <v>2.4128631833873013E-2</v>
      </c>
      <c r="AH34" s="3"/>
    </row>
    <row r="35" spans="1:62" x14ac:dyDescent="0.35">
      <c r="A35">
        <v>11</v>
      </c>
      <c r="B35">
        <v>4</v>
      </c>
      <c r="C35" t="s">
        <v>61</v>
      </c>
      <c r="D35" t="s">
        <v>27</v>
      </c>
      <c r="G35">
        <v>0.2</v>
      </c>
      <c r="H35">
        <v>0.2</v>
      </c>
      <c r="I35">
        <v>527</v>
      </c>
      <c r="J35">
        <v>2360</v>
      </c>
      <c r="L35">
        <v>1130</v>
      </c>
      <c r="M35">
        <v>2.048</v>
      </c>
      <c r="N35">
        <v>5.694</v>
      </c>
      <c r="O35">
        <v>3.645</v>
      </c>
      <c r="Q35">
        <v>5.0000000000000001E-3</v>
      </c>
      <c r="R35">
        <v>1</v>
      </c>
      <c r="S35">
        <v>0</v>
      </c>
      <c r="T35">
        <v>0</v>
      </c>
      <c r="V35">
        <v>0</v>
      </c>
      <c r="Y35" s="1">
        <v>44840</v>
      </c>
      <c r="Z35" s="6">
        <v>0.48856481481481479</v>
      </c>
      <c r="AB35">
        <v>1</v>
      </c>
      <c r="AD35" s="3">
        <f t="shared" si="4"/>
        <v>1.2069895961435504</v>
      </c>
      <c r="AE35" s="3">
        <f t="shared" si="5"/>
        <v>5.8804683815166081</v>
      </c>
      <c r="AF35" s="3">
        <f t="shared" si="6"/>
        <v>4.6734787853730575</v>
      </c>
      <c r="AG35" s="3">
        <f t="shared" si="7"/>
        <v>0.32821668702193618</v>
      </c>
      <c r="AH35" s="3"/>
    </row>
    <row r="36" spans="1:62" x14ac:dyDescent="0.35">
      <c r="A36">
        <v>12</v>
      </c>
      <c r="B36">
        <v>4</v>
      </c>
      <c r="C36" t="s">
        <v>61</v>
      </c>
      <c r="D36" t="s">
        <v>27</v>
      </c>
      <c r="G36">
        <v>0.2</v>
      </c>
      <c r="H36">
        <v>0.2</v>
      </c>
      <c r="I36">
        <v>1285</v>
      </c>
      <c r="J36">
        <v>2455</v>
      </c>
      <c r="L36">
        <v>1194</v>
      </c>
      <c r="M36">
        <v>3.5019999999999998</v>
      </c>
      <c r="N36">
        <v>5.8949999999999996</v>
      </c>
      <c r="O36">
        <v>2.3929999999999998</v>
      </c>
      <c r="Q36">
        <v>2.1999999999999999E-2</v>
      </c>
      <c r="R36">
        <v>1</v>
      </c>
      <c r="S36">
        <v>0</v>
      </c>
      <c r="T36">
        <v>0</v>
      </c>
      <c r="V36">
        <v>0</v>
      </c>
      <c r="Y36" s="1">
        <v>44840</v>
      </c>
      <c r="Z36" s="6">
        <v>0.49489583333333331</v>
      </c>
      <c r="AB36">
        <v>1</v>
      </c>
      <c r="AD36" s="3">
        <f t="shared" si="4"/>
        <v>3.0387523014115581</v>
      </c>
      <c r="AE36" s="3">
        <f t="shared" si="5"/>
        <v>6.1217483368508159</v>
      </c>
      <c r="AF36" s="3">
        <f t="shared" si="6"/>
        <v>3.0829960354392578</v>
      </c>
      <c r="AG36" s="3">
        <f t="shared" si="7"/>
        <v>0.34544813111840278</v>
      </c>
      <c r="AH36" s="3"/>
      <c r="AJ36">
        <f>ABS(100*((AVERAGE(AD36:AD37))-3)/3)</f>
        <v>3.2250021722248334</v>
      </c>
      <c r="AK36">
        <f>ABS(100*(AD36-AD37)/(AVERAGE(AD36:AD37)))</f>
        <v>3.74571809378903</v>
      </c>
      <c r="AP36">
        <f>ABS(100*((AVERAGE(AE36:AE37))-6)/6)</f>
        <v>1.1190478879196479</v>
      </c>
      <c r="AQ36">
        <f>ABS(100*(AE36-AE37)/(AVERAGE(AE36:AE37)))</f>
        <v>1.8000388227600552</v>
      </c>
      <c r="AV36">
        <f>ABS(100*((AVERAGE(AF36:AF37))-3)/3)</f>
        <v>0.98690639638553768</v>
      </c>
      <c r="AW36">
        <f>ABS(100*(AF36-AF37)/(AVERAGE(AF36:AF37)))</f>
        <v>7.5817061651539763</v>
      </c>
      <c r="BB36">
        <f>ABS(100*((AVERAGE(AG36:AG37))-0.3)/0.3)</f>
        <v>15.014756382463949</v>
      </c>
      <c r="BC36">
        <f>ABS(100*(AG36-AG37)/(AVERAGE(AG36:AG37)))</f>
        <v>0.23409284380167408</v>
      </c>
      <c r="BG36" s="3">
        <f>AVERAGE(AD36:AD37)</f>
        <v>3.096750065166745</v>
      </c>
      <c r="BH36" s="3">
        <f>AVERAGE(AE36:AE37)</f>
        <v>6.0671428732751789</v>
      </c>
      <c r="BI36" s="3">
        <f>AVERAGE(AF36:AF37)</f>
        <v>2.9703928081084339</v>
      </c>
      <c r="BJ36" s="3">
        <f>AVERAGE(AG36:AG37)</f>
        <v>0.34504426914739184</v>
      </c>
    </row>
    <row r="37" spans="1:62" x14ac:dyDescent="0.35">
      <c r="A37">
        <v>13</v>
      </c>
      <c r="B37">
        <v>4</v>
      </c>
      <c r="C37" t="s">
        <v>61</v>
      </c>
      <c r="D37" t="s">
        <v>27</v>
      </c>
      <c r="G37">
        <v>0.2</v>
      </c>
      <c r="H37">
        <v>0.2</v>
      </c>
      <c r="I37">
        <v>1333</v>
      </c>
      <c r="J37">
        <v>2412</v>
      </c>
      <c r="L37">
        <v>1191</v>
      </c>
      <c r="M37">
        <v>3.5939999999999999</v>
      </c>
      <c r="N37">
        <v>5.8040000000000003</v>
      </c>
      <c r="O37">
        <v>2.21</v>
      </c>
      <c r="Q37">
        <v>2.1000000000000001E-2</v>
      </c>
      <c r="R37">
        <v>1</v>
      </c>
      <c r="S37">
        <v>0</v>
      </c>
      <c r="T37">
        <v>0</v>
      </c>
      <c r="V37">
        <v>0</v>
      </c>
      <c r="Y37" s="1">
        <v>44840</v>
      </c>
      <c r="Z37" s="6">
        <v>0.50177083333333339</v>
      </c>
      <c r="AB37">
        <v>1</v>
      </c>
      <c r="AD37" s="3">
        <f t="shared" ref="AD37:AD100" si="8">((I37*$F$21)+$F$22)*1000/G37</f>
        <v>3.1547478289219324</v>
      </c>
      <c r="AE37" s="3">
        <f t="shared" ref="AE37:AE100" si="9">((J37*$H$21)+$H$22)*1000/H37</f>
        <v>6.0125374096995428</v>
      </c>
      <c r="AF37" s="3">
        <f t="shared" ref="AF37:AF100" si="10">AE37-AD37</f>
        <v>2.8577895807776104</v>
      </c>
      <c r="AG37" s="3">
        <f t="shared" ref="AG37:AG100" si="11">((L37*$J$21)+$J$22)*1000/H37</f>
        <v>0.34464040717638095</v>
      </c>
      <c r="AH37" s="3"/>
    </row>
    <row r="38" spans="1:62" x14ac:dyDescent="0.35">
      <c r="A38">
        <v>14</v>
      </c>
      <c r="B38">
        <v>5</v>
      </c>
      <c r="C38" t="s">
        <v>61</v>
      </c>
      <c r="D38" t="s">
        <v>27</v>
      </c>
      <c r="G38">
        <v>0.6</v>
      </c>
      <c r="H38">
        <v>0.6</v>
      </c>
      <c r="I38">
        <v>4053</v>
      </c>
      <c r="J38">
        <v>7695</v>
      </c>
      <c r="L38">
        <v>3274</v>
      </c>
      <c r="M38">
        <v>2.9369999999999998</v>
      </c>
      <c r="N38">
        <v>5.665</v>
      </c>
      <c r="O38">
        <v>2.7280000000000002</v>
      </c>
      <c r="Q38">
        <v>0.189</v>
      </c>
      <c r="R38">
        <v>1</v>
      </c>
      <c r="S38">
        <v>0</v>
      </c>
      <c r="T38">
        <v>0</v>
      </c>
      <c r="V38">
        <v>0</v>
      </c>
      <c r="Y38" s="1">
        <v>44840</v>
      </c>
      <c r="Z38" s="6">
        <v>0.51517361111111104</v>
      </c>
      <c r="AB38">
        <v>1</v>
      </c>
      <c r="AD38" s="3">
        <f t="shared" si="8"/>
        <v>3.2426092403921754</v>
      </c>
      <c r="AE38" s="3">
        <f t="shared" si="9"/>
        <v>6.4767475717616865</v>
      </c>
      <c r="AF38" s="3">
        <f t="shared" si="10"/>
        <v>3.2341383313695111</v>
      </c>
      <c r="AG38" s="3">
        <f t="shared" si="11"/>
        <v>0.30182335475118888</v>
      </c>
      <c r="AH38" s="3"/>
    </row>
    <row r="39" spans="1:62" x14ac:dyDescent="0.35">
      <c r="A39">
        <v>15</v>
      </c>
      <c r="B39">
        <v>5</v>
      </c>
      <c r="C39" t="s">
        <v>61</v>
      </c>
      <c r="D39" t="s">
        <v>27</v>
      </c>
      <c r="G39">
        <v>0.6</v>
      </c>
      <c r="H39">
        <v>0.6</v>
      </c>
      <c r="I39">
        <v>4116</v>
      </c>
      <c r="J39">
        <v>7691</v>
      </c>
      <c r="L39">
        <v>3279</v>
      </c>
      <c r="M39">
        <v>2.9769999999999999</v>
      </c>
      <c r="N39">
        <v>5.6619999999999999</v>
      </c>
      <c r="O39">
        <v>2.6840000000000002</v>
      </c>
      <c r="Q39">
        <v>0.189</v>
      </c>
      <c r="R39">
        <v>1</v>
      </c>
      <c r="S39">
        <v>0</v>
      </c>
      <c r="T39">
        <v>0</v>
      </c>
      <c r="V39">
        <v>0</v>
      </c>
      <c r="Y39" s="1">
        <v>44840</v>
      </c>
      <c r="Z39" s="6">
        <v>0.52258101851851857</v>
      </c>
      <c r="AB39">
        <v>1</v>
      </c>
      <c r="AD39" s="3">
        <f t="shared" si="8"/>
        <v>3.2933572836779641</v>
      </c>
      <c r="AE39" s="3">
        <f t="shared" si="9"/>
        <v>6.4733611864236629</v>
      </c>
      <c r="AF39" s="3">
        <f t="shared" si="10"/>
        <v>3.1800039027456988</v>
      </c>
      <c r="AG39" s="3">
        <f t="shared" si="11"/>
        <v>0.30227209027453428</v>
      </c>
      <c r="AH39" s="3"/>
      <c r="AJ39">
        <f>ABS(100*((AVERAGE(AD39:AD40))-3)/3)</f>
        <v>9.5637695901721695</v>
      </c>
      <c r="AK39">
        <f>ABS(100*(AD39-AD40)/(AVERAGE(AD39:AD40)))</f>
        <v>0.39211234376129717</v>
      </c>
      <c r="AP39">
        <f>ABS(100*((AVERAGE(AE39:AE40))-6)/6)</f>
        <v>7.9387378932405701</v>
      </c>
      <c r="AQ39">
        <f>ABS(100*(AE39-AE40)/(AVERAGE(AE39:AE40)))</f>
        <v>9.1505213315278472E-2</v>
      </c>
      <c r="AV39">
        <f>ABS(100*((AVERAGE(AF39:AF40))-3)/3)</f>
        <v>6.3137061963089396</v>
      </c>
      <c r="AW39">
        <f>ABS(100*(AF39-AF40)/(AVERAGE(AF39:AF40)))</f>
        <v>0.58990720200579694</v>
      </c>
      <c r="BB39">
        <f>ABS(100*((AVERAGE(AG39:AG40))-0.3)/0.3)</f>
        <v>1.4603824114193624</v>
      </c>
      <c r="BC39">
        <f>ABS(100*(AG39-AG40)/(AVERAGE(AG39:AG40)))</f>
        <v>1.385799993782548</v>
      </c>
      <c r="BG39" s="3">
        <f>AVERAGE(AD39:AD40)</f>
        <v>3.2869130877051651</v>
      </c>
      <c r="BH39" s="3">
        <f>AVERAGE(AE39:AE40)</f>
        <v>6.4763242735944342</v>
      </c>
      <c r="BI39" s="3">
        <f>AVERAGE(AF39:AF40)</f>
        <v>3.1894111858892682</v>
      </c>
      <c r="BJ39" s="3">
        <f>AVERAGE(AG39:AG40)</f>
        <v>0.30438114723425808</v>
      </c>
    </row>
    <row r="40" spans="1:62" x14ac:dyDescent="0.35">
      <c r="A40">
        <v>16</v>
      </c>
      <c r="B40">
        <v>5</v>
      </c>
      <c r="C40" t="s">
        <v>61</v>
      </c>
      <c r="D40" t="s">
        <v>27</v>
      </c>
      <c r="G40">
        <v>0.6</v>
      </c>
      <c r="H40">
        <v>0.6</v>
      </c>
      <c r="I40">
        <v>4100</v>
      </c>
      <c r="J40">
        <v>7698</v>
      </c>
      <c r="L40">
        <v>3326</v>
      </c>
      <c r="M40">
        <v>2.9670000000000001</v>
      </c>
      <c r="N40">
        <v>5.6669999999999998</v>
      </c>
      <c r="O40">
        <v>2.7</v>
      </c>
      <c r="Q40">
        <v>0.193</v>
      </c>
      <c r="R40">
        <v>1</v>
      </c>
      <c r="S40">
        <v>0</v>
      </c>
      <c r="T40">
        <v>0</v>
      </c>
      <c r="V40">
        <v>0</v>
      </c>
      <c r="Y40" s="1">
        <v>44840</v>
      </c>
      <c r="Z40" s="6">
        <v>0.53041666666666665</v>
      </c>
      <c r="AB40">
        <v>1</v>
      </c>
      <c r="AD40" s="3">
        <f t="shared" si="8"/>
        <v>3.2804688917323666</v>
      </c>
      <c r="AE40" s="3">
        <f t="shared" si="9"/>
        <v>6.4792873607652046</v>
      </c>
      <c r="AF40" s="3">
        <f t="shared" si="10"/>
        <v>3.1988184690328381</v>
      </c>
      <c r="AG40" s="3">
        <f t="shared" si="11"/>
        <v>0.30649020419398187</v>
      </c>
      <c r="AH40" s="3"/>
    </row>
    <row r="41" spans="1:62" x14ac:dyDescent="0.35">
      <c r="A41">
        <v>17</v>
      </c>
      <c r="B41">
        <v>6</v>
      </c>
      <c r="C41" t="s">
        <v>65</v>
      </c>
      <c r="D41" t="s">
        <v>27</v>
      </c>
      <c r="G41">
        <v>0.33300000000000002</v>
      </c>
      <c r="H41">
        <v>0.33300000000000002</v>
      </c>
      <c r="I41">
        <v>4594</v>
      </c>
      <c r="J41">
        <v>11423</v>
      </c>
      <c r="L41">
        <v>5202</v>
      </c>
      <c r="M41">
        <v>5.915</v>
      </c>
      <c r="N41">
        <v>14.949</v>
      </c>
      <c r="O41">
        <v>9.0340000000000007</v>
      </c>
      <c r="Q41">
        <v>0.64300000000000002</v>
      </c>
      <c r="R41">
        <v>1</v>
      </c>
      <c r="S41">
        <v>0</v>
      </c>
      <c r="T41">
        <v>0</v>
      </c>
      <c r="V41">
        <v>0</v>
      </c>
      <c r="Y41" s="1">
        <v>44840</v>
      </c>
      <c r="Z41" s="6">
        <v>0.54363425925925923</v>
      </c>
      <c r="AB41">
        <v>1</v>
      </c>
      <c r="AD41" s="3">
        <f t="shared" si="8"/>
        <v>6.6277441316264518</v>
      </c>
      <c r="AE41" s="3">
        <f t="shared" si="9"/>
        <v>17.35650217441448</v>
      </c>
      <c r="AF41" s="3">
        <f t="shared" si="10"/>
        <v>10.728758042788028</v>
      </c>
      <c r="AG41" s="3">
        <f t="shared" si="11"/>
        <v>0.85559598658235558</v>
      </c>
      <c r="AH41" s="3"/>
    </row>
    <row r="42" spans="1:62" x14ac:dyDescent="0.35">
      <c r="A42">
        <v>18</v>
      </c>
      <c r="B42">
        <v>6</v>
      </c>
      <c r="C42" t="s">
        <v>65</v>
      </c>
      <c r="D42" t="s">
        <v>27</v>
      </c>
      <c r="G42">
        <v>0.33300000000000002</v>
      </c>
      <c r="H42">
        <v>0.33300000000000002</v>
      </c>
      <c r="I42">
        <v>6041</v>
      </c>
      <c r="J42">
        <v>11781</v>
      </c>
      <c r="L42">
        <v>5240</v>
      </c>
      <c r="M42">
        <v>7.5810000000000004</v>
      </c>
      <c r="N42">
        <v>15.404</v>
      </c>
      <c r="O42">
        <v>7.8230000000000004</v>
      </c>
      <c r="Q42">
        <v>0.64900000000000002</v>
      </c>
      <c r="R42">
        <v>1</v>
      </c>
      <c r="S42">
        <v>0</v>
      </c>
      <c r="T42">
        <v>0</v>
      </c>
      <c r="V42">
        <v>0</v>
      </c>
      <c r="Y42" s="1">
        <v>44840</v>
      </c>
      <c r="Z42" s="6">
        <v>0.55071759259259256</v>
      </c>
      <c r="AB42">
        <v>1</v>
      </c>
      <c r="AD42" s="3">
        <f t="shared" si="8"/>
        <v>8.7279134047434805</v>
      </c>
      <c r="AE42" s="3">
        <f t="shared" si="9"/>
        <v>17.902594945140869</v>
      </c>
      <c r="AF42" s="3">
        <f t="shared" si="10"/>
        <v>9.1746815403973887</v>
      </c>
      <c r="AG42" s="3">
        <f t="shared" si="11"/>
        <v>0.86174083338852792</v>
      </c>
      <c r="AH42" s="3"/>
      <c r="AJ42">
        <f>ABS(100*((AVERAGE(AD42:AD43))-9)/9)</f>
        <v>2.0072075491807735</v>
      </c>
      <c r="AK42">
        <f>ABS(100*(AD42-AD43)/(AVERAGE(AD42:AD43)))</f>
        <v>2.0735746316612857</v>
      </c>
      <c r="AP42">
        <f>ABS(100*((AVERAGE(AE42:AE43))-18)/18)</f>
        <v>1.0199449283924504</v>
      </c>
      <c r="AQ42">
        <f>ABS(100*(AE42-AE43)/(AVERAGE(AE42:AE43)))</f>
        <v>0.9674792247472862</v>
      </c>
      <c r="AV42">
        <f>ABS(100*((AVERAGE(AF42:AF43))-9)/9)</f>
        <v>3.2682307604127284E-2</v>
      </c>
      <c r="AW42">
        <f>ABS(100*(AF42-AF43)/(AVERAGE(AF42:AF43)))</f>
        <v>3.94846707419397</v>
      </c>
      <c r="BB42">
        <f>ABS(100*((AVERAGE(AG42:AG43))-0.9)/0.9)</f>
        <v>4.8439423270164594</v>
      </c>
      <c r="BC42">
        <f>ABS(100*(AG42-AG43)/(AVERAGE(AG42:AG43)))</f>
        <v>1.2462134920896606</v>
      </c>
      <c r="BG42" s="3">
        <f>AVERAGE(AD42:AD43)</f>
        <v>8.8193513205737304</v>
      </c>
      <c r="BH42" s="3">
        <f>AVERAGE(AE42:AE43)</f>
        <v>17.816409912889359</v>
      </c>
      <c r="BI42" s="3">
        <f>AVERAGE(AF42:AF43)</f>
        <v>8.9970585923156285</v>
      </c>
      <c r="BJ42" s="3">
        <f>AVERAGE(AG42:AG43)</f>
        <v>0.85640451905685189</v>
      </c>
    </row>
    <row r="43" spans="1:62" x14ac:dyDescent="0.35">
      <c r="A43">
        <v>19</v>
      </c>
      <c r="B43">
        <v>6</v>
      </c>
      <c r="C43" t="s">
        <v>65</v>
      </c>
      <c r="D43" t="s">
        <v>27</v>
      </c>
      <c r="G43">
        <v>0.33300000000000002</v>
      </c>
      <c r="H43">
        <v>0.33300000000000002</v>
      </c>
      <c r="I43">
        <v>6167</v>
      </c>
      <c r="J43">
        <v>11668</v>
      </c>
      <c r="L43">
        <v>5174</v>
      </c>
      <c r="M43">
        <v>7.7270000000000003</v>
      </c>
      <c r="N43">
        <v>15.260999999999999</v>
      </c>
      <c r="O43">
        <v>7.5339999999999998</v>
      </c>
      <c r="Q43">
        <v>0.63800000000000001</v>
      </c>
      <c r="R43">
        <v>1</v>
      </c>
      <c r="S43">
        <v>0</v>
      </c>
      <c r="T43">
        <v>0</v>
      </c>
      <c r="V43">
        <v>0</v>
      </c>
      <c r="Y43" s="1">
        <v>44840</v>
      </c>
      <c r="Z43" s="6">
        <v>0.55828703703703708</v>
      </c>
      <c r="AB43">
        <v>1</v>
      </c>
      <c r="AD43" s="3">
        <f t="shared" si="8"/>
        <v>8.910789236403982</v>
      </c>
      <c r="AE43" s="3">
        <f t="shared" si="9"/>
        <v>17.730224880637849</v>
      </c>
      <c r="AF43" s="3">
        <f t="shared" si="10"/>
        <v>8.8194356442338666</v>
      </c>
      <c r="AG43" s="3">
        <f t="shared" si="11"/>
        <v>0.85106820472517586</v>
      </c>
      <c r="AH43" s="3"/>
      <c r="BG43" s="3"/>
      <c r="BH43" s="3"/>
      <c r="BI43" s="3"/>
      <c r="BJ43" s="3"/>
    </row>
    <row r="44" spans="1:62" x14ac:dyDescent="0.35">
      <c r="A44">
        <v>20</v>
      </c>
      <c r="B44">
        <v>7</v>
      </c>
      <c r="C44" t="s">
        <v>65</v>
      </c>
      <c r="D44" t="s">
        <v>27</v>
      </c>
      <c r="G44">
        <v>0.46700000000000003</v>
      </c>
      <c r="H44">
        <v>0.46700000000000003</v>
      </c>
      <c r="I44">
        <v>8856</v>
      </c>
      <c r="J44">
        <v>16958</v>
      </c>
      <c r="L44">
        <v>8365</v>
      </c>
      <c r="M44">
        <v>7.718</v>
      </c>
      <c r="N44">
        <v>15.68</v>
      </c>
      <c r="O44">
        <v>7.9619999999999997</v>
      </c>
      <c r="Q44">
        <v>0.81200000000000006</v>
      </c>
      <c r="R44">
        <v>1</v>
      </c>
      <c r="S44">
        <v>0</v>
      </c>
      <c r="T44">
        <v>0</v>
      </c>
      <c r="V44">
        <v>0</v>
      </c>
      <c r="Y44" s="1">
        <v>44840</v>
      </c>
      <c r="Z44" s="6">
        <v>0.57230324074074079</v>
      </c>
      <c r="AB44">
        <v>1</v>
      </c>
      <c r="AD44" s="3">
        <f t="shared" si="8"/>
        <v>9.1368865921556459</v>
      </c>
      <c r="AE44" s="3">
        <f t="shared" si="9"/>
        <v>18.39670589073754</v>
      </c>
      <c r="AF44" s="3">
        <f t="shared" si="10"/>
        <v>9.2598192985818937</v>
      </c>
      <c r="AG44" s="3">
        <f t="shared" si="11"/>
        <v>0.97480839137673692</v>
      </c>
      <c r="AH44" s="3"/>
      <c r="BG44" s="3"/>
      <c r="BH44" s="3"/>
      <c r="BI44" s="3"/>
      <c r="BJ44" s="3"/>
    </row>
    <row r="45" spans="1:62" x14ac:dyDescent="0.35">
      <c r="A45">
        <v>21</v>
      </c>
      <c r="B45">
        <v>7</v>
      </c>
      <c r="C45" t="s">
        <v>65</v>
      </c>
      <c r="D45" t="s">
        <v>27</v>
      </c>
      <c r="G45">
        <v>0.46700000000000003</v>
      </c>
      <c r="H45">
        <v>0.46700000000000003</v>
      </c>
      <c r="I45">
        <v>8863</v>
      </c>
      <c r="J45">
        <v>16677</v>
      </c>
      <c r="L45">
        <v>8355</v>
      </c>
      <c r="M45">
        <v>7.7240000000000002</v>
      </c>
      <c r="N45">
        <v>15.425000000000001</v>
      </c>
      <c r="O45">
        <v>7.7009999999999996</v>
      </c>
      <c r="Q45">
        <v>0.81100000000000005</v>
      </c>
      <c r="R45">
        <v>1</v>
      </c>
      <c r="S45">
        <v>0</v>
      </c>
      <c r="T45">
        <v>0</v>
      </c>
      <c r="V45">
        <v>0</v>
      </c>
      <c r="Y45" s="1">
        <v>44840</v>
      </c>
      <c r="Z45" s="6">
        <v>0.57968750000000002</v>
      </c>
      <c r="AB45">
        <v>1</v>
      </c>
      <c r="AD45" s="3">
        <f t="shared" si="8"/>
        <v>9.1441311379494792</v>
      </c>
      <c r="AE45" s="3">
        <f t="shared" si="9"/>
        <v>18.091061047059359</v>
      </c>
      <c r="AF45" s="3">
        <f t="shared" si="10"/>
        <v>8.9469299091098797</v>
      </c>
      <c r="AG45" s="3">
        <f t="shared" si="11"/>
        <v>0.97365532365079566</v>
      </c>
      <c r="AH45" s="3"/>
      <c r="AJ45">
        <f>ABS(100*((AVERAGE(AD45:AD46))-9)/9)</f>
        <v>1.2219808800792247</v>
      </c>
      <c r="AK45">
        <f>ABS(100*(AD45-AD46)/(AVERAGE(AD45:AD46)))</f>
        <v>0.7497901245340951</v>
      </c>
      <c r="AP45">
        <f>ABS(100*((AVERAGE(AE45:AE46))-18)/18)</f>
        <v>1.3035443572400101</v>
      </c>
      <c r="AQ45">
        <f>ABS(100*(AE45-AE46)/(AVERAGE(AE45:AE46)))</f>
        <v>1.5747714582262313</v>
      </c>
      <c r="AV45">
        <f>ABS(100*((AVERAGE(AF45:AF46))-9)/9)</f>
        <v>1.3851078344007957</v>
      </c>
      <c r="AW45">
        <f>ABS(100*(AF45-AF46)/(AVERAGE(AF45:AF46)))</f>
        <v>3.8955928600149305</v>
      </c>
      <c r="BB45">
        <f>ABS(100*((AVERAGE(AG45:AG46))-0.9)/0.9)</f>
        <v>8.7156171903835578</v>
      </c>
      <c r="BC45">
        <f>ABS(100*(AG45-AG46)/(AVERAGE(AG45:AG46)))</f>
        <v>0.97813424425313955</v>
      </c>
      <c r="BG45" s="3">
        <f>AVERAGE(AD45:AD46)</f>
        <v>9.1099782792071302</v>
      </c>
      <c r="BH45" s="3">
        <f>AVERAGE(AE45:AE46)</f>
        <v>18.234637984303202</v>
      </c>
      <c r="BI45" s="3">
        <f>AVERAGE(AF45:AF46)</f>
        <v>9.1246597050960716</v>
      </c>
      <c r="BJ45" s="3">
        <f>AVERAGE(AG45:AG46)</f>
        <v>0.97844055471345204</v>
      </c>
    </row>
    <row r="46" spans="1:62" x14ac:dyDescent="0.35">
      <c r="A46">
        <v>22</v>
      </c>
      <c r="B46">
        <v>7</v>
      </c>
      <c r="C46" t="s">
        <v>65</v>
      </c>
      <c r="D46" t="s">
        <v>27</v>
      </c>
      <c r="G46">
        <v>0.46700000000000003</v>
      </c>
      <c r="H46">
        <v>0.46700000000000003</v>
      </c>
      <c r="I46">
        <v>8797</v>
      </c>
      <c r="J46">
        <v>16941</v>
      </c>
      <c r="L46">
        <v>8438</v>
      </c>
      <c r="M46">
        <v>7.67</v>
      </c>
      <c r="N46">
        <v>15.664</v>
      </c>
      <c r="O46">
        <v>7.9950000000000001</v>
      </c>
      <c r="Q46">
        <v>0.82099999999999995</v>
      </c>
      <c r="R46">
        <v>1</v>
      </c>
      <c r="S46">
        <v>0</v>
      </c>
      <c r="T46">
        <v>0</v>
      </c>
      <c r="V46">
        <v>0</v>
      </c>
      <c r="Y46" s="1">
        <v>44840</v>
      </c>
      <c r="Z46" s="6">
        <v>0.5875231481481481</v>
      </c>
      <c r="AB46">
        <v>1</v>
      </c>
      <c r="AD46" s="3">
        <f t="shared" si="8"/>
        <v>9.075825420464783</v>
      </c>
      <c r="AE46" s="3">
        <f t="shared" si="9"/>
        <v>18.378214921547045</v>
      </c>
      <c r="AF46" s="3">
        <f t="shared" si="10"/>
        <v>9.3023895010822617</v>
      </c>
      <c r="AG46" s="3">
        <f t="shared" si="11"/>
        <v>0.98322578577610831</v>
      </c>
      <c r="AH46" s="3"/>
      <c r="BG46" s="3"/>
      <c r="BH46" s="3"/>
      <c r="BI46" s="3"/>
      <c r="BJ46" s="3"/>
    </row>
    <row r="47" spans="1:62" x14ac:dyDescent="0.35">
      <c r="A47">
        <v>23</v>
      </c>
      <c r="B47">
        <v>8</v>
      </c>
      <c r="C47" t="s">
        <v>65</v>
      </c>
      <c r="D47" t="s">
        <v>27</v>
      </c>
      <c r="G47">
        <v>0.6</v>
      </c>
      <c r="H47">
        <v>0.6</v>
      </c>
      <c r="I47">
        <v>11387</v>
      </c>
      <c r="J47">
        <v>21782</v>
      </c>
      <c r="L47">
        <v>9746</v>
      </c>
      <c r="M47">
        <v>7.6260000000000003</v>
      </c>
      <c r="N47">
        <v>15.61</v>
      </c>
      <c r="O47">
        <v>7.984</v>
      </c>
      <c r="Q47">
        <v>0.753</v>
      </c>
      <c r="R47">
        <v>1</v>
      </c>
      <c r="S47">
        <v>0</v>
      </c>
      <c r="T47">
        <v>0</v>
      </c>
      <c r="V47">
        <v>0</v>
      </c>
      <c r="Y47" s="1">
        <v>44840</v>
      </c>
      <c r="Z47" s="6">
        <v>0.6018634259259259</v>
      </c>
      <c r="AB47">
        <v>1</v>
      </c>
      <c r="AD47" s="3">
        <f t="shared" si="8"/>
        <v>9.1503258984553089</v>
      </c>
      <c r="AE47" s="3">
        <f t="shared" si="9"/>
        <v>18.402750135947642</v>
      </c>
      <c r="AF47" s="3">
        <f t="shared" si="10"/>
        <v>9.2524242374923329</v>
      </c>
      <c r="AG47" s="3">
        <f t="shared" si="11"/>
        <v>0.88266661616958275</v>
      </c>
      <c r="AH47" s="3"/>
      <c r="BG47" s="3"/>
      <c r="BH47" s="3"/>
      <c r="BI47" s="3"/>
      <c r="BJ47" s="3"/>
    </row>
    <row r="48" spans="1:62" x14ac:dyDescent="0.35">
      <c r="A48">
        <v>24</v>
      </c>
      <c r="B48">
        <v>8</v>
      </c>
      <c r="C48" t="s">
        <v>65</v>
      </c>
      <c r="D48" t="s">
        <v>27</v>
      </c>
      <c r="G48">
        <v>0.6</v>
      </c>
      <c r="H48">
        <v>0.6</v>
      </c>
      <c r="I48">
        <v>11359</v>
      </c>
      <c r="J48">
        <v>21198</v>
      </c>
      <c r="L48">
        <v>9743</v>
      </c>
      <c r="M48">
        <v>7.6079999999999997</v>
      </c>
      <c r="N48">
        <v>15.198</v>
      </c>
      <c r="O48">
        <v>7.59</v>
      </c>
      <c r="Q48">
        <v>0.752</v>
      </c>
      <c r="R48">
        <v>1</v>
      </c>
      <c r="S48">
        <v>0</v>
      </c>
      <c r="T48">
        <v>0</v>
      </c>
      <c r="V48">
        <v>0</v>
      </c>
      <c r="Y48" s="1">
        <v>44840</v>
      </c>
      <c r="Z48" s="6">
        <v>0.609837962962963</v>
      </c>
      <c r="AB48">
        <v>1</v>
      </c>
      <c r="AD48" s="3">
        <f t="shared" si="8"/>
        <v>9.127771212550515</v>
      </c>
      <c r="AE48" s="3">
        <f t="shared" si="9"/>
        <v>17.908337876596139</v>
      </c>
      <c r="AF48" s="3">
        <f t="shared" si="10"/>
        <v>8.7805666640456241</v>
      </c>
      <c r="AG48" s="3">
        <f t="shared" si="11"/>
        <v>0.88239737485557568</v>
      </c>
      <c r="AH48" s="3"/>
      <c r="AJ48">
        <f>ABS(100*((AVERAGE(AD48:AD49))-9)/9)</f>
        <v>1.7463650741823225</v>
      </c>
      <c r="AK48">
        <f>ABS(100*(AD48-AD49)/(AVERAGE(AD48:AD49)))</f>
        <v>0.64215549026045748</v>
      </c>
      <c r="AP48">
        <f>ABS(100*((AVERAGE(AE48:AE49))-18)/18)</f>
        <v>1.2333434362811917</v>
      </c>
      <c r="AQ48">
        <f>ABS(100*(AE48-AE49)/(AVERAGE(AE48:AE49)))</f>
        <v>3.4426946617412506</v>
      </c>
      <c r="AV48">
        <f>ABS(100*((AVERAGE(AF48:AF49))-9)/9)</f>
        <v>0.7203217983800414</v>
      </c>
      <c r="AW48">
        <f>ABS(100*(AF48-AF49)/(AVERAGE(AF48:AF49)))</f>
        <v>6.2717630747317257</v>
      </c>
      <c r="BB48">
        <f>ABS(100*((AVERAGE(AG48:AG49))-0.9)/0.9)</f>
        <v>0.13098944333108284</v>
      </c>
      <c r="BC48">
        <f>ABS(100*(AG48-AG49)/(AVERAGE(AG48:AG49)))</f>
        <v>3.6545026024921019</v>
      </c>
      <c r="BG48" s="3">
        <f>AVERAGE(AD48:AD49)</f>
        <v>9.157172856676409</v>
      </c>
      <c r="BH48" s="3">
        <f>AVERAGE(AE48:AE49)</f>
        <v>18.222001818530615</v>
      </c>
      <c r="BI48" s="3">
        <f>AVERAGE(AF48:AF49)</f>
        <v>9.0648289618542037</v>
      </c>
      <c r="BJ48" s="3">
        <f>AVERAGE(AG48:AG49)</f>
        <v>0.89882109501002028</v>
      </c>
    </row>
    <row r="49" spans="1:62" x14ac:dyDescent="0.35">
      <c r="A49">
        <v>25</v>
      </c>
      <c r="B49">
        <v>8</v>
      </c>
      <c r="C49" t="s">
        <v>65</v>
      </c>
      <c r="D49" t="s">
        <v>27</v>
      </c>
      <c r="G49">
        <v>0.6</v>
      </c>
      <c r="H49">
        <v>0.6</v>
      </c>
      <c r="I49">
        <v>11432</v>
      </c>
      <c r="J49">
        <v>21939</v>
      </c>
      <c r="L49">
        <v>10109</v>
      </c>
      <c r="M49">
        <v>7.6550000000000002</v>
      </c>
      <c r="N49">
        <v>15.721</v>
      </c>
      <c r="O49">
        <v>8.0660000000000007</v>
      </c>
      <c r="Q49">
        <v>0.78400000000000003</v>
      </c>
      <c r="R49">
        <v>1</v>
      </c>
      <c r="S49">
        <v>0</v>
      </c>
      <c r="T49">
        <v>0</v>
      </c>
      <c r="V49">
        <v>0</v>
      </c>
      <c r="Y49" s="1">
        <v>44840</v>
      </c>
      <c r="Z49" s="6">
        <v>0.61839120370370371</v>
      </c>
      <c r="AB49">
        <v>1</v>
      </c>
      <c r="AD49" s="3">
        <f t="shared" si="8"/>
        <v>9.186574500802303</v>
      </c>
      <c r="AE49" s="3">
        <f t="shared" si="9"/>
        <v>18.535665760465086</v>
      </c>
      <c r="AF49" s="3">
        <f t="shared" si="10"/>
        <v>9.3490912596627833</v>
      </c>
      <c r="AG49" s="3">
        <f t="shared" si="11"/>
        <v>0.91524481516446488</v>
      </c>
      <c r="AH49" s="3"/>
    </row>
    <row r="50" spans="1:62" x14ac:dyDescent="0.35">
      <c r="A50">
        <v>26</v>
      </c>
      <c r="B50">
        <v>1</v>
      </c>
      <c r="C50" t="s">
        <v>71</v>
      </c>
      <c r="D50" t="s">
        <v>27</v>
      </c>
      <c r="G50">
        <v>0.3</v>
      </c>
      <c r="H50">
        <v>0.3</v>
      </c>
      <c r="I50">
        <v>5421</v>
      </c>
      <c r="J50">
        <v>11352</v>
      </c>
      <c r="L50">
        <v>4633</v>
      </c>
      <c r="M50">
        <v>7.6230000000000002</v>
      </c>
      <c r="N50">
        <v>16.492000000000001</v>
      </c>
      <c r="O50">
        <v>8.8699999999999992</v>
      </c>
      <c r="Q50">
        <v>0.61399999999999999</v>
      </c>
      <c r="R50">
        <v>1</v>
      </c>
      <c r="S50">
        <v>0</v>
      </c>
      <c r="T50">
        <v>0</v>
      </c>
      <c r="V50">
        <v>0</v>
      </c>
      <c r="Y50" s="1">
        <v>44840</v>
      </c>
      <c r="Z50" s="6">
        <v>0.63187499999999996</v>
      </c>
      <c r="AB50">
        <v>1</v>
      </c>
      <c r="AD50" s="3">
        <f t="shared" si="8"/>
        <v>8.689133503481477</v>
      </c>
      <c r="AE50" s="3">
        <f t="shared" si="9"/>
        <v>19.145500734100221</v>
      </c>
      <c r="AF50" s="3">
        <f t="shared" si="10"/>
        <v>10.456367230618744</v>
      </c>
      <c r="AG50" s="3">
        <f t="shared" si="11"/>
        <v>0.84757933999298252</v>
      </c>
      <c r="AH50" s="3"/>
      <c r="BG50" s="3"/>
      <c r="BH50" s="3"/>
      <c r="BI50" s="3"/>
      <c r="BJ50" s="3"/>
    </row>
    <row r="51" spans="1:62" x14ac:dyDescent="0.35">
      <c r="A51">
        <v>27</v>
      </c>
      <c r="B51">
        <v>1</v>
      </c>
      <c r="C51" t="s">
        <v>71</v>
      </c>
      <c r="D51" t="s">
        <v>27</v>
      </c>
      <c r="G51">
        <v>0.3</v>
      </c>
      <c r="H51">
        <v>0.3</v>
      </c>
      <c r="I51">
        <v>5220</v>
      </c>
      <c r="J51">
        <v>11411</v>
      </c>
      <c r="L51">
        <v>4811</v>
      </c>
      <c r="M51">
        <v>7.3659999999999997</v>
      </c>
      <c r="N51">
        <v>16.577000000000002</v>
      </c>
      <c r="O51">
        <v>9.2110000000000003</v>
      </c>
      <c r="Q51">
        <v>0.64500000000000002</v>
      </c>
      <c r="R51">
        <v>1</v>
      </c>
      <c r="S51">
        <v>0</v>
      </c>
      <c r="T51">
        <v>0</v>
      </c>
      <c r="V51">
        <v>0</v>
      </c>
      <c r="Y51" s="1">
        <v>44840</v>
      </c>
      <c r="Z51" s="6">
        <v>0.63885416666666661</v>
      </c>
      <c r="AB51">
        <v>1</v>
      </c>
      <c r="AD51" s="3">
        <f t="shared" si="8"/>
        <v>8.3653126558483475</v>
      </c>
      <c r="AE51" s="3">
        <f t="shared" si="9"/>
        <v>19.24539910157193</v>
      </c>
      <c r="AF51" s="3">
        <f t="shared" si="10"/>
        <v>10.880086445723583</v>
      </c>
      <c r="AG51" s="3">
        <f t="shared" si="11"/>
        <v>0.87952930925518114</v>
      </c>
      <c r="AH51" s="3"/>
      <c r="AI51">
        <f>100*(AVERAGE(I51:I52))/(AVERAGE(I$51:I$52))</f>
        <v>100</v>
      </c>
      <c r="AK51">
        <f>ABS(100*(AD51-AD52)/(AVERAGE(AD51:AD52)))</f>
        <v>0.21207013653808549</v>
      </c>
      <c r="AO51">
        <f>100*(AVERAGE(J51:J52))/(AVERAGE(J$51:J$52))</f>
        <v>100</v>
      </c>
      <c r="AQ51">
        <f>ABS(100*(AE51-AE52)/(AVERAGE(AE51:AE52)))</f>
        <v>0.56465585886096825</v>
      </c>
      <c r="AU51">
        <f>100*(((AVERAGE(J51:J52))-(AVERAGE(I51:I52)))/((AVERAGE(J$51:J$52))-(AVERAGE($I$51:I52))))</f>
        <v>100</v>
      </c>
      <c r="AW51">
        <f>ABS(100*(AF51-AF52)/(AVERAGE(AF51:AF52)))</f>
        <v>0.8365921316718089</v>
      </c>
      <c r="BA51">
        <f>100*(AVERAGE(L51:L52))/(AVERAGE(L$51:L$52))</f>
        <v>100</v>
      </c>
      <c r="BC51">
        <f>ABS(100*(AG51-AG52)/(AVERAGE(AG51:AG52)))</f>
        <v>2.0618374722048705</v>
      </c>
      <c r="BG51" s="3">
        <f>AVERAGE(AD51:AD52)</f>
        <v>8.3564518863857487</v>
      </c>
      <c r="BH51" s="3">
        <f>AVERAGE(AE51:AE52)</f>
        <v>19.191216936163549</v>
      </c>
      <c r="BI51" s="3">
        <f>AVERAGE(AF51:AF52)</f>
        <v>10.834765049777799</v>
      </c>
      <c r="BJ51" s="3">
        <f>AVERAGE(AG51:AG52)</f>
        <v>0.87055459878827146</v>
      </c>
    </row>
    <row r="52" spans="1:62" x14ac:dyDescent="0.35">
      <c r="A52">
        <v>28</v>
      </c>
      <c r="B52">
        <v>1</v>
      </c>
      <c r="C52" t="s">
        <v>71</v>
      </c>
      <c r="D52" t="s">
        <v>27</v>
      </c>
      <c r="G52">
        <v>0.3</v>
      </c>
      <c r="H52">
        <v>0.3</v>
      </c>
      <c r="I52">
        <v>5209</v>
      </c>
      <c r="J52">
        <v>11347</v>
      </c>
      <c r="L52">
        <v>4711</v>
      </c>
      <c r="M52">
        <v>7.3520000000000003</v>
      </c>
      <c r="N52">
        <v>16.486000000000001</v>
      </c>
      <c r="O52">
        <v>9.1340000000000003</v>
      </c>
      <c r="Q52">
        <v>0.628</v>
      </c>
      <c r="R52">
        <v>1</v>
      </c>
      <c r="S52">
        <v>0</v>
      </c>
      <c r="T52">
        <v>0</v>
      </c>
      <c r="V52">
        <v>0</v>
      </c>
      <c r="Y52" s="1">
        <v>44840</v>
      </c>
      <c r="Z52" s="6">
        <v>0.64629629629629626</v>
      </c>
      <c r="AB52">
        <v>1</v>
      </c>
      <c r="AD52" s="3">
        <f t="shared" si="8"/>
        <v>8.3475911169231498</v>
      </c>
      <c r="AE52" s="3">
        <f t="shared" si="9"/>
        <v>19.137034770755164</v>
      </c>
      <c r="AF52" s="3">
        <f t="shared" si="10"/>
        <v>10.789443653832015</v>
      </c>
      <c r="AG52" s="3">
        <f t="shared" si="11"/>
        <v>0.86157988832136179</v>
      </c>
      <c r="AH52" s="3"/>
      <c r="BG52" s="3"/>
      <c r="BH52" s="3"/>
      <c r="BI52" s="3"/>
      <c r="BJ52" s="3"/>
    </row>
    <row r="53" spans="1:62" x14ac:dyDescent="0.35">
      <c r="A53">
        <v>29</v>
      </c>
      <c r="B53">
        <v>2</v>
      </c>
      <c r="C53" t="s">
        <v>70</v>
      </c>
      <c r="D53" t="s">
        <v>27</v>
      </c>
      <c r="G53">
        <v>0.5</v>
      </c>
      <c r="H53">
        <v>0.5</v>
      </c>
      <c r="I53">
        <v>5111</v>
      </c>
      <c r="J53">
        <v>7033</v>
      </c>
      <c r="L53">
        <v>3051</v>
      </c>
      <c r="M53">
        <v>4.3360000000000003</v>
      </c>
      <c r="N53">
        <v>6.2370000000000001</v>
      </c>
      <c r="O53">
        <v>1.901</v>
      </c>
      <c r="Q53">
        <v>0.20300000000000001</v>
      </c>
      <c r="R53">
        <v>1</v>
      </c>
      <c r="S53">
        <v>0</v>
      </c>
      <c r="T53">
        <v>0</v>
      </c>
      <c r="V53">
        <v>0</v>
      </c>
      <c r="Y53" s="1">
        <v>44840</v>
      </c>
      <c r="Z53" s="6">
        <v>0.65991898148148154</v>
      </c>
      <c r="AB53">
        <v>1</v>
      </c>
      <c r="AD53" s="3">
        <f t="shared" si="8"/>
        <v>4.9138249893537509</v>
      </c>
      <c r="AE53" s="3">
        <f t="shared" si="9"/>
        <v>7.0995609579824608</v>
      </c>
      <c r="AF53" s="3">
        <f t="shared" si="10"/>
        <v>2.1857359686287099</v>
      </c>
      <c r="AG53" s="3">
        <f t="shared" si="11"/>
        <v>0.33817170049197631</v>
      </c>
      <c r="AH53" s="3"/>
    </row>
    <row r="54" spans="1:62" x14ac:dyDescent="0.35">
      <c r="A54">
        <v>30</v>
      </c>
      <c r="B54">
        <v>2</v>
      </c>
      <c r="C54" t="s">
        <v>70</v>
      </c>
      <c r="D54" t="s">
        <v>27</v>
      </c>
      <c r="G54">
        <v>0.5</v>
      </c>
      <c r="H54">
        <v>0.5</v>
      </c>
      <c r="I54">
        <v>3541</v>
      </c>
      <c r="J54">
        <v>7051</v>
      </c>
      <c r="L54">
        <v>3132</v>
      </c>
      <c r="M54">
        <v>3.1320000000000001</v>
      </c>
      <c r="N54">
        <v>6.2519999999999998</v>
      </c>
      <c r="O54">
        <v>3.12</v>
      </c>
      <c r="Q54">
        <v>0.21199999999999999</v>
      </c>
      <c r="R54">
        <v>1</v>
      </c>
      <c r="S54">
        <v>0</v>
      </c>
      <c r="T54">
        <v>0</v>
      </c>
      <c r="V54">
        <v>0</v>
      </c>
      <c r="Y54" s="1">
        <v>44840</v>
      </c>
      <c r="Z54" s="6">
        <v>0.66706018518518517</v>
      </c>
      <c r="AB54">
        <v>1</v>
      </c>
      <c r="AD54" s="3">
        <f t="shared" si="8"/>
        <v>3.3962168377596758</v>
      </c>
      <c r="AE54" s="3">
        <f t="shared" si="9"/>
        <v>7.1178474388077912</v>
      </c>
      <c r="AF54" s="3">
        <f t="shared" si="10"/>
        <v>3.7216306010481155</v>
      </c>
      <c r="AG54" s="3">
        <f t="shared" si="11"/>
        <v>0.3468951190658125</v>
      </c>
      <c r="AH54" s="3"/>
      <c r="AK54">
        <f>ABS(100*(AD54-AD55)/(AVERAGE(AD54:AD55)))</f>
        <v>0.51363072825807321</v>
      </c>
      <c r="AQ54">
        <f>ABS(100*(AE54-AE55)/(AVERAGE(AE54:AE55)))</f>
        <v>5.7074877979250427E-2</v>
      </c>
      <c r="AW54">
        <f>ABS(100*(AF54-AF55)/(AVERAGE(AF54:AF55)))</f>
        <v>0.57505115997465484</v>
      </c>
      <c r="BC54">
        <f>ABS(100*(AG54-AG55)/(AVERAGE(AG54:AG55)))</f>
        <v>0.12426054080632934</v>
      </c>
      <c r="BG54" s="3">
        <f>AVERAGE(AD54:AD55)</f>
        <v>3.3875171731963976</v>
      </c>
      <c r="BH54" s="3">
        <f>AVERAGE(AE54:AE55)</f>
        <v>7.1198792700106051</v>
      </c>
      <c r="BI54" s="3">
        <f>AVERAGE(AF54:AF55)</f>
        <v>3.7323620968142075</v>
      </c>
      <c r="BJ54" s="3">
        <f>AVERAGE(AG54:AG55)</f>
        <v>0.34667972601460667</v>
      </c>
    </row>
    <row r="55" spans="1:62" x14ac:dyDescent="0.35">
      <c r="A55">
        <v>31</v>
      </c>
      <c r="B55">
        <v>2</v>
      </c>
      <c r="C55" t="s">
        <v>70</v>
      </c>
      <c r="D55" t="s">
        <v>27</v>
      </c>
      <c r="G55">
        <v>0.5</v>
      </c>
      <c r="H55">
        <v>0.5</v>
      </c>
      <c r="I55">
        <v>3523</v>
      </c>
      <c r="J55">
        <v>7055</v>
      </c>
      <c r="L55">
        <v>3128</v>
      </c>
      <c r="M55">
        <v>3.1179999999999999</v>
      </c>
      <c r="N55">
        <v>6.2560000000000002</v>
      </c>
      <c r="O55">
        <v>3.1379999999999999</v>
      </c>
      <c r="Q55">
        <v>0.21099999999999999</v>
      </c>
      <c r="R55">
        <v>1</v>
      </c>
      <c r="S55">
        <v>0</v>
      </c>
      <c r="T55">
        <v>0</v>
      </c>
      <c r="V55">
        <v>0</v>
      </c>
      <c r="Y55" s="1">
        <v>44840</v>
      </c>
      <c r="Z55" s="6">
        <v>0.67473379629629626</v>
      </c>
      <c r="AB55">
        <v>1</v>
      </c>
      <c r="AD55" s="3">
        <f t="shared" si="8"/>
        <v>3.3788175086331198</v>
      </c>
      <c r="AE55" s="3">
        <f t="shared" si="9"/>
        <v>7.1219111012134197</v>
      </c>
      <c r="AF55" s="3">
        <f t="shared" si="10"/>
        <v>3.7430935925802999</v>
      </c>
      <c r="AG55" s="3">
        <f t="shared" si="11"/>
        <v>0.34646433296340085</v>
      </c>
      <c r="AH55" s="3"/>
      <c r="BG55" s="3"/>
      <c r="BH55" s="3"/>
      <c r="BI55" s="3"/>
      <c r="BJ55" s="3"/>
    </row>
    <row r="56" spans="1:62" x14ac:dyDescent="0.35">
      <c r="A56">
        <v>32</v>
      </c>
      <c r="B56">
        <v>9</v>
      </c>
      <c r="C56" t="s">
        <v>88</v>
      </c>
      <c r="D56" t="s">
        <v>27</v>
      </c>
      <c r="G56">
        <v>0.5</v>
      </c>
      <c r="H56">
        <v>0.5</v>
      </c>
      <c r="I56">
        <v>3918</v>
      </c>
      <c r="J56">
        <v>7397</v>
      </c>
      <c r="L56">
        <v>1736</v>
      </c>
      <c r="M56">
        <v>3.4209999999999998</v>
      </c>
      <c r="N56">
        <v>6.5449999999999999</v>
      </c>
      <c r="O56">
        <v>3.1240000000000001</v>
      </c>
      <c r="Q56">
        <v>6.6000000000000003E-2</v>
      </c>
      <c r="R56">
        <v>1</v>
      </c>
      <c r="S56">
        <v>0</v>
      </c>
      <c r="T56">
        <v>0</v>
      </c>
      <c r="V56">
        <v>0</v>
      </c>
      <c r="Y56" s="1">
        <v>44840</v>
      </c>
      <c r="Z56" s="6">
        <v>0.68773148148148155</v>
      </c>
      <c r="AB56">
        <v>1</v>
      </c>
      <c r="AD56" s="3">
        <f t="shared" si="8"/>
        <v>3.7606361200214375</v>
      </c>
      <c r="AE56" s="3">
        <f t="shared" si="9"/>
        <v>7.4693542368946799</v>
      </c>
      <c r="AF56" s="3">
        <f t="shared" si="10"/>
        <v>3.7087181168732424</v>
      </c>
      <c r="AG56" s="3">
        <f t="shared" si="11"/>
        <v>0.19655076932414164</v>
      </c>
      <c r="AH56" s="3"/>
      <c r="BG56" s="3"/>
      <c r="BH56" s="3"/>
      <c r="BI56" s="3"/>
      <c r="BJ56" s="3"/>
    </row>
    <row r="57" spans="1:62" x14ac:dyDescent="0.35">
      <c r="A57">
        <v>33</v>
      </c>
      <c r="B57">
        <v>9</v>
      </c>
      <c r="C57" t="s">
        <v>88</v>
      </c>
      <c r="D57" t="s">
        <v>27</v>
      </c>
      <c r="G57">
        <v>0.5</v>
      </c>
      <c r="H57">
        <v>0.5</v>
      </c>
      <c r="I57">
        <v>4083</v>
      </c>
      <c r="J57">
        <v>7400</v>
      </c>
      <c r="L57">
        <v>1699</v>
      </c>
      <c r="M57">
        <v>3.548</v>
      </c>
      <c r="N57">
        <v>6.548</v>
      </c>
      <c r="O57">
        <v>3.0009999999999999</v>
      </c>
      <c r="Q57">
        <v>6.2E-2</v>
      </c>
      <c r="R57">
        <v>1</v>
      </c>
      <c r="S57">
        <v>0</v>
      </c>
      <c r="T57">
        <v>0</v>
      </c>
      <c r="V57">
        <v>0</v>
      </c>
      <c r="Y57" s="1">
        <v>44840</v>
      </c>
      <c r="Z57" s="6">
        <v>0.694849537037037</v>
      </c>
      <c r="AB57">
        <v>1</v>
      </c>
      <c r="AD57" s="3">
        <f t="shared" si="8"/>
        <v>3.9201299703482033</v>
      </c>
      <c r="AE57" s="3">
        <f t="shared" si="9"/>
        <v>7.4724019836989015</v>
      </c>
      <c r="AF57" s="3">
        <f t="shared" si="10"/>
        <v>3.5522720133506982</v>
      </c>
      <c r="AG57" s="3">
        <f t="shared" si="11"/>
        <v>0.19256599787683376</v>
      </c>
      <c r="AH57" s="3"/>
      <c r="AK57">
        <f>ABS(100*(AD57-AD58)/(AVERAGE(AD57:AD58)))</f>
        <v>0.81704135780325993</v>
      </c>
      <c r="AQ57">
        <f>ABS(100*(AE57-AE58)/(AVERAGE(AE57:AE58)))</f>
        <v>1.4040132757802057</v>
      </c>
      <c r="AW57">
        <f>ABS(100*(AF57-AF58)/(AVERAGE(AF57:AF58)))</f>
        <v>3.7987332467711883</v>
      </c>
      <c r="BC57">
        <f>ABS(100*(AG57-AG58)/(AVERAGE(AG57:AG58)))</f>
        <v>4.6434314293862933</v>
      </c>
      <c r="BG57" s="3">
        <f>AVERAGE(AD57:AD58)</f>
        <v>3.9041805853155269</v>
      </c>
      <c r="BH57" s="3">
        <f>AVERAGE(AE57:AE58)</f>
        <v>7.5252295949720764</v>
      </c>
      <c r="BI57" s="3">
        <f>AVERAGE(AF57:AF58)</f>
        <v>3.6210490096565495</v>
      </c>
      <c r="BJ57" s="3">
        <f>AVERAGE(AG57:AG58)</f>
        <v>0.19714310021495768</v>
      </c>
    </row>
    <row r="58" spans="1:62" x14ac:dyDescent="0.35">
      <c r="A58">
        <v>34</v>
      </c>
      <c r="B58">
        <v>9</v>
      </c>
      <c r="C58" t="s">
        <v>88</v>
      </c>
      <c r="D58" t="s">
        <v>27</v>
      </c>
      <c r="G58">
        <v>0.5</v>
      </c>
      <c r="H58">
        <v>0.5</v>
      </c>
      <c r="I58">
        <v>4050</v>
      </c>
      <c r="J58">
        <v>7504</v>
      </c>
      <c r="L58">
        <v>1784</v>
      </c>
      <c r="M58">
        <v>3.5219999999999998</v>
      </c>
      <c r="N58">
        <v>6.6349999999999998</v>
      </c>
      <c r="O58">
        <v>3.1139999999999999</v>
      </c>
      <c r="Q58">
        <v>7.0999999999999994E-2</v>
      </c>
      <c r="R58">
        <v>1</v>
      </c>
      <c r="S58">
        <v>0</v>
      </c>
      <c r="T58">
        <v>0</v>
      </c>
      <c r="V58">
        <v>0</v>
      </c>
      <c r="Y58" s="1">
        <v>44840</v>
      </c>
      <c r="Z58" s="6">
        <v>0.70237268518518514</v>
      </c>
      <c r="AB58">
        <v>1</v>
      </c>
      <c r="AD58" s="3">
        <f t="shared" si="8"/>
        <v>3.8882312002828501</v>
      </c>
      <c r="AE58" s="3">
        <f t="shared" si="9"/>
        <v>7.5780572062452505</v>
      </c>
      <c r="AF58" s="3">
        <f t="shared" si="10"/>
        <v>3.6898260059624004</v>
      </c>
      <c r="AG58" s="3">
        <f t="shared" si="11"/>
        <v>0.20172020255308162</v>
      </c>
      <c r="AH58" s="3"/>
      <c r="BG58" s="3"/>
      <c r="BH58" s="3"/>
      <c r="BI58" s="3"/>
      <c r="BJ58" s="3"/>
    </row>
    <row r="59" spans="1:62" x14ac:dyDescent="0.35">
      <c r="A59">
        <v>35</v>
      </c>
      <c r="B59">
        <v>10</v>
      </c>
      <c r="C59" t="s">
        <v>89</v>
      </c>
      <c r="D59" t="s">
        <v>27</v>
      </c>
      <c r="G59">
        <v>0.5</v>
      </c>
      <c r="H59">
        <v>0.5</v>
      </c>
      <c r="I59">
        <v>4202</v>
      </c>
      <c r="J59">
        <v>7315</v>
      </c>
      <c r="L59">
        <v>2292</v>
      </c>
      <c r="M59">
        <v>3.6379999999999999</v>
      </c>
      <c r="N59">
        <v>6.476</v>
      </c>
      <c r="O59">
        <v>2.8380000000000001</v>
      </c>
      <c r="Q59">
        <v>0.124</v>
      </c>
      <c r="R59">
        <v>1</v>
      </c>
      <c r="S59">
        <v>0</v>
      </c>
      <c r="T59">
        <v>0</v>
      </c>
      <c r="V59">
        <v>0</v>
      </c>
      <c r="Y59" s="1">
        <v>44840</v>
      </c>
      <c r="Z59" s="6">
        <v>0.7157175925925926</v>
      </c>
      <c r="AB59">
        <v>1</v>
      </c>
      <c r="AD59" s="3">
        <f t="shared" si="8"/>
        <v>4.0351588684626591</v>
      </c>
      <c r="AE59" s="3">
        <f t="shared" si="9"/>
        <v>7.3860491575792899</v>
      </c>
      <c r="AF59" s="3">
        <f t="shared" si="10"/>
        <v>3.3508902891166308</v>
      </c>
      <c r="AG59" s="3">
        <f t="shared" si="11"/>
        <v>0.256430037559363</v>
      </c>
      <c r="AH59" s="3"/>
      <c r="BG59" s="3"/>
      <c r="BH59" s="3"/>
      <c r="BI59" s="3"/>
      <c r="BJ59" s="3"/>
    </row>
    <row r="60" spans="1:62" x14ac:dyDescent="0.35">
      <c r="A60">
        <v>36</v>
      </c>
      <c r="B60">
        <v>10</v>
      </c>
      <c r="C60" t="s">
        <v>89</v>
      </c>
      <c r="D60" t="s">
        <v>27</v>
      </c>
      <c r="G60">
        <v>0.5</v>
      </c>
      <c r="H60">
        <v>0.5</v>
      </c>
      <c r="I60">
        <v>4290</v>
      </c>
      <c r="J60">
        <v>7391</v>
      </c>
      <c r="L60">
        <v>2324</v>
      </c>
      <c r="M60">
        <v>3.706</v>
      </c>
      <c r="N60">
        <v>6.54</v>
      </c>
      <c r="O60">
        <v>2.8340000000000001</v>
      </c>
      <c r="Q60">
        <v>0.127</v>
      </c>
      <c r="R60">
        <v>1</v>
      </c>
      <c r="S60">
        <v>0</v>
      </c>
      <c r="T60">
        <v>0</v>
      </c>
      <c r="V60">
        <v>0</v>
      </c>
      <c r="Y60" s="1">
        <v>44840</v>
      </c>
      <c r="Z60" s="6">
        <v>0.72278935185185178</v>
      </c>
      <c r="AB60">
        <v>1</v>
      </c>
      <c r="AD60" s="3">
        <f t="shared" si="8"/>
        <v>4.1202222553036005</v>
      </c>
      <c r="AE60" s="3">
        <f t="shared" si="9"/>
        <v>7.4632587432862367</v>
      </c>
      <c r="AF60" s="3">
        <f t="shared" si="10"/>
        <v>3.3430364879826362</v>
      </c>
      <c r="AG60" s="3">
        <f t="shared" si="11"/>
        <v>0.25987632637865632</v>
      </c>
      <c r="AH60" s="3"/>
      <c r="AK60">
        <f>ABS(100*(AD60-AD61)/(AVERAGE(AD60:AD61)))</f>
        <v>0.25773417932915388</v>
      </c>
      <c r="AQ60">
        <f>ABS(100*(AE60-AE61)/(AVERAGE(AE60:AE61)))</f>
        <v>1.1500016468486725</v>
      </c>
      <c r="AW60">
        <f>ABS(100*(AF60-AF61)/(AVERAGE(AF60:AF61)))</f>
        <v>2.9125442137725965</v>
      </c>
      <c r="BC60">
        <f>ABS(100*(AG60-AG61)/(AVERAGE(AG60:AG61)))</f>
        <v>1.6715120972049742</v>
      </c>
      <c r="BG60" s="3">
        <f>AVERAGE(AD60:AD61)</f>
        <v>4.1255387169811595</v>
      </c>
      <c r="BH60" s="3">
        <f>AVERAGE(AE60:AE61)</f>
        <v>7.4205902880271344</v>
      </c>
      <c r="BI60" s="3">
        <f>AVERAGE(AF60:AF61)</f>
        <v>3.2950515710459749</v>
      </c>
      <c r="BJ60" s="3">
        <f>AVERAGE(AG60:AG61)</f>
        <v>0.25772239586659795</v>
      </c>
    </row>
    <row r="61" spans="1:62" x14ac:dyDescent="0.35">
      <c r="A61">
        <v>37</v>
      </c>
      <c r="B61">
        <v>10</v>
      </c>
      <c r="C61" t="s">
        <v>89</v>
      </c>
      <c r="D61" t="s">
        <v>27</v>
      </c>
      <c r="G61">
        <v>0.5</v>
      </c>
      <c r="H61">
        <v>0.5</v>
      </c>
      <c r="I61">
        <v>4301</v>
      </c>
      <c r="J61">
        <v>7307</v>
      </c>
      <c r="L61">
        <v>2284</v>
      </c>
      <c r="M61">
        <v>3.714</v>
      </c>
      <c r="N61">
        <v>6.4690000000000003</v>
      </c>
      <c r="O61">
        <v>2.7549999999999999</v>
      </c>
      <c r="Q61">
        <v>0.123</v>
      </c>
      <c r="R61">
        <v>1</v>
      </c>
      <c r="S61">
        <v>0</v>
      </c>
      <c r="T61">
        <v>0</v>
      </c>
      <c r="V61">
        <v>0</v>
      </c>
      <c r="Y61" s="1">
        <v>44840</v>
      </c>
      <c r="Z61" s="6">
        <v>0.73031250000000003</v>
      </c>
      <c r="AB61">
        <v>1</v>
      </c>
      <c r="AD61" s="3">
        <f t="shared" si="8"/>
        <v>4.1308551786587184</v>
      </c>
      <c r="AE61" s="3">
        <f t="shared" si="9"/>
        <v>7.377921832768032</v>
      </c>
      <c r="AF61" s="3">
        <f t="shared" si="10"/>
        <v>3.2470666541093136</v>
      </c>
      <c r="AG61" s="3">
        <f t="shared" si="11"/>
        <v>0.25556846535453964</v>
      </c>
      <c r="AH61" s="3"/>
      <c r="BG61" s="3"/>
      <c r="BH61" s="3"/>
      <c r="BI61" s="3"/>
      <c r="BJ61" s="3"/>
    </row>
    <row r="62" spans="1:62" x14ac:dyDescent="0.35">
      <c r="A62">
        <v>38</v>
      </c>
      <c r="B62">
        <v>11</v>
      </c>
      <c r="C62" t="s">
        <v>90</v>
      </c>
      <c r="D62" t="s">
        <v>27</v>
      </c>
      <c r="G62">
        <v>0.5</v>
      </c>
      <c r="H62">
        <v>0.5</v>
      </c>
      <c r="I62">
        <v>4117</v>
      </c>
      <c r="J62">
        <v>6854</v>
      </c>
      <c r="L62">
        <v>1614</v>
      </c>
      <c r="M62">
        <v>3.5739999999999998</v>
      </c>
      <c r="N62">
        <v>6.085</v>
      </c>
      <c r="O62">
        <v>2.512</v>
      </c>
      <c r="Q62">
        <v>5.2999999999999999E-2</v>
      </c>
      <c r="R62">
        <v>1</v>
      </c>
      <c r="S62">
        <v>0</v>
      </c>
      <c r="T62">
        <v>0</v>
      </c>
      <c r="V62">
        <v>0</v>
      </c>
      <c r="Y62" s="1">
        <v>44840</v>
      </c>
      <c r="Z62" s="6">
        <v>0.74344907407407401</v>
      </c>
      <c r="AB62">
        <v>1</v>
      </c>
      <c r="AD62" s="3">
        <f t="shared" si="8"/>
        <v>3.9529953698094764</v>
      </c>
      <c r="AE62" s="3">
        <f t="shared" si="9"/>
        <v>6.9177120653305737</v>
      </c>
      <c r="AF62" s="3">
        <f t="shared" si="10"/>
        <v>2.9647166955210973</v>
      </c>
      <c r="AG62" s="3">
        <f t="shared" si="11"/>
        <v>0.18341179320058587</v>
      </c>
      <c r="AH62" s="3"/>
      <c r="BG62" s="3"/>
      <c r="BH62" s="3"/>
      <c r="BI62" s="3"/>
      <c r="BJ62" s="3"/>
    </row>
    <row r="63" spans="1:62" x14ac:dyDescent="0.35">
      <c r="A63">
        <v>39</v>
      </c>
      <c r="B63">
        <v>11</v>
      </c>
      <c r="C63" t="s">
        <v>90</v>
      </c>
      <c r="D63" t="s">
        <v>27</v>
      </c>
      <c r="G63">
        <v>0.5</v>
      </c>
      <c r="H63">
        <v>0.5</v>
      </c>
      <c r="I63">
        <v>4201</v>
      </c>
      <c r="J63">
        <v>6886</v>
      </c>
      <c r="L63">
        <v>1533</v>
      </c>
      <c r="M63">
        <v>3.6379999999999999</v>
      </c>
      <c r="N63">
        <v>6.1120000000000001</v>
      </c>
      <c r="O63">
        <v>2.4740000000000002</v>
      </c>
      <c r="Q63">
        <v>4.3999999999999997E-2</v>
      </c>
      <c r="R63">
        <v>1</v>
      </c>
      <c r="S63">
        <v>0</v>
      </c>
      <c r="T63">
        <v>0</v>
      </c>
      <c r="V63">
        <v>0</v>
      </c>
      <c r="Y63" s="1">
        <v>44840</v>
      </c>
      <c r="Z63" s="6">
        <v>0.75059027777777787</v>
      </c>
      <c r="AB63">
        <v>1</v>
      </c>
      <c r="AD63" s="3">
        <f t="shared" si="8"/>
        <v>4.0341922390667397</v>
      </c>
      <c r="AE63" s="3">
        <f t="shared" si="9"/>
        <v>6.9502213645756035</v>
      </c>
      <c r="AF63" s="3">
        <f t="shared" si="10"/>
        <v>2.9160291255088637</v>
      </c>
      <c r="AG63" s="3">
        <f t="shared" si="11"/>
        <v>0.17468837462674969</v>
      </c>
      <c r="AH63" s="3"/>
      <c r="AK63">
        <f>ABS(100*(AD63-AD64)/(AVERAGE(AD63:AD64)))</f>
        <v>2.3024926483377124</v>
      </c>
      <c r="AQ63">
        <f>ABS(100*(AE63-AE64)/(AVERAGE(AE63:AE64)))</f>
        <v>0.98415982048779349</v>
      </c>
      <c r="AW63">
        <f>ABS(100*(AF63-AF64)/(AVERAGE(AF63:AF64)))</f>
        <v>0.81161785799771091</v>
      </c>
      <c r="BC63">
        <f>ABS(100*(AG63-AG64)/(AVERAGE(AG63:AG64)))</f>
        <v>1.893080283406803</v>
      </c>
      <c r="BG63" s="3">
        <f>AVERAGE(AD63:AD64)</f>
        <v>3.9882773427605498</v>
      </c>
      <c r="BH63" s="3">
        <f>AVERAGE(AE63:AE64)</f>
        <v>6.9161881919284625</v>
      </c>
      <c r="BI63" s="3">
        <f>AVERAGE(AF63:AF64)</f>
        <v>2.9279108491679136</v>
      </c>
      <c r="BJ63" s="3">
        <f>AVERAGE(AG63:AG64)</f>
        <v>0.17635767077359488</v>
      </c>
    </row>
    <row r="64" spans="1:62" x14ac:dyDescent="0.35">
      <c r="A64">
        <v>40</v>
      </c>
      <c r="B64">
        <v>11</v>
      </c>
      <c r="C64" t="s">
        <v>90</v>
      </c>
      <c r="D64" t="s">
        <v>27</v>
      </c>
      <c r="G64">
        <v>0.5</v>
      </c>
      <c r="H64">
        <v>0.5</v>
      </c>
      <c r="I64">
        <v>4106</v>
      </c>
      <c r="J64">
        <v>6819</v>
      </c>
      <c r="L64">
        <v>1564</v>
      </c>
      <c r="M64">
        <v>3.5649999999999999</v>
      </c>
      <c r="N64">
        <v>6.0549999999999997</v>
      </c>
      <c r="O64">
        <v>2.4910000000000001</v>
      </c>
      <c r="Q64">
        <v>4.8000000000000001E-2</v>
      </c>
      <c r="R64">
        <v>1</v>
      </c>
      <c r="S64">
        <v>0</v>
      </c>
      <c r="T64">
        <v>0</v>
      </c>
      <c r="V64">
        <v>0</v>
      </c>
      <c r="Y64" s="1">
        <v>44840</v>
      </c>
      <c r="Z64" s="6">
        <v>0.75821759259259258</v>
      </c>
      <c r="AB64">
        <v>1</v>
      </c>
      <c r="AD64" s="3">
        <f t="shared" si="8"/>
        <v>3.9423624464543594</v>
      </c>
      <c r="AE64" s="3">
        <f t="shared" si="9"/>
        <v>6.8821550192813223</v>
      </c>
      <c r="AF64" s="3">
        <f t="shared" si="10"/>
        <v>2.9397925728269629</v>
      </c>
      <c r="AG64" s="3">
        <f t="shared" si="11"/>
        <v>0.17802696692044009</v>
      </c>
      <c r="AH64" s="3"/>
      <c r="BG64" s="3"/>
      <c r="BH64" s="3"/>
      <c r="BI64" s="3"/>
      <c r="BJ64" s="3"/>
    </row>
    <row r="65" spans="1:62" x14ac:dyDescent="0.35">
      <c r="A65">
        <v>41</v>
      </c>
      <c r="B65">
        <v>12</v>
      </c>
      <c r="C65" t="s">
        <v>91</v>
      </c>
      <c r="D65" t="s">
        <v>27</v>
      </c>
      <c r="G65">
        <v>0.5</v>
      </c>
      <c r="H65">
        <v>0.5</v>
      </c>
      <c r="I65">
        <v>2888</v>
      </c>
      <c r="J65">
        <v>4192</v>
      </c>
      <c r="L65">
        <v>1070</v>
      </c>
      <c r="M65">
        <v>2.63</v>
      </c>
      <c r="N65">
        <v>3.83</v>
      </c>
      <c r="O65">
        <v>1.1990000000000001</v>
      </c>
      <c r="Q65">
        <v>0</v>
      </c>
      <c r="R65">
        <v>1</v>
      </c>
      <c r="S65">
        <v>0</v>
      </c>
      <c r="T65">
        <v>0</v>
      </c>
      <c r="V65">
        <v>0</v>
      </c>
      <c r="Y65" s="1">
        <v>44840</v>
      </c>
      <c r="Z65" s="6">
        <v>0.77106481481481481</v>
      </c>
      <c r="AB65">
        <v>1</v>
      </c>
      <c r="AD65" s="3">
        <f t="shared" si="8"/>
        <v>2.7650078422240512</v>
      </c>
      <c r="AE65" s="3">
        <f t="shared" si="9"/>
        <v>4.2133447343846226</v>
      </c>
      <c r="AF65" s="3">
        <f t="shared" si="10"/>
        <v>1.4483368921605715</v>
      </c>
      <c r="AG65" s="3">
        <f t="shared" si="11"/>
        <v>0.12482488327259954</v>
      </c>
      <c r="AH65" s="3"/>
      <c r="BG65" s="3"/>
      <c r="BH65" s="3"/>
      <c r="BI65" s="3"/>
      <c r="BJ65" s="3"/>
    </row>
    <row r="66" spans="1:62" x14ac:dyDescent="0.35">
      <c r="A66">
        <v>42</v>
      </c>
      <c r="B66">
        <v>12</v>
      </c>
      <c r="C66" t="s">
        <v>91</v>
      </c>
      <c r="D66" t="s">
        <v>27</v>
      </c>
      <c r="G66">
        <v>0.5</v>
      </c>
      <c r="H66">
        <v>0.5</v>
      </c>
      <c r="I66">
        <v>2442</v>
      </c>
      <c r="J66">
        <v>4213</v>
      </c>
      <c r="L66">
        <v>1142</v>
      </c>
      <c r="M66">
        <v>2.2879999999999998</v>
      </c>
      <c r="N66">
        <v>3.8479999999999999</v>
      </c>
      <c r="O66">
        <v>1.56</v>
      </c>
      <c r="Q66">
        <v>3.0000000000000001E-3</v>
      </c>
      <c r="R66">
        <v>1</v>
      </c>
      <c r="S66">
        <v>0</v>
      </c>
      <c r="T66">
        <v>0</v>
      </c>
      <c r="V66">
        <v>0</v>
      </c>
      <c r="Y66" s="1">
        <v>44840</v>
      </c>
      <c r="Z66" s="6">
        <v>0.77799768518518519</v>
      </c>
      <c r="AB66">
        <v>1</v>
      </c>
      <c r="AD66" s="3">
        <f t="shared" si="8"/>
        <v>2.3338911316438233</v>
      </c>
      <c r="AE66" s="3">
        <f t="shared" si="9"/>
        <v>4.2346789620141738</v>
      </c>
      <c r="AF66" s="3">
        <f t="shared" si="10"/>
        <v>1.9007878303703505</v>
      </c>
      <c r="AG66" s="3">
        <f t="shared" si="11"/>
        <v>0.13257903311600949</v>
      </c>
      <c r="AH66" s="3"/>
      <c r="AK66">
        <f>ABS(100*(AD66-AD67)/(AVERAGE(AD66:AD67)))</f>
        <v>6.6854466919984095</v>
      </c>
      <c r="AQ66">
        <f>ABS(100*(AE66-AE67)/(AVERAGE(AE66:AE67)))</f>
        <v>0.4086698229859671</v>
      </c>
      <c r="AW66">
        <f>ABS(100*(AF66-AF67)/(AVERAGE(AF66:AF67)))</f>
        <v>9.8649568113215693</v>
      </c>
      <c r="BC66">
        <f>ABS(100*(AG66-AG67)/(AVERAGE(AG66:AG67)))</f>
        <v>6.3702659781634274</v>
      </c>
      <c r="BG66" s="3">
        <f>AVERAGE(AD66:AD67)</f>
        <v>2.4146046862031261</v>
      </c>
      <c r="BH66" s="3">
        <f>AVERAGE(AE66:AE67)</f>
        <v>4.2260436794022125</v>
      </c>
      <c r="BI66" s="3">
        <f>AVERAGE(AF66:AF67)</f>
        <v>1.8114389931990864</v>
      </c>
      <c r="BJ66" s="3">
        <f>AVERAGE(AG66:AG67)</f>
        <v>0.1284865651430987</v>
      </c>
    </row>
    <row r="67" spans="1:62" x14ac:dyDescent="0.35">
      <c r="A67">
        <v>43</v>
      </c>
      <c r="B67">
        <v>12</v>
      </c>
      <c r="C67" t="s">
        <v>91</v>
      </c>
      <c r="D67" t="s">
        <v>27</v>
      </c>
      <c r="G67">
        <v>0.5</v>
      </c>
      <c r="H67">
        <v>0.5</v>
      </c>
      <c r="I67">
        <v>2609</v>
      </c>
      <c r="J67">
        <v>4196</v>
      </c>
      <c r="L67">
        <v>1066</v>
      </c>
      <c r="M67">
        <v>2.4169999999999998</v>
      </c>
      <c r="N67">
        <v>3.8330000000000002</v>
      </c>
      <c r="O67">
        <v>1.417</v>
      </c>
      <c r="Q67">
        <v>0</v>
      </c>
      <c r="R67">
        <v>1</v>
      </c>
      <c r="S67">
        <v>0</v>
      </c>
      <c r="T67">
        <v>0</v>
      </c>
      <c r="V67">
        <v>0</v>
      </c>
      <c r="Y67" s="1">
        <v>44840</v>
      </c>
      <c r="Z67" s="6">
        <v>0.78542824074074069</v>
      </c>
      <c r="AB67">
        <v>1</v>
      </c>
      <c r="AD67" s="3">
        <f t="shared" si="8"/>
        <v>2.4953182407624288</v>
      </c>
      <c r="AE67" s="3">
        <f t="shared" si="9"/>
        <v>4.2174083967902511</v>
      </c>
      <c r="AF67" s="3">
        <f t="shared" si="10"/>
        <v>1.7220901560278223</v>
      </c>
      <c r="AG67" s="3">
        <f t="shared" si="11"/>
        <v>0.12439409717018789</v>
      </c>
      <c r="AH67" s="3"/>
      <c r="BG67" s="3"/>
      <c r="BH67" s="3"/>
      <c r="BI67" s="3"/>
      <c r="BJ67" s="3"/>
    </row>
    <row r="68" spans="1:62" x14ac:dyDescent="0.35">
      <c r="A68">
        <v>44</v>
      </c>
      <c r="B68">
        <v>13</v>
      </c>
      <c r="C68" t="s">
        <v>92</v>
      </c>
      <c r="D68" t="s">
        <v>27</v>
      </c>
      <c r="G68">
        <v>0.5</v>
      </c>
      <c r="H68">
        <v>0.5</v>
      </c>
      <c r="I68">
        <v>3651</v>
      </c>
      <c r="J68">
        <v>15686</v>
      </c>
      <c r="L68">
        <v>2841</v>
      </c>
      <c r="M68">
        <v>3.2160000000000002</v>
      </c>
      <c r="N68">
        <v>13.567</v>
      </c>
      <c r="O68">
        <v>10.352</v>
      </c>
      <c r="Q68">
        <v>0.18099999999999999</v>
      </c>
      <c r="R68">
        <v>1</v>
      </c>
      <c r="S68">
        <v>0</v>
      </c>
      <c r="T68">
        <v>0</v>
      </c>
      <c r="V68">
        <v>0</v>
      </c>
      <c r="Y68" s="1">
        <v>44840</v>
      </c>
      <c r="Z68" s="6">
        <v>0.79910879629629628</v>
      </c>
      <c r="AB68">
        <v>1</v>
      </c>
      <c r="AD68" s="3">
        <f t="shared" si="8"/>
        <v>3.5025460713108529</v>
      </c>
      <c r="AE68" s="3">
        <f t="shared" si="9"/>
        <v>15.890278656958913</v>
      </c>
      <c r="AF68" s="3">
        <f t="shared" si="10"/>
        <v>12.38773258564806</v>
      </c>
      <c r="AG68" s="3">
        <f t="shared" si="11"/>
        <v>0.31555543011536391</v>
      </c>
      <c r="AH68" s="3"/>
      <c r="BG68" s="3"/>
      <c r="BH68" s="3"/>
      <c r="BI68" s="3"/>
      <c r="BJ68" s="3"/>
    </row>
    <row r="69" spans="1:62" x14ac:dyDescent="0.35">
      <c r="A69">
        <v>45</v>
      </c>
      <c r="B69">
        <v>13</v>
      </c>
      <c r="C69" t="s">
        <v>92</v>
      </c>
      <c r="D69" t="s">
        <v>27</v>
      </c>
      <c r="G69">
        <v>0.5</v>
      </c>
      <c r="H69">
        <v>0.5</v>
      </c>
      <c r="I69">
        <v>4228</v>
      </c>
      <c r="J69">
        <v>15829</v>
      </c>
      <c r="L69">
        <v>2829</v>
      </c>
      <c r="M69">
        <v>3.6589999999999998</v>
      </c>
      <c r="N69">
        <v>13.689</v>
      </c>
      <c r="O69">
        <v>10.029999999999999</v>
      </c>
      <c r="Q69">
        <v>0.18</v>
      </c>
      <c r="R69">
        <v>1</v>
      </c>
      <c r="S69">
        <v>0</v>
      </c>
      <c r="T69">
        <v>0</v>
      </c>
      <c r="V69">
        <v>0</v>
      </c>
      <c r="Y69" s="1">
        <v>44840</v>
      </c>
      <c r="Z69" s="6">
        <v>0.80642361111111116</v>
      </c>
      <c r="AB69">
        <v>1</v>
      </c>
      <c r="AD69" s="3">
        <f t="shared" si="8"/>
        <v>4.0602912327565734</v>
      </c>
      <c r="AE69" s="3">
        <f t="shared" si="9"/>
        <v>16.035554587960142</v>
      </c>
      <c r="AF69" s="3">
        <f t="shared" si="10"/>
        <v>11.97526335520357</v>
      </c>
      <c r="AG69" s="3">
        <f t="shared" si="11"/>
        <v>0.31426307180812896</v>
      </c>
      <c r="AH69" s="3"/>
      <c r="AK69">
        <f>ABS(100*(AD69-AD70)/(AVERAGE(AD69:AD70)))</f>
        <v>3.1189832424942336</v>
      </c>
      <c r="AQ69">
        <f>ABS(100*(AE69-AE70)/(AVERAGE(AE69:AE70)))</f>
        <v>1.2430803956893239</v>
      </c>
      <c r="AW69">
        <f>ABS(100*(AF69-AF70)/(AVERAGE(AF69:AF70)))</f>
        <v>0.61488450233670688</v>
      </c>
      <c r="BC69">
        <f>ABS(100*(AG69-AG70)/(AVERAGE(AG69:AG70)))</f>
        <v>0.68305012332451731</v>
      </c>
      <c r="BG69" s="3">
        <f>AVERAGE(AD69:AD70)</f>
        <v>3.9979436367197465</v>
      </c>
      <c r="BH69" s="3">
        <f>AVERAGE(AE69:AE70)</f>
        <v>15.936502816822941</v>
      </c>
      <c r="BI69" s="3">
        <f>AVERAGE(AF69:AF70)</f>
        <v>11.938559180103194</v>
      </c>
      <c r="BJ69" s="3">
        <f>AVERAGE(AG69:AG70)</f>
        <v>0.31534003706415814</v>
      </c>
    </row>
    <row r="70" spans="1:62" x14ac:dyDescent="0.35">
      <c r="A70">
        <v>46</v>
      </c>
      <c r="B70">
        <v>13</v>
      </c>
      <c r="C70" t="s">
        <v>92</v>
      </c>
      <c r="D70" t="s">
        <v>27</v>
      </c>
      <c r="G70">
        <v>0.5</v>
      </c>
      <c r="H70">
        <v>0.5</v>
      </c>
      <c r="I70">
        <v>4099</v>
      </c>
      <c r="J70">
        <v>15634</v>
      </c>
      <c r="L70">
        <v>2849</v>
      </c>
      <c r="M70">
        <v>3.56</v>
      </c>
      <c r="N70">
        <v>13.523999999999999</v>
      </c>
      <c r="O70">
        <v>9.9640000000000004</v>
      </c>
      <c r="Q70">
        <v>0.182</v>
      </c>
      <c r="R70">
        <v>1</v>
      </c>
      <c r="S70">
        <v>0</v>
      </c>
      <c r="T70">
        <v>0</v>
      </c>
      <c r="V70">
        <v>0</v>
      </c>
      <c r="Y70" s="1">
        <v>44840</v>
      </c>
      <c r="Z70" s="6">
        <v>0.81424768518518509</v>
      </c>
      <c r="AB70">
        <v>1</v>
      </c>
      <c r="AD70" s="3">
        <f t="shared" si="8"/>
        <v>3.93559604068292</v>
      </c>
      <c r="AE70" s="3">
        <f t="shared" si="9"/>
        <v>15.837451045685739</v>
      </c>
      <c r="AF70" s="3">
        <f t="shared" si="10"/>
        <v>11.901855005002819</v>
      </c>
      <c r="AG70" s="3">
        <f t="shared" si="11"/>
        <v>0.31641700232018727</v>
      </c>
      <c r="AH70" s="3"/>
      <c r="BG70" s="3"/>
      <c r="BH70" s="3"/>
      <c r="BI70" s="3"/>
      <c r="BJ70" s="3"/>
    </row>
    <row r="71" spans="1:62" x14ac:dyDescent="0.35">
      <c r="A71">
        <v>47</v>
      </c>
      <c r="B71">
        <v>14</v>
      </c>
      <c r="C71" t="s">
        <v>93</v>
      </c>
      <c r="D71" t="s">
        <v>27</v>
      </c>
      <c r="G71">
        <v>0.5</v>
      </c>
      <c r="H71">
        <v>0.5</v>
      </c>
      <c r="I71">
        <v>767</v>
      </c>
      <c r="J71">
        <v>2707</v>
      </c>
      <c r="L71">
        <v>544</v>
      </c>
      <c r="M71">
        <v>1.0029999999999999</v>
      </c>
      <c r="N71">
        <v>2.5720000000000001</v>
      </c>
      <c r="O71">
        <v>1.569</v>
      </c>
      <c r="Q71">
        <v>0</v>
      </c>
      <c r="R71">
        <v>1</v>
      </c>
      <c r="S71">
        <v>0</v>
      </c>
      <c r="T71">
        <v>0</v>
      </c>
      <c r="V71">
        <v>0</v>
      </c>
      <c r="Y71" s="1">
        <v>44840</v>
      </c>
      <c r="Z71" s="6">
        <v>0.82584490740740746</v>
      </c>
      <c r="AB71">
        <v>1</v>
      </c>
      <c r="AD71" s="3">
        <f t="shared" si="8"/>
        <v>0.71478689347817048</v>
      </c>
      <c r="AE71" s="3">
        <f t="shared" si="9"/>
        <v>2.7047100662949397</v>
      </c>
      <c r="AF71" s="3">
        <f t="shared" si="10"/>
        <v>1.9899231728167692</v>
      </c>
      <c r="AG71" s="3">
        <f t="shared" si="11"/>
        <v>6.817651080546569E-2</v>
      </c>
      <c r="AH71" s="3"/>
      <c r="BG71" s="3"/>
      <c r="BH71" s="3"/>
      <c r="BI71" s="3"/>
      <c r="BJ71" s="3"/>
    </row>
    <row r="72" spans="1:62" x14ac:dyDescent="0.35">
      <c r="A72">
        <v>48</v>
      </c>
      <c r="B72">
        <v>14</v>
      </c>
      <c r="C72" t="s">
        <v>93</v>
      </c>
      <c r="D72" t="s">
        <v>27</v>
      </c>
      <c r="G72">
        <v>0.5</v>
      </c>
      <c r="H72">
        <v>0.5</v>
      </c>
      <c r="I72">
        <v>2577</v>
      </c>
      <c r="J72">
        <v>6206</v>
      </c>
      <c r="L72">
        <v>792</v>
      </c>
      <c r="M72">
        <v>2.3919999999999999</v>
      </c>
      <c r="N72">
        <v>5.5369999999999999</v>
      </c>
      <c r="O72">
        <v>3.145</v>
      </c>
      <c r="Q72">
        <v>0</v>
      </c>
      <c r="R72">
        <v>1</v>
      </c>
      <c r="S72">
        <v>0</v>
      </c>
      <c r="T72">
        <v>0</v>
      </c>
      <c r="V72">
        <v>0</v>
      </c>
      <c r="Y72" s="1">
        <v>44840</v>
      </c>
      <c r="Z72" s="6">
        <v>0.83268518518518519</v>
      </c>
      <c r="AB72">
        <v>1</v>
      </c>
      <c r="AD72" s="3">
        <f t="shared" si="8"/>
        <v>2.4643861000929954</v>
      </c>
      <c r="AE72" s="3">
        <f t="shared" si="9"/>
        <v>6.2593987556187116</v>
      </c>
      <c r="AF72" s="3">
        <f t="shared" si="10"/>
        <v>3.7950126555257162</v>
      </c>
      <c r="AG72" s="3">
        <f t="shared" si="11"/>
        <v>9.4885249154988874E-2</v>
      </c>
      <c r="AH72" s="3"/>
      <c r="AK72">
        <f>ABS(100*(AD72-AD73)/(AVERAGE(AD72:AD73)))</f>
        <v>39.956518919436938</v>
      </c>
      <c r="AQ72">
        <f>ABS(100*(AE72-AE73)/(AVERAGE(AE72:AE73)))</f>
        <v>0.55335503203850389</v>
      </c>
      <c r="AW72">
        <f>ABS(100*(AF72-AF73)/(AVERAGE(AF72:AF73)))</f>
        <v>40.002129957545435</v>
      </c>
      <c r="BC72">
        <f>ABS(100*(AG72-AG73)/(AVERAGE(AG72:AG73)))</f>
        <v>2.2445610757092096</v>
      </c>
      <c r="BG72" s="3">
        <f>AVERAGE(AD72:AD73)</f>
        <v>3.0796457105959436</v>
      </c>
      <c r="BH72" s="3">
        <f>AVERAGE(AE72:AE73)</f>
        <v>6.2421281903947898</v>
      </c>
      <c r="BI72" s="3">
        <f>AVERAGE(AF72:AF73)</f>
        <v>3.1624824797988462</v>
      </c>
      <c r="BJ72" s="3">
        <f>AVERAGE(AG72:AG73)</f>
        <v>9.5962214411018043E-2</v>
      </c>
    </row>
    <row r="73" spans="1:62" x14ac:dyDescent="0.35">
      <c r="A73">
        <v>49</v>
      </c>
      <c r="B73">
        <v>14</v>
      </c>
      <c r="C73" t="s">
        <v>93</v>
      </c>
      <c r="D73" t="s">
        <v>27</v>
      </c>
      <c r="G73">
        <v>0.5</v>
      </c>
      <c r="H73">
        <v>0.5</v>
      </c>
      <c r="I73">
        <v>3850</v>
      </c>
      <c r="J73">
        <v>6172</v>
      </c>
      <c r="L73">
        <v>812</v>
      </c>
      <c r="M73">
        <v>3.3679999999999999</v>
      </c>
      <c r="N73">
        <v>5.508</v>
      </c>
      <c r="O73">
        <v>2.1389999999999998</v>
      </c>
      <c r="Q73">
        <v>0</v>
      </c>
      <c r="R73">
        <v>1</v>
      </c>
      <c r="S73">
        <v>0</v>
      </c>
      <c r="T73">
        <v>0</v>
      </c>
      <c r="V73">
        <v>0</v>
      </c>
      <c r="Y73" s="1">
        <v>44840</v>
      </c>
      <c r="Z73" s="6">
        <v>0.84010416666666676</v>
      </c>
      <c r="AB73">
        <v>1</v>
      </c>
      <c r="AD73" s="3">
        <f t="shared" si="8"/>
        <v>3.6949053210988918</v>
      </c>
      <c r="AE73" s="3">
        <f t="shared" si="9"/>
        <v>6.224857625170868</v>
      </c>
      <c r="AF73" s="3">
        <f t="shared" si="10"/>
        <v>2.5299523040719762</v>
      </c>
      <c r="AG73" s="3">
        <f t="shared" si="11"/>
        <v>9.7039179667047198E-2</v>
      </c>
      <c r="AH73" s="3"/>
      <c r="BG73" s="3"/>
      <c r="BH73" s="3"/>
      <c r="BI73" s="3"/>
      <c r="BJ73" s="3"/>
    </row>
    <row r="74" spans="1:62" x14ac:dyDescent="0.35">
      <c r="A74">
        <v>50</v>
      </c>
      <c r="B74">
        <v>15</v>
      </c>
      <c r="C74" t="s">
        <v>94</v>
      </c>
      <c r="D74" t="s">
        <v>27</v>
      </c>
      <c r="G74">
        <v>0.5</v>
      </c>
      <c r="H74">
        <v>0.5</v>
      </c>
      <c r="I74">
        <v>3724</v>
      </c>
      <c r="J74">
        <v>6059</v>
      </c>
      <c r="L74">
        <v>1394</v>
      </c>
      <c r="M74">
        <v>3.2719999999999998</v>
      </c>
      <c r="N74">
        <v>5.4109999999999996</v>
      </c>
      <c r="O74">
        <v>2.14</v>
      </c>
      <c r="Q74">
        <v>0.03</v>
      </c>
      <c r="R74">
        <v>1</v>
      </c>
      <c r="S74">
        <v>0</v>
      </c>
      <c r="T74">
        <v>0</v>
      </c>
      <c r="V74">
        <v>0</v>
      </c>
      <c r="Y74" s="1">
        <v>44840</v>
      </c>
      <c r="Z74" s="6">
        <v>0.8531481481481481</v>
      </c>
      <c r="AB74">
        <v>1</v>
      </c>
      <c r="AD74" s="3">
        <f t="shared" si="8"/>
        <v>3.5731100172129979</v>
      </c>
      <c r="AE74" s="3">
        <f t="shared" si="9"/>
        <v>6.1100591622118543</v>
      </c>
      <c r="AF74" s="3">
        <f t="shared" si="10"/>
        <v>2.5369491449988564</v>
      </c>
      <c r="AG74" s="3">
        <f t="shared" si="11"/>
        <v>0.15971855756794437</v>
      </c>
      <c r="AH74" s="3"/>
      <c r="BG74" s="3"/>
      <c r="BH74" s="3"/>
      <c r="BI74" s="3"/>
      <c r="BJ74" s="3"/>
    </row>
    <row r="75" spans="1:62" x14ac:dyDescent="0.35">
      <c r="A75">
        <v>51</v>
      </c>
      <c r="B75">
        <v>15</v>
      </c>
      <c r="C75" t="s">
        <v>94</v>
      </c>
      <c r="D75" t="s">
        <v>27</v>
      </c>
      <c r="G75">
        <v>0.5</v>
      </c>
      <c r="H75">
        <v>0.5</v>
      </c>
      <c r="I75">
        <v>3797</v>
      </c>
      <c r="J75">
        <v>6021</v>
      </c>
      <c r="L75">
        <v>1297</v>
      </c>
      <c r="M75">
        <v>3.3279999999999998</v>
      </c>
      <c r="N75">
        <v>5.3789999999999996</v>
      </c>
      <c r="O75">
        <v>2.052</v>
      </c>
      <c r="Q75">
        <v>0.02</v>
      </c>
      <c r="R75">
        <v>1</v>
      </c>
      <c r="S75">
        <v>0</v>
      </c>
      <c r="T75">
        <v>0</v>
      </c>
      <c r="V75">
        <v>0</v>
      </c>
      <c r="Y75" s="1">
        <v>44840</v>
      </c>
      <c r="Z75" s="6">
        <v>0.86021990740740739</v>
      </c>
      <c r="AB75">
        <v>1</v>
      </c>
      <c r="AD75" s="3">
        <f t="shared" si="8"/>
        <v>3.6436739631151429</v>
      </c>
      <c r="AE75" s="3">
        <f t="shared" si="9"/>
        <v>6.0714543693583813</v>
      </c>
      <c r="AF75" s="3">
        <f t="shared" si="10"/>
        <v>2.4277804062432384</v>
      </c>
      <c r="AG75" s="3">
        <f t="shared" si="11"/>
        <v>0.1492719945844615</v>
      </c>
      <c r="AH75" s="3"/>
      <c r="AK75">
        <f>ABS(100*(AD75-AD76)/(AVERAGE(AD75:AD76)))</f>
        <v>1.8203900252200316</v>
      </c>
      <c r="AQ75">
        <f>ABS(100*(AE75-AE76)/(AVERAGE(AE75:AE76)))</f>
        <v>0.84014729673921829</v>
      </c>
      <c r="AW75">
        <f>ABS(100*(AF75-AF76)/(AVERAGE(AF75:AF76)))</f>
        <v>0.61328535612689772</v>
      </c>
      <c r="BC75">
        <f>ABS(100*(AG75-AG76)/(AVERAGE(AG75:AG76)))</f>
        <v>4.7885880407478725</v>
      </c>
      <c r="BG75" s="3">
        <f>AVERAGE(AD75:AD76)</f>
        <v>3.6108085636538698</v>
      </c>
      <c r="BH75" s="3">
        <f>AVERAGE(AE75:AE76)</f>
        <v>6.0460564793232017</v>
      </c>
      <c r="BI75" s="3">
        <f>AVERAGE(AF75:AF76)</f>
        <v>2.435247915669331</v>
      </c>
      <c r="BJ75" s="3">
        <f>AVERAGE(AG75:AG76)</f>
        <v>0.15293367645496064</v>
      </c>
    </row>
    <row r="76" spans="1:62" x14ac:dyDescent="0.35">
      <c r="A76">
        <v>52</v>
      </c>
      <c r="B76">
        <v>15</v>
      </c>
      <c r="C76" t="s">
        <v>94</v>
      </c>
      <c r="D76" t="s">
        <v>27</v>
      </c>
      <c r="G76">
        <v>0.5</v>
      </c>
      <c r="H76">
        <v>0.5</v>
      </c>
      <c r="I76">
        <v>3729</v>
      </c>
      <c r="J76">
        <v>5971</v>
      </c>
      <c r="L76">
        <v>1365</v>
      </c>
      <c r="M76">
        <v>3.2759999999999998</v>
      </c>
      <c r="N76">
        <v>5.3369999999999997</v>
      </c>
      <c r="O76">
        <v>2.0609999999999999</v>
      </c>
      <c r="Q76">
        <v>2.7E-2</v>
      </c>
      <c r="R76">
        <v>1</v>
      </c>
      <c r="S76">
        <v>0</v>
      </c>
      <c r="T76">
        <v>0</v>
      </c>
      <c r="V76">
        <v>0</v>
      </c>
      <c r="Y76" s="1">
        <v>44840</v>
      </c>
      <c r="Z76" s="6">
        <v>0.86797453703703698</v>
      </c>
      <c r="AB76">
        <v>1</v>
      </c>
      <c r="AD76" s="3">
        <f t="shared" si="8"/>
        <v>3.5779431641925972</v>
      </c>
      <c r="AE76" s="3">
        <f t="shared" si="9"/>
        <v>6.0206585892880211</v>
      </c>
      <c r="AF76" s="3">
        <f t="shared" si="10"/>
        <v>2.4427154250954239</v>
      </c>
      <c r="AG76" s="3">
        <f t="shared" si="11"/>
        <v>0.15659535832545979</v>
      </c>
      <c r="AH76" s="3"/>
      <c r="BG76" s="3"/>
      <c r="BH76" s="3"/>
      <c r="BI76" s="3"/>
      <c r="BJ76" s="3"/>
    </row>
    <row r="77" spans="1:62" x14ac:dyDescent="0.35">
      <c r="A77">
        <v>53</v>
      </c>
      <c r="B77">
        <v>16</v>
      </c>
      <c r="C77" t="s">
        <v>95</v>
      </c>
      <c r="D77" t="s">
        <v>27</v>
      </c>
      <c r="G77">
        <v>0.5</v>
      </c>
      <c r="H77">
        <v>0.5</v>
      </c>
      <c r="I77">
        <v>1571</v>
      </c>
      <c r="J77">
        <v>5880</v>
      </c>
      <c r="L77">
        <v>1792</v>
      </c>
      <c r="M77">
        <v>1.62</v>
      </c>
      <c r="N77">
        <v>5.26</v>
      </c>
      <c r="O77">
        <v>3.64</v>
      </c>
      <c r="Q77">
        <v>7.0999999999999994E-2</v>
      </c>
      <c r="R77">
        <v>1</v>
      </c>
      <c r="S77">
        <v>0</v>
      </c>
      <c r="T77">
        <v>0</v>
      </c>
      <c r="V77">
        <v>0</v>
      </c>
      <c r="Y77" s="1">
        <v>44840</v>
      </c>
      <c r="Z77" s="6">
        <v>0.8800810185185185</v>
      </c>
      <c r="AB77">
        <v>1</v>
      </c>
      <c r="AD77" s="3">
        <f t="shared" si="8"/>
        <v>1.4919569277976839</v>
      </c>
      <c r="AE77" s="3">
        <f t="shared" si="9"/>
        <v>5.9282102695599672</v>
      </c>
      <c r="AF77" s="3">
        <f t="shared" si="10"/>
        <v>4.4362533417622831</v>
      </c>
      <c r="AG77" s="3">
        <f t="shared" si="11"/>
        <v>0.20258177475790495</v>
      </c>
      <c r="AH77" s="3"/>
      <c r="BG77" s="3"/>
      <c r="BH77" s="3"/>
      <c r="BI77" s="3"/>
      <c r="BJ77" s="3"/>
    </row>
    <row r="78" spans="1:62" x14ac:dyDescent="0.35">
      <c r="A78">
        <v>54</v>
      </c>
      <c r="B78">
        <v>16</v>
      </c>
      <c r="C78" t="s">
        <v>95</v>
      </c>
      <c r="D78" t="s">
        <v>27</v>
      </c>
      <c r="G78">
        <v>0.5</v>
      </c>
      <c r="H78">
        <v>0.5</v>
      </c>
      <c r="I78">
        <v>2100</v>
      </c>
      <c r="J78">
        <v>6969</v>
      </c>
      <c r="L78">
        <v>1998</v>
      </c>
      <c r="M78">
        <v>2.0259999999999998</v>
      </c>
      <c r="N78">
        <v>6.1820000000000004</v>
      </c>
      <c r="O78">
        <v>4.1559999999999997</v>
      </c>
      <c r="Q78">
        <v>9.2999999999999999E-2</v>
      </c>
      <c r="R78">
        <v>1</v>
      </c>
      <c r="S78">
        <v>0</v>
      </c>
      <c r="T78">
        <v>0</v>
      </c>
      <c r="V78">
        <v>0</v>
      </c>
      <c r="Y78" s="1">
        <v>44840</v>
      </c>
      <c r="Z78" s="6">
        <v>0.8870717592592593</v>
      </c>
      <c r="AB78">
        <v>1</v>
      </c>
      <c r="AD78" s="3">
        <f t="shared" si="8"/>
        <v>2.0033038782392545</v>
      </c>
      <c r="AE78" s="3">
        <f t="shared" si="9"/>
        <v>7.0345423594924013</v>
      </c>
      <c r="AF78" s="3">
        <f t="shared" si="10"/>
        <v>5.0312384812531468</v>
      </c>
      <c r="AG78" s="3">
        <f t="shared" si="11"/>
        <v>0.22476725903210568</v>
      </c>
      <c r="AH78" s="3"/>
      <c r="AK78">
        <f>ABS(100*(AD78-AD79)/(AVERAGE(AD78:AD79)))</f>
        <v>69.223077919059577</v>
      </c>
      <c r="AQ78">
        <f>ABS(100*(AE78-AE79)/(AVERAGE(AE78:AE79)))</f>
        <v>0.15898624896299129</v>
      </c>
      <c r="AW78">
        <f>ABS(100*(AF78-AF79)/(AVERAGE(AF78:AF79)))</f>
        <v>53.765976853048947</v>
      </c>
      <c r="BC78">
        <f>ABS(100*(AG78-AG79)/(AVERAGE(AG78:AG79)))</f>
        <v>2.8806973732053511</v>
      </c>
      <c r="BG78" s="3">
        <f>AVERAGE(AD78:AD79)</f>
        <v>3.0636963255632672</v>
      </c>
      <c r="BH78" s="3">
        <f>AVERAGE(AE78:AE79)</f>
        <v>7.0289548236846615</v>
      </c>
      <c r="BI78" s="3">
        <f>AVERAGE(AF78:AF79)</f>
        <v>3.9652584981213943</v>
      </c>
      <c r="BJ78" s="3">
        <f>AVERAGE(AG78:AG79)</f>
        <v>0.22805200306299461</v>
      </c>
    </row>
    <row r="79" spans="1:62" x14ac:dyDescent="0.35">
      <c r="A79">
        <v>55</v>
      </c>
      <c r="B79">
        <v>16</v>
      </c>
      <c r="C79" t="s">
        <v>95</v>
      </c>
      <c r="D79" t="s">
        <v>27</v>
      </c>
      <c r="G79">
        <v>0.5</v>
      </c>
      <c r="H79">
        <v>0.5</v>
      </c>
      <c r="I79">
        <v>4294</v>
      </c>
      <c r="J79">
        <v>6958</v>
      </c>
      <c r="L79">
        <v>2059</v>
      </c>
      <c r="M79">
        <v>3.7090000000000001</v>
      </c>
      <c r="N79">
        <v>6.173</v>
      </c>
      <c r="O79">
        <v>2.464</v>
      </c>
      <c r="Q79">
        <v>9.9000000000000005E-2</v>
      </c>
      <c r="R79">
        <v>1</v>
      </c>
      <c r="S79">
        <v>0</v>
      </c>
      <c r="T79">
        <v>0</v>
      </c>
      <c r="V79">
        <v>0</v>
      </c>
      <c r="Y79" s="1">
        <v>44840</v>
      </c>
      <c r="Z79" s="6">
        <v>0.89473379629629635</v>
      </c>
      <c r="AB79">
        <v>1</v>
      </c>
      <c r="AD79" s="3">
        <f t="shared" si="8"/>
        <v>4.1240887728872799</v>
      </c>
      <c r="AE79" s="3">
        <f t="shared" si="9"/>
        <v>7.0233672878769218</v>
      </c>
      <c r="AF79" s="3">
        <f t="shared" si="10"/>
        <v>2.8992785149896418</v>
      </c>
      <c r="AG79" s="3">
        <f t="shared" si="11"/>
        <v>0.23133674709388355</v>
      </c>
      <c r="AH79" s="3"/>
      <c r="BG79" s="3"/>
      <c r="BH79" s="3"/>
      <c r="BI79" s="3"/>
      <c r="BJ79" s="3"/>
    </row>
    <row r="80" spans="1:62" x14ac:dyDescent="0.35">
      <c r="A80">
        <v>56</v>
      </c>
      <c r="B80">
        <v>17</v>
      </c>
      <c r="C80" t="s">
        <v>96</v>
      </c>
      <c r="D80" t="s">
        <v>27</v>
      </c>
      <c r="G80">
        <v>0.5</v>
      </c>
      <c r="H80">
        <v>0.5</v>
      </c>
      <c r="I80">
        <v>3964</v>
      </c>
      <c r="J80">
        <v>7710</v>
      </c>
      <c r="L80">
        <v>2489</v>
      </c>
      <c r="M80">
        <v>3.456</v>
      </c>
      <c r="N80">
        <v>6.8109999999999999</v>
      </c>
      <c r="O80">
        <v>3.355</v>
      </c>
      <c r="Q80">
        <v>0.14399999999999999</v>
      </c>
      <c r="R80">
        <v>1</v>
      </c>
      <c r="S80">
        <v>0</v>
      </c>
      <c r="T80">
        <v>0</v>
      </c>
      <c r="V80">
        <v>0</v>
      </c>
      <c r="Y80" s="1">
        <v>44840</v>
      </c>
      <c r="Z80" s="6">
        <v>0.90802083333333339</v>
      </c>
      <c r="AB80">
        <v>1</v>
      </c>
      <c r="AD80" s="3">
        <f t="shared" si="8"/>
        <v>3.8051010722337479</v>
      </c>
      <c r="AE80" s="3">
        <f t="shared" si="9"/>
        <v>7.7873358201351328</v>
      </c>
      <c r="AF80" s="3">
        <f t="shared" si="10"/>
        <v>3.9822347479013849</v>
      </c>
      <c r="AG80" s="3">
        <f t="shared" si="11"/>
        <v>0.27764625310313745</v>
      </c>
      <c r="AH80" s="3"/>
      <c r="BG80" s="3"/>
      <c r="BH80" s="3"/>
      <c r="BI80" s="3"/>
      <c r="BJ80" s="3"/>
    </row>
    <row r="81" spans="1:62" x14ac:dyDescent="0.35">
      <c r="A81">
        <v>57</v>
      </c>
      <c r="B81">
        <v>17</v>
      </c>
      <c r="C81" t="s">
        <v>96</v>
      </c>
      <c r="D81" t="s">
        <v>27</v>
      </c>
      <c r="G81">
        <v>0.5</v>
      </c>
      <c r="H81">
        <v>0.5</v>
      </c>
      <c r="I81">
        <v>4006</v>
      </c>
      <c r="J81">
        <v>7686</v>
      </c>
      <c r="L81">
        <v>2432</v>
      </c>
      <c r="M81">
        <v>3.488</v>
      </c>
      <c r="N81">
        <v>6.79</v>
      </c>
      <c r="O81">
        <v>3.302</v>
      </c>
      <c r="Q81">
        <v>0.13800000000000001</v>
      </c>
      <c r="R81">
        <v>1</v>
      </c>
      <c r="S81">
        <v>0</v>
      </c>
      <c r="T81">
        <v>0</v>
      </c>
      <c r="V81">
        <v>0</v>
      </c>
      <c r="Y81" s="1">
        <v>44840</v>
      </c>
      <c r="Z81" s="6">
        <v>0.91509259259259268</v>
      </c>
      <c r="AB81">
        <v>1</v>
      </c>
      <c r="AD81" s="3">
        <f t="shared" si="8"/>
        <v>3.8456995068623794</v>
      </c>
      <c r="AE81" s="3">
        <f t="shared" si="9"/>
        <v>7.7629538457013592</v>
      </c>
      <c r="AF81" s="3">
        <f t="shared" si="10"/>
        <v>3.9172543388389798</v>
      </c>
      <c r="AG81" s="3">
        <f t="shared" si="11"/>
        <v>0.27150755114377123</v>
      </c>
      <c r="AH81" s="3"/>
      <c r="AK81">
        <f>ABS(100*(AD81-AD82)/(AVERAGE(AD81:AD82)))</f>
        <v>3.5298963552920171</v>
      </c>
      <c r="AQ81">
        <f>ABS(100*(AE81-AE82)/(AVERAGE(AE81:AE82)))</f>
        <v>1.0921286338532301</v>
      </c>
      <c r="AW81">
        <f>ABS(100*(AF81-AF82)/(AVERAGE(AF81:AF82)))</f>
        <v>1.2449634788470429</v>
      </c>
      <c r="BC81">
        <f>ABS(100*(AG81-AG82)/(AVERAGE(AG81:AG82)))</f>
        <v>1.8081456760307024</v>
      </c>
      <c r="BG81" s="3">
        <f>AVERAGE(AD81:AD82)</f>
        <v>3.7790020785439138</v>
      </c>
      <c r="BH81" s="3">
        <f>AVERAGE(AE81:AE82)</f>
        <v>7.7207933482429603</v>
      </c>
      <c r="BI81" s="3">
        <f>AVERAGE(AF81:AF82)</f>
        <v>3.9417912696990469</v>
      </c>
      <c r="BJ81" s="3">
        <f>AVERAGE(AG81:AG82)</f>
        <v>0.27398457123263831</v>
      </c>
    </row>
    <row r="82" spans="1:62" x14ac:dyDescent="0.35">
      <c r="A82">
        <v>58</v>
      </c>
      <c r="B82">
        <v>17</v>
      </c>
      <c r="C82" t="s">
        <v>96</v>
      </c>
      <c r="D82" t="s">
        <v>27</v>
      </c>
      <c r="G82">
        <v>0.5</v>
      </c>
      <c r="H82">
        <v>0.5</v>
      </c>
      <c r="I82">
        <v>3868</v>
      </c>
      <c r="J82">
        <v>7603</v>
      </c>
      <c r="L82">
        <v>2478</v>
      </c>
      <c r="M82">
        <v>3.383</v>
      </c>
      <c r="N82">
        <v>6.72</v>
      </c>
      <c r="O82">
        <v>3.3370000000000002</v>
      </c>
      <c r="Q82">
        <v>0.14299999999999999</v>
      </c>
      <c r="R82">
        <v>1</v>
      </c>
      <c r="S82">
        <v>0</v>
      </c>
      <c r="T82">
        <v>0</v>
      </c>
      <c r="V82">
        <v>0</v>
      </c>
      <c r="Y82" s="1">
        <v>44840</v>
      </c>
      <c r="Z82" s="6">
        <v>0.92270833333333335</v>
      </c>
      <c r="AB82">
        <v>1</v>
      </c>
      <c r="AD82" s="3">
        <f t="shared" si="8"/>
        <v>3.7123046502254482</v>
      </c>
      <c r="AE82" s="3">
        <f t="shared" si="9"/>
        <v>7.6786328507845623</v>
      </c>
      <c r="AF82" s="3">
        <f t="shared" si="10"/>
        <v>3.9663282005591141</v>
      </c>
      <c r="AG82" s="3">
        <f t="shared" si="11"/>
        <v>0.27646159132150544</v>
      </c>
      <c r="AH82" s="3"/>
      <c r="BG82" s="3"/>
      <c r="BH82" s="3"/>
      <c r="BI82" s="3"/>
      <c r="BJ82" s="3"/>
    </row>
    <row r="83" spans="1:62" x14ac:dyDescent="0.35">
      <c r="A83">
        <v>59</v>
      </c>
      <c r="B83">
        <v>18</v>
      </c>
      <c r="C83" t="s">
        <v>97</v>
      </c>
      <c r="D83" t="s">
        <v>27</v>
      </c>
      <c r="G83">
        <v>0.5</v>
      </c>
      <c r="H83">
        <v>0.5</v>
      </c>
      <c r="I83">
        <v>842</v>
      </c>
      <c r="J83">
        <v>2827</v>
      </c>
      <c r="L83">
        <v>723</v>
      </c>
      <c r="M83">
        <v>1.06</v>
      </c>
      <c r="N83">
        <v>2.6739999999999999</v>
      </c>
      <c r="O83">
        <v>1.613</v>
      </c>
      <c r="Q83">
        <v>0</v>
      </c>
      <c r="R83">
        <v>1</v>
      </c>
      <c r="S83">
        <v>0</v>
      </c>
      <c r="T83">
        <v>0</v>
      </c>
      <c r="V83">
        <v>0</v>
      </c>
      <c r="Y83" s="1">
        <v>44840</v>
      </c>
      <c r="Z83" s="6">
        <v>0.9343055555555555</v>
      </c>
      <c r="AB83">
        <v>1</v>
      </c>
      <c r="AD83" s="3">
        <f t="shared" si="8"/>
        <v>0.78728409817215494</v>
      </c>
      <c r="AE83" s="3">
        <f t="shared" si="9"/>
        <v>2.8266199384638027</v>
      </c>
      <c r="AF83" s="3">
        <f t="shared" si="10"/>
        <v>2.0393358402916477</v>
      </c>
      <c r="AG83" s="3">
        <f t="shared" si="11"/>
        <v>8.7454188888387671E-2</v>
      </c>
      <c r="AH83" s="3"/>
      <c r="BG83" s="3"/>
      <c r="BH83" s="3"/>
      <c r="BI83" s="3"/>
      <c r="BJ83" s="3"/>
    </row>
    <row r="84" spans="1:62" x14ac:dyDescent="0.35">
      <c r="A84">
        <v>60</v>
      </c>
      <c r="B84">
        <v>18</v>
      </c>
      <c r="C84" t="s">
        <v>97</v>
      </c>
      <c r="D84" t="s">
        <v>27</v>
      </c>
      <c r="G84">
        <v>0.5</v>
      </c>
      <c r="H84">
        <v>0.5</v>
      </c>
      <c r="I84">
        <v>3280</v>
      </c>
      <c r="J84">
        <v>7564</v>
      </c>
      <c r="L84">
        <v>1611</v>
      </c>
      <c r="M84">
        <v>2.931</v>
      </c>
      <c r="N84">
        <v>6.6859999999999999</v>
      </c>
      <c r="O84">
        <v>3.7549999999999999</v>
      </c>
      <c r="Q84">
        <v>5.1999999999999998E-2</v>
      </c>
      <c r="R84">
        <v>1</v>
      </c>
      <c r="S84">
        <v>0</v>
      </c>
      <c r="T84">
        <v>0</v>
      </c>
      <c r="V84">
        <v>0</v>
      </c>
      <c r="Y84" s="1">
        <v>44840</v>
      </c>
      <c r="Z84" s="6">
        <v>0.94123842592592588</v>
      </c>
      <c r="AB84">
        <v>2</v>
      </c>
      <c r="AD84" s="3">
        <f t="shared" si="8"/>
        <v>3.1439265654246098</v>
      </c>
      <c r="AE84" s="3">
        <f t="shared" si="9"/>
        <v>7.6390121423296815</v>
      </c>
      <c r="AF84" s="3">
        <f t="shared" si="10"/>
        <v>4.4950855769050717</v>
      </c>
      <c r="AG84" s="3">
        <f t="shared" si="11"/>
        <v>0.18308870362377713</v>
      </c>
      <c r="AH84" s="3"/>
      <c r="AK84">
        <f>ABS(100*(AD84-AD85)/(AVERAGE(AD84:AD85)))</f>
        <v>43.573789176685118</v>
      </c>
      <c r="AQ84">
        <f>ABS(100*(AE84-AE85)/(AVERAGE(AE84:AE85)))</f>
        <v>1.4331948950262825</v>
      </c>
      <c r="AW84">
        <f>ABS(100*(AF84-AF85)/(AVERAGE(AF84:AF85)))</f>
        <v>52.180987544845209</v>
      </c>
      <c r="BC84">
        <f>ABS(100*(AG84-AG85)/(AVERAGE(AG84:AG85)))</f>
        <v>6.2676533928334495</v>
      </c>
      <c r="BG84" s="3">
        <f>AVERAGE(AD84:AD85)</f>
        <v>4.0196927981279416</v>
      </c>
      <c r="BH84" s="3">
        <f>AVERAGE(AE84:AE85)</f>
        <v>7.5846606576543962</v>
      </c>
      <c r="BI84" s="3">
        <f>AVERAGE(AF84:AF85)</f>
        <v>3.5649678595264547</v>
      </c>
      <c r="BJ84" s="3">
        <f>AVERAGE(AG84:AG85)</f>
        <v>0.1890120125319375</v>
      </c>
    </row>
    <row r="85" spans="1:62" x14ac:dyDescent="0.35">
      <c r="A85">
        <v>61</v>
      </c>
      <c r="B85">
        <v>18</v>
      </c>
      <c r="C85" t="s">
        <v>97</v>
      </c>
      <c r="D85" t="s">
        <v>27</v>
      </c>
      <c r="G85">
        <v>0.5</v>
      </c>
      <c r="H85">
        <v>0.5</v>
      </c>
      <c r="I85">
        <v>5092</v>
      </c>
      <c r="J85">
        <v>7457</v>
      </c>
      <c r="L85">
        <v>1721</v>
      </c>
      <c r="M85">
        <v>4.3209999999999997</v>
      </c>
      <c r="N85">
        <v>6.5960000000000001</v>
      </c>
      <c r="O85">
        <v>2.2749999999999999</v>
      </c>
      <c r="Q85">
        <v>6.4000000000000001E-2</v>
      </c>
      <c r="R85">
        <v>1</v>
      </c>
      <c r="S85">
        <v>0</v>
      </c>
      <c r="T85">
        <v>0</v>
      </c>
      <c r="V85">
        <v>0</v>
      </c>
      <c r="Y85" s="1">
        <v>44840</v>
      </c>
      <c r="Z85" s="6">
        <v>0.94878472222222221</v>
      </c>
      <c r="AB85">
        <v>2</v>
      </c>
      <c r="AD85" s="3">
        <f t="shared" si="8"/>
        <v>4.8954590308312742</v>
      </c>
      <c r="AE85" s="3">
        <f t="shared" si="9"/>
        <v>7.5303091729791118</v>
      </c>
      <c r="AF85" s="3">
        <f t="shared" si="10"/>
        <v>2.6348501421478376</v>
      </c>
      <c r="AG85" s="3">
        <f t="shared" si="11"/>
        <v>0.1949353214400979</v>
      </c>
      <c r="AH85" s="3"/>
    </row>
    <row r="86" spans="1:62" x14ac:dyDescent="0.35">
      <c r="A86">
        <v>62</v>
      </c>
      <c r="B86">
        <v>19</v>
      </c>
      <c r="C86" t="s">
        <v>62</v>
      </c>
      <c r="D86" t="s">
        <v>27</v>
      </c>
      <c r="G86">
        <v>0.5</v>
      </c>
      <c r="H86">
        <v>0.5</v>
      </c>
      <c r="I86">
        <v>6831</v>
      </c>
      <c r="J86">
        <v>21219</v>
      </c>
      <c r="L86">
        <v>5686</v>
      </c>
      <c r="M86">
        <v>5.6559999999999997</v>
      </c>
      <c r="N86">
        <v>18.254999999999999</v>
      </c>
      <c r="O86">
        <v>12.599</v>
      </c>
      <c r="Q86">
        <v>0.47899999999999998</v>
      </c>
      <c r="R86">
        <v>1</v>
      </c>
      <c r="S86">
        <v>0</v>
      </c>
      <c r="T86">
        <v>0</v>
      </c>
      <c r="V86">
        <v>0</v>
      </c>
      <c r="Y86" s="1">
        <v>44840</v>
      </c>
      <c r="Z86" s="6">
        <v>0.96223379629629635</v>
      </c>
      <c r="AB86">
        <v>1</v>
      </c>
      <c r="AD86" s="3">
        <f t="shared" si="8"/>
        <v>6.5764275503357945</v>
      </c>
      <c r="AE86" s="3">
        <f t="shared" si="9"/>
        <v>21.511339679544918</v>
      </c>
      <c r="AF86" s="3">
        <f t="shared" si="10"/>
        <v>14.934912129209124</v>
      </c>
      <c r="AG86" s="3">
        <f t="shared" si="11"/>
        <v>0.62195204545566007</v>
      </c>
      <c r="AH86" s="3"/>
      <c r="BG86" s="3"/>
      <c r="BH86" s="3"/>
      <c r="BI86" s="3"/>
      <c r="BJ86" s="3"/>
    </row>
    <row r="87" spans="1:62" x14ac:dyDescent="0.35">
      <c r="A87">
        <v>63</v>
      </c>
      <c r="B87">
        <v>19</v>
      </c>
      <c r="C87" t="s">
        <v>62</v>
      </c>
      <c r="D87" t="s">
        <v>27</v>
      </c>
      <c r="G87">
        <v>0.5</v>
      </c>
      <c r="H87">
        <v>0.5</v>
      </c>
      <c r="I87">
        <v>7507</v>
      </c>
      <c r="J87">
        <v>21306</v>
      </c>
      <c r="L87">
        <v>5828</v>
      </c>
      <c r="M87">
        <v>6.1740000000000004</v>
      </c>
      <c r="N87">
        <v>18.329000000000001</v>
      </c>
      <c r="O87">
        <v>12.154999999999999</v>
      </c>
      <c r="Q87">
        <v>0.49399999999999999</v>
      </c>
      <c r="R87">
        <v>1</v>
      </c>
      <c r="S87">
        <v>0</v>
      </c>
      <c r="T87">
        <v>0</v>
      </c>
      <c r="V87">
        <v>0</v>
      </c>
      <c r="Y87" s="1">
        <v>44840</v>
      </c>
      <c r="Z87" s="6">
        <v>0.96944444444444444</v>
      </c>
      <c r="AB87">
        <v>1</v>
      </c>
      <c r="AD87" s="3">
        <f t="shared" si="8"/>
        <v>7.2298690219775743</v>
      </c>
      <c r="AE87" s="3">
        <f t="shared" si="9"/>
        <v>21.599724336867343</v>
      </c>
      <c r="AF87" s="3">
        <f t="shared" si="10"/>
        <v>14.369855314889769</v>
      </c>
      <c r="AG87" s="3">
        <f t="shared" si="11"/>
        <v>0.63724495209127419</v>
      </c>
      <c r="AH87" s="3"/>
      <c r="AK87">
        <f>ABS(100*(AD87-AD88)/(AVERAGE(AD87:AD88)))</f>
        <v>4.4830956544201346</v>
      </c>
      <c r="AM87">
        <f>100*((AVERAGE(AD87:AD88)*25.225)-(AVERAGE(AD69:AD70)*25))/(1000*0.075)</f>
        <v>115.47543801094908</v>
      </c>
      <c r="AQ87">
        <f>ABS(100*(AE87-AE88)/(AVERAGE(AE87:AE88)))</f>
        <v>1.8369232364835051</v>
      </c>
      <c r="AS87">
        <f>100*((AVERAGE(AE87:AE88)*25.225)-(AVERAGE(AE69:AE70)*25))/(2000*0.075)</f>
        <v>94.321169219734429</v>
      </c>
      <c r="AW87">
        <f>ABS(100*(AF87-AF88)/(AVERAGE(AF87:AF88)))</f>
        <v>5.1737518298408656</v>
      </c>
      <c r="AY87">
        <f>100*((AVERAGE(AF87:AF88)*25.225)-(AVERAGE(AF69:AF70)*25))/(1000*0.075)</f>
        <v>73.166900428519881</v>
      </c>
      <c r="BC87">
        <f>ABS(100*(AG87-AG88)/(AVERAGE(AG87:AG88)))</f>
        <v>1.1558644435870962</v>
      </c>
      <c r="BE87">
        <f>100*((AVERAGE(AG87:AG88)*25.225)-(AVERAGE(AG69:AG70)*25))/(100*0.075)</f>
        <v>107.98182752953466</v>
      </c>
      <c r="BG87" s="3">
        <f>AVERAGE(AD87:AD88)</f>
        <v>7.3956459633778184</v>
      </c>
      <c r="BH87" s="3">
        <f>AVERAGE(AE87:AE88)</f>
        <v>21.403144667995051</v>
      </c>
      <c r="BI87" s="3">
        <f>AVERAGE(AF87:AF88)</f>
        <v>14.007498704617234</v>
      </c>
      <c r="BJ87" s="3">
        <f>AVERAGE(AG87:AG88)</f>
        <v>0.6335832702207751</v>
      </c>
    </row>
    <row r="88" spans="1:62" x14ac:dyDescent="0.35">
      <c r="A88">
        <v>64</v>
      </c>
      <c r="B88">
        <v>19</v>
      </c>
      <c r="C88" t="s">
        <v>62</v>
      </c>
      <c r="D88" t="s">
        <v>27</v>
      </c>
      <c r="G88">
        <v>0.5</v>
      </c>
      <c r="H88">
        <v>0.5</v>
      </c>
      <c r="I88">
        <v>7850</v>
      </c>
      <c r="J88">
        <v>20919</v>
      </c>
      <c r="L88">
        <v>5760</v>
      </c>
      <c r="M88">
        <v>6.4370000000000003</v>
      </c>
      <c r="N88">
        <v>18.001000000000001</v>
      </c>
      <c r="O88">
        <v>11.564</v>
      </c>
      <c r="Q88">
        <v>0.48599999999999999</v>
      </c>
      <c r="R88">
        <v>1</v>
      </c>
      <c r="S88">
        <v>0</v>
      </c>
      <c r="T88">
        <v>0</v>
      </c>
      <c r="V88">
        <v>0</v>
      </c>
      <c r="Y88" s="1">
        <v>44840</v>
      </c>
      <c r="Z88" s="6">
        <v>0.97726851851851848</v>
      </c>
      <c r="AB88">
        <v>1</v>
      </c>
      <c r="AD88" s="3">
        <f t="shared" si="8"/>
        <v>7.5614229047780634</v>
      </c>
      <c r="AE88" s="3">
        <f t="shared" si="9"/>
        <v>21.206564999122762</v>
      </c>
      <c r="AF88" s="3">
        <f t="shared" si="10"/>
        <v>13.645142094344699</v>
      </c>
      <c r="AG88" s="3">
        <f t="shared" si="11"/>
        <v>0.6299215883502759</v>
      </c>
      <c r="AH88" s="3"/>
    </row>
    <row r="89" spans="1:62" x14ac:dyDescent="0.35">
      <c r="A89">
        <v>65</v>
      </c>
      <c r="B89">
        <v>20</v>
      </c>
      <c r="C89" t="s">
        <v>63</v>
      </c>
      <c r="D89" t="s">
        <v>27</v>
      </c>
      <c r="G89">
        <v>0.5</v>
      </c>
      <c r="H89">
        <v>0.5</v>
      </c>
      <c r="I89">
        <v>6421</v>
      </c>
      <c r="J89">
        <v>8346</v>
      </c>
      <c r="L89">
        <v>1724</v>
      </c>
      <c r="M89">
        <v>5.3410000000000002</v>
      </c>
      <c r="N89">
        <v>7.3490000000000002</v>
      </c>
      <c r="O89">
        <v>2.008</v>
      </c>
      <c r="Q89">
        <v>6.4000000000000001E-2</v>
      </c>
      <c r="R89">
        <v>1</v>
      </c>
      <c r="S89">
        <v>0</v>
      </c>
      <c r="T89">
        <v>0</v>
      </c>
      <c r="V89">
        <v>0</v>
      </c>
      <c r="Y89" s="1">
        <v>44840</v>
      </c>
      <c r="Z89" s="6">
        <v>0.99089120370370365</v>
      </c>
      <c r="AB89">
        <v>1</v>
      </c>
      <c r="AD89" s="3">
        <f t="shared" si="8"/>
        <v>6.1801094980086795</v>
      </c>
      <c r="AE89" s="3">
        <f t="shared" si="9"/>
        <v>8.4334581426301067</v>
      </c>
      <c r="AF89" s="3">
        <f t="shared" si="10"/>
        <v>2.2533486446214273</v>
      </c>
      <c r="AG89" s="3">
        <f t="shared" si="11"/>
        <v>0.19525841101690666</v>
      </c>
      <c r="AH89" s="3"/>
      <c r="BG89" s="3"/>
      <c r="BH89" s="3"/>
      <c r="BI89" s="3"/>
      <c r="BJ89" s="3"/>
    </row>
    <row r="90" spans="1:62" x14ac:dyDescent="0.35">
      <c r="A90">
        <v>66</v>
      </c>
      <c r="B90">
        <v>20</v>
      </c>
      <c r="C90" t="s">
        <v>63</v>
      </c>
      <c r="D90" t="s">
        <v>27</v>
      </c>
      <c r="G90">
        <v>0.5</v>
      </c>
      <c r="H90">
        <v>0.5</v>
      </c>
      <c r="I90">
        <v>6037</v>
      </c>
      <c r="J90">
        <v>8398</v>
      </c>
      <c r="L90">
        <v>1733</v>
      </c>
      <c r="M90">
        <v>5.0460000000000003</v>
      </c>
      <c r="N90">
        <v>7.3929999999999998</v>
      </c>
      <c r="O90">
        <v>2.347</v>
      </c>
      <c r="Q90">
        <v>6.5000000000000002E-2</v>
      </c>
      <c r="R90">
        <v>1</v>
      </c>
      <c r="S90">
        <v>0</v>
      </c>
      <c r="T90">
        <v>0</v>
      </c>
      <c r="V90">
        <v>0</v>
      </c>
      <c r="Y90" s="1">
        <v>44840</v>
      </c>
      <c r="Z90" s="6">
        <v>0.99822916666666661</v>
      </c>
      <c r="AB90">
        <v>1</v>
      </c>
      <c r="AD90" s="3">
        <f t="shared" si="8"/>
        <v>5.8089238099754787</v>
      </c>
      <c r="AE90" s="3">
        <f t="shared" si="9"/>
        <v>8.4862857539032817</v>
      </c>
      <c r="AF90" s="3">
        <f t="shared" si="10"/>
        <v>2.6773619439278029</v>
      </c>
      <c r="AG90" s="3">
        <f t="shared" si="11"/>
        <v>0.19622767974733291</v>
      </c>
      <c r="AH90" s="3"/>
      <c r="AK90">
        <f>ABS(100*(AD90-AD91)/(AVERAGE(AD90:AD91)))</f>
        <v>2.1699040860399204</v>
      </c>
      <c r="AL90">
        <f>ABS(100*((AVERAGE(AD90:AD91)-AVERAGE(AD84:AD85))/(AVERAGE(AD84:AD85,AD90:AD91))))</f>
        <v>35.364240196068351</v>
      </c>
      <c r="AQ90">
        <f>ABS(100*(AE90-AE91)/(AVERAGE(AE90:AE91)))</f>
        <v>0.29883440122447191</v>
      </c>
      <c r="AR90">
        <f>ABS(100*((AVERAGE(AE90:AE91)-AVERAGE(AE84:AE85))/(AVERAGE(AE84:AE85,AE90:AE91))))</f>
        <v>11.369612062388383</v>
      </c>
      <c r="AW90">
        <f>ABS(100*(AF90-AF91)/(AVERAGE(AF90:AF91)))</f>
        <v>5.4531543165840182</v>
      </c>
      <c r="AX90">
        <f>ABS(100*((AVERAGE(AF90:AF91)-AVERAGE(AF84:AF85))/(AVERAGE(AF84:AF85,AF90:AF91))))</f>
        <v>25.724583442002658</v>
      </c>
      <c r="BC90">
        <f>ABS(100*(AG90-AG91)/(AVERAGE(AG90:AG91)))</f>
        <v>1.4709545266988955</v>
      </c>
      <c r="BD90">
        <f>ABS(100*((AVERAGE(AG90:AG91)-AVERAGE(AG84:AG85))/(AVERAGE(AG84:AG85,AG90:AG91))))</f>
        <v>4.4839482291551214</v>
      </c>
      <c r="BG90" s="3">
        <f>AVERAGE(AD90:AD91)</f>
        <v>5.7465762139386527</v>
      </c>
      <c r="BH90" s="3">
        <f>AVERAGE(AE90:AE91)</f>
        <v>8.4989846989208715</v>
      </c>
      <c r="BI90" s="3">
        <f>AVERAGE(AF90:AF91)</f>
        <v>2.7524084849822192</v>
      </c>
      <c r="BJ90" s="3">
        <f>AVERAGE(AG90:AG91)</f>
        <v>0.19768158284297227</v>
      </c>
    </row>
    <row r="91" spans="1:62" x14ac:dyDescent="0.35">
      <c r="A91">
        <v>67</v>
      </c>
      <c r="B91">
        <v>20</v>
      </c>
      <c r="C91" t="s">
        <v>63</v>
      </c>
      <c r="D91" t="s">
        <v>27</v>
      </c>
      <c r="G91">
        <v>0.5</v>
      </c>
      <c r="H91">
        <v>0.5</v>
      </c>
      <c r="I91">
        <v>5908</v>
      </c>
      <c r="J91">
        <v>8423</v>
      </c>
      <c r="L91">
        <v>1760</v>
      </c>
      <c r="M91">
        <v>4.9470000000000001</v>
      </c>
      <c r="N91">
        <v>7.415</v>
      </c>
      <c r="O91">
        <v>2.4670000000000001</v>
      </c>
      <c r="Q91">
        <v>6.8000000000000005E-2</v>
      </c>
      <c r="R91">
        <v>1</v>
      </c>
      <c r="S91">
        <v>0</v>
      </c>
      <c r="T91">
        <v>0</v>
      </c>
      <c r="V91">
        <v>0</v>
      </c>
      <c r="Y91" s="1">
        <v>44841</v>
      </c>
      <c r="Z91" s="6">
        <v>5.9606481481481489E-3</v>
      </c>
      <c r="AB91">
        <v>1</v>
      </c>
      <c r="AD91" s="3">
        <f t="shared" si="8"/>
        <v>5.6842286179018258</v>
      </c>
      <c r="AE91" s="3">
        <f t="shared" si="9"/>
        <v>8.5116836439384613</v>
      </c>
      <c r="AF91" s="3">
        <f t="shared" si="10"/>
        <v>2.8274550260366356</v>
      </c>
      <c r="AG91" s="3">
        <f t="shared" si="11"/>
        <v>0.19913548593861163</v>
      </c>
      <c r="AH91" s="3"/>
      <c r="BG91" s="3"/>
      <c r="BH91" s="3"/>
      <c r="BI91" s="3"/>
      <c r="BJ91" s="3"/>
    </row>
    <row r="92" spans="1:62" x14ac:dyDescent="0.35">
      <c r="A92">
        <v>68</v>
      </c>
      <c r="B92">
        <v>3</v>
      </c>
      <c r="C92" t="s">
        <v>28</v>
      </c>
      <c r="D92" t="s">
        <v>27</v>
      </c>
      <c r="G92">
        <v>0.5</v>
      </c>
      <c r="H92">
        <v>0.5</v>
      </c>
      <c r="I92">
        <v>1952</v>
      </c>
      <c r="J92">
        <v>451</v>
      </c>
      <c r="L92">
        <v>189</v>
      </c>
      <c r="M92">
        <v>1.9119999999999999</v>
      </c>
      <c r="N92">
        <v>0.66100000000000003</v>
      </c>
      <c r="O92">
        <v>0</v>
      </c>
      <c r="Q92">
        <v>0</v>
      </c>
      <c r="R92">
        <v>1</v>
      </c>
      <c r="S92">
        <v>0</v>
      </c>
      <c r="T92">
        <v>0</v>
      </c>
      <c r="V92">
        <v>0</v>
      </c>
      <c r="Y92" s="1">
        <v>44841</v>
      </c>
      <c r="Z92" s="6">
        <v>1.8287037037037036E-2</v>
      </c>
      <c r="AB92">
        <v>1</v>
      </c>
      <c r="AD92" s="3">
        <f t="shared" si="8"/>
        <v>1.860242727643125</v>
      </c>
      <c r="AE92" s="3">
        <f t="shared" si="9"/>
        <v>0.41280446952030941</v>
      </c>
      <c r="AF92" s="3">
        <f t="shared" si="10"/>
        <v>-1.4474382581228156</v>
      </c>
      <c r="AG92" s="3">
        <f t="shared" si="11"/>
        <v>2.9944244216430483E-2</v>
      </c>
      <c r="AH92" s="3"/>
    </row>
    <row r="93" spans="1:62" x14ac:dyDescent="0.35">
      <c r="A93">
        <v>69</v>
      </c>
      <c r="B93">
        <v>3</v>
      </c>
      <c r="C93" t="s">
        <v>28</v>
      </c>
      <c r="D93" t="s">
        <v>27</v>
      </c>
      <c r="G93">
        <v>0.5</v>
      </c>
      <c r="H93">
        <v>0.5</v>
      </c>
      <c r="I93">
        <v>355</v>
      </c>
      <c r="J93">
        <v>448</v>
      </c>
      <c r="L93">
        <v>166</v>
      </c>
      <c r="M93">
        <v>0.68700000000000006</v>
      </c>
      <c r="N93">
        <v>0.65800000000000003</v>
      </c>
      <c r="O93">
        <v>0</v>
      </c>
      <c r="Q93">
        <v>0</v>
      </c>
      <c r="R93">
        <v>1</v>
      </c>
      <c r="S93">
        <v>0</v>
      </c>
      <c r="T93">
        <v>0</v>
      </c>
      <c r="V93">
        <v>0</v>
      </c>
      <c r="Y93" s="1">
        <v>44841</v>
      </c>
      <c r="Z93" s="6">
        <v>2.431712962962963E-2</v>
      </c>
      <c r="AB93">
        <v>1</v>
      </c>
      <c r="AD93" s="3">
        <f t="shared" si="8"/>
        <v>0.31653558235921575</v>
      </c>
      <c r="AE93" s="3">
        <f t="shared" si="9"/>
        <v>0.40975672271608782</v>
      </c>
      <c r="AF93" s="3">
        <f t="shared" si="10"/>
        <v>9.3221140356872068E-2</v>
      </c>
      <c r="AG93" s="3">
        <f t="shared" si="11"/>
        <v>2.7467224127563413E-2</v>
      </c>
      <c r="AH93" s="3"/>
      <c r="AK93">
        <f>ABS(100*(AD93-AD94)/(AVERAGE(AD93:AD94)))</f>
        <v>24.318130904124651</v>
      </c>
      <c r="AQ93">
        <f>ABS(100*(AE93-AE94)/(AVERAGE(AE93:AE94)))</f>
        <v>8.771152815068028</v>
      </c>
      <c r="AW93">
        <f>ABS(100*(AF93-AF94)/(AVERAGE(AF93:AF94)))</f>
        <v>72.588597488508157</v>
      </c>
      <c r="BC93">
        <f>ABS(100*(AG93-AG94)/(AVERAGE(AG93:AG94)))</f>
        <v>2.3805480053499521</v>
      </c>
      <c r="BG93" s="3">
        <f>AVERAGE(AD93:AD94)</f>
        <v>0.28222023880406311</v>
      </c>
      <c r="BH93" s="3">
        <f>AVERAGE(AE93:AE94)</f>
        <v>0.4285511613421209</v>
      </c>
      <c r="BI93" s="3">
        <f>AVERAGE(AF93:AF94)</f>
        <v>0.14633092253805779</v>
      </c>
      <c r="BJ93" s="3">
        <f>AVERAGE(AG93:AG94)</f>
        <v>2.7144134550754664E-2</v>
      </c>
    </row>
    <row r="94" spans="1:62" x14ac:dyDescent="0.35">
      <c r="A94">
        <v>70</v>
      </c>
      <c r="B94">
        <v>3</v>
      </c>
      <c r="C94" t="s">
        <v>28</v>
      </c>
      <c r="D94" t="s">
        <v>27</v>
      </c>
      <c r="G94">
        <v>0.5</v>
      </c>
      <c r="H94">
        <v>0.5</v>
      </c>
      <c r="I94">
        <v>284</v>
      </c>
      <c r="J94">
        <v>485</v>
      </c>
      <c r="L94">
        <v>160</v>
      </c>
      <c r="M94">
        <v>0.63300000000000001</v>
      </c>
      <c r="N94">
        <v>0.68899999999999995</v>
      </c>
      <c r="O94">
        <v>5.7000000000000002E-2</v>
      </c>
      <c r="Q94">
        <v>0</v>
      </c>
      <c r="R94">
        <v>1</v>
      </c>
      <c r="S94">
        <v>0</v>
      </c>
      <c r="T94">
        <v>0</v>
      </c>
      <c r="V94">
        <v>0</v>
      </c>
      <c r="Y94" s="1">
        <v>44841</v>
      </c>
      <c r="Z94" s="6">
        <v>3.0833333333333334E-2</v>
      </c>
      <c r="AB94">
        <v>1</v>
      </c>
      <c r="AD94" s="3">
        <f t="shared" si="8"/>
        <v>0.24790489524891049</v>
      </c>
      <c r="AE94" s="3">
        <f t="shared" si="9"/>
        <v>0.44734559996815398</v>
      </c>
      <c r="AF94" s="3">
        <f t="shared" si="10"/>
        <v>0.19944070471924349</v>
      </c>
      <c r="AG94" s="3">
        <f t="shared" si="11"/>
        <v>2.6821044973945916E-2</v>
      </c>
      <c r="AH94" s="3"/>
      <c r="BG94" s="3"/>
      <c r="BH94" s="3"/>
      <c r="BI94" s="3"/>
      <c r="BJ94" s="3"/>
    </row>
    <row r="95" spans="1:62" x14ac:dyDescent="0.35">
      <c r="A95">
        <v>71</v>
      </c>
      <c r="B95">
        <v>1</v>
      </c>
      <c r="C95" t="s">
        <v>71</v>
      </c>
      <c r="D95" t="s">
        <v>27</v>
      </c>
      <c r="G95">
        <v>0.3</v>
      </c>
      <c r="H95">
        <v>0.3</v>
      </c>
      <c r="I95">
        <v>2251</v>
      </c>
      <c r="J95">
        <v>10167</v>
      </c>
      <c r="L95">
        <v>4364</v>
      </c>
      <c r="M95">
        <v>3.569</v>
      </c>
      <c r="N95">
        <v>14.82</v>
      </c>
      <c r="O95">
        <v>11.250999999999999</v>
      </c>
      <c r="Q95">
        <v>0.56699999999999995</v>
      </c>
      <c r="R95">
        <v>1</v>
      </c>
      <c r="S95">
        <v>0</v>
      </c>
      <c r="T95">
        <v>0</v>
      </c>
      <c r="V95">
        <v>0</v>
      </c>
      <c r="Y95" s="1">
        <v>44841</v>
      </c>
      <c r="Z95" s="6">
        <v>4.3263888888888886E-2</v>
      </c>
      <c r="AB95">
        <v>1</v>
      </c>
      <c r="AD95" s="3">
        <f t="shared" si="8"/>
        <v>3.5821081950385714</v>
      </c>
      <c r="AE95" s="3">
        <f t="shared" si="9"/>
        <v>17.139067421321016</v>
      </c>
      <c r="AF95" s="3">
        <f t="shared" si="10"/>
        <v>13.556959226282444</v>
      </c>
      <c r="AG95" s="3">
        <f t="shared" si="11"/>
        <v>0.79929539768100855</v>
      </c>
      <c r="AH95" s="3"/>
    </row>
    <row r="96" spans="1:62" x14ac:dyDescent="0.35">
      <c r="A96">
        <v>72</v>
      </c>
      <c r="B96">
        <v>1</v>
      </c>
      <c r="C96" t="s">
        <v>71</v>
      </c>
      <c r="D96" t="s">
        <v>27</v>
      </c>
      <c r="G96">
        <v>0.3</v>
      </c>
      <c r="H96">
        <v>0.3</v>
      </c>
      <c r="I96">
        <v>4743</v>
      </c>
      <c r="J96">
        <v>10107</v>
      </c>
      <c r="L96">
        <v>4384</v>
      </c>
      <c r="M96">
        <v>6.7560000000000002</v>
      </c>
      <c r="N96">
        <v>14.736000000000001</v>
      </c>
      <c r="O96">
        <v>7.9790000000000001</v>
      </c>
      <c r="Q96">
        <v>0.57099999999999995</v>
      </c>
      <c r="R96">
        <v>1</v>
      </c>
      <c r="S96">
        <v>0</v>
      </c>
      <c r="T96">
        <v>0</v>
      </c>
      <c r="V96">
        <v>0</v>
      </c>
      <c r="Y96" s="1">
        <v>44841</v>
      </c>
      <c r="Z96" s="6">
        <v>5.0231481481481481E-2</v>
      </c>
      <c r="AB96">
        <v>1</v>
      </c>
      <c r="AD96" s="3">
        <f t="shared" si="8"/>
        <v>7.5968422860921114</v>
      </c>
      <c r="AE96" s="3">
        <f t="shared" si="9"/>
        <v>17.037475861180294</v>
      </c>
      <c r="AF96" s="3">
        <f t="shared" si="10"/>
        <v>9.4406335750881816</v>
      </c>
      <c r="AG96" s="3">
        <f t="shared" si="11"/>
        <v>0.80288528186777242</v>
      </c>
      <c r="AH96" s="3"/>
      <c r="AI96">
        <f>100*(AVERAGE(I96:I97))/(AVERAGE(I$51:I$52))</f>
        <v>91.092146898072684</v>
      </c>
      <c r="AK96">
        <f>ABS(100*(AD96-AD97)/(AVERAGE(AD96:AD97)))</f>
        <v>0.29645545817512592</v>
      </c>
      <c r="AO96">
        <f>100*(AVERAGE(J96:J97))/(AVERAGE(J$51:J$52))</f>
        <v>88.843483610159069</v>
      </c>
      <c r="AQ96">
        <f>ABS(100*(AE96-AE97)/(AVERAGE(AE96:AE97)))</f>
        <v>4.9677901571534344E-2</v>
      </c>
      <c r="AU96">
        <f>100*(((AVERAGE(J96:J97))-(AVERAGE(I96:I97)))/((AVERAGE(J$51:J$52))-(AVERAGE($I$51:I52))))</f>
        <v>86.94135777435315</v>
      </c>
      <c r="AW96">
        <f>ABS(100*(AF96-AF97)/(AVERAGE(AF96:AF97)))</f>
        <v>0.14934636478671032</v>
      </c>
      <c r="BA96">
        <f>100*(AVERAGE(L96:L97))/(AVERAGE(L$51:L$52))</f>
        <v>92.113001470279357</v>
      </c>
      <c r="BC96">
        <f>ABS(100*(AG96-AG97)/(AVERAGE(AG96:AG97)))</f>
        <v>6.7045955973868754E-2</v>
      </c>
      <c r="BG96" s="3">
        <f>AVERAGE(AD96:AD97)</f>
        <v>7.6081196290445092</v>
      </c>
      <c r="BH96" s="3">
        <f>AVERAGE(AE96:AE97)</f>
        <v>17.041708842852824</v>
      </c>
      <c r="BI96" s="3">
        <f>AVERAGE(AF96:AF97)</f>
        <v>9.4335892138083146</v>
      </c>
      <c r="BJ96" s="3">
        <f>AVERAGE(AG96:AG97)</f>
        <v>0.80315452318177971</v>
      </c>
    </row>
    <row r="97" spans="1:62" x14ac:dyDescent="0.35">
      <c r="A97">
        <v>73</v>
      </c>
      <c r="B97">
        <v>1</v>
      </c>
      <c r="C97" t="s">
        <v>71</v>
      </c>
      <c r="D97" t="s">
        <v>27</v>
      </c>
      <c r="G97">
        <v>0.3</v>
      </c>
      <c r="H97">
        <v>0.3</v>
      </c>
      <c r="I97">
        <v>4757</v>
      </c>
      <c r="J97">
        <v>10112</v>
      </c>
      <c r="L97">
        <v>4387</v>
      </c>
      <c r="M97">
        <v>6.7729999999999997</v>
      </c>
      <c r="N97">
        <v>14.743</v>
      </c>
      <c r="O97">
        <v>7.9690000000000003</v>
      </c>
      <c r="Q97">
        <v>0.57099999999999995</v>
      </c>
      <c r="R97">
        <v>1</v>
      </c>
      <c r="S97">
        <v>0</v>
      </c>
      <c r="T97">
        <v>0</v>
      </c>
      <c r="V97">
        <v>0</v>
      </c>
      <c r="Y97" s="1">
        <v>44841</v>
      </c>
      <c r="Z97" s="6">
        <v>5.7592592592592591E-2</v>
      </c>
      <c r="AB97">
        <v>1</v>
      </c>
      <c r="AD97" s="3">
        <f t="shared" si="8"/>
        <v>7.619396971996907</v>
      </c>
      <c r="AE97" s="3">
        <f t="shared" si="9"/>
        <v>17.045941824525354</v>
      </c>
      <c r="AF97" s="3">
        <f t="shared" si="10"/>
        <v>9.4265448525284476</v>
      </c>
      <c r="AG97" s="3">
        <f t="shared" si="11"/>
        <v>0.80342376449578701</v>
      </c>
      <c r="AH97" s="3"/>
    </row>
    <row r="98" spans="1:62" x14ac:dyDescent="0.35">
      <c r="A98">
        <v>74</v>
      </c>
      <c r="B98">
        <v>21</v>
      </c>
      <c r="C98" t="s">
        <v>98</v>
      </c>
      <c r="D98" t="s">
        <v>27</v>
      </c>
      <c r="G98">
        <v>0.5</v>
      </c>
      <c r="H98">
        <v>0.5</v>
      </c>
      <c r="I98">
        <v>8962</v>
      </c>
      <c r="J98">
        <v>11764</v>
      </c>
      <c r="L98">
        <v>1420</v>
      </c>
      <c r="M98">
        <v>7.29</v>
      </c>
      <c r="N98">
        <v>10.244999999999999</v>
      </c>
      <c r="O98">
        <v>2.9550000000000001</v>
      </c>
      <c r="Q98">
        <v>3.3000000000000002E-2</v>
      </c>
      <c r="R98">
        <v>1</v>
      </c>
      <c r="S98">
        <v>0</v>
      </c>
      <c r="T98">
        <v>0</v>
      </c>
      <c r="V98">
        <v>0</v>
      </c>
      <c r="Y98" s="1">
        <v>44841</v>
      </c>
      <c r="Z98" s="6">
        <v>7.1192129629629633E-2</v>
      </c>
      <c r="AB98">
        <v>1</v>
      </c>
      <c r="AD98" s="3">
        <f t="shared" si="8"/>
        <v>8.6363147930408708</v>
      </c>
      <c r="AE98" s="3">
        <f t="shared" si="9"/>
        <v>11.905857668239898</v>
      </c>
      <c r="AF98" s="3">
        <f t="shared" si="10"/>
        <v>3.2695428751990274</v>
      </c>
      <c r="AG98" s="3">
        <f t="shared" si="11"/>
        <v>0.16251866723362016</v>
      </c>
      <c r="AH98" s="3"/>
    </row>
    <row r="99" spans="1:62" x14ac:dyDescent="0.35">
      <c r="A99">
        <v>75</v>
      </c>
      <c r="B99">
        <v>21</v>
      </c>
      <c r="C99" t="s">
        <v>98</v>
      </c>
      <c r="D99" t="s">
        <v>27</v>
      </c>
      <c r="G99">
        <v>0.5</v>
      </c>
      <c r="H99">
        <v>0.5</v>
      </c>
      <c r="I99">
        <v>9300</v>
      </c>
      <c r="J99">
        <v>11920</v>
      </c>
      <c r="L99">
        <v>1378</v>
      </c>
      <c r="M99">
        <v>7.55</v>
      </c>
      <c r="N99">
        <v>10.377000000000001</v>
      </c>
      <c r="O99">
        <v>2.827</v>
      </c>
      <c r="Q99">
        <v>2.8000000000000001E-2</v>
      </c>
      <c r="R99">
        <v>1</v>
      </c>
      <c r="S99">
        <v>0</v>
      </c>
      <c r="T99">
        <v>0</v>
      </c>
      <c r="V99">
        <v>0</v>
      </c>
      <c r="Y99" s="1">
        <v>44841</v>
      </c>
      <c r="Z99" s="6">
        <v>7.8553240740740743E-2</v>
      </c>
      <c r="AB99">
        <v>1</v>
      </c>
      <c r="AD99" s="3">
        <f t="shared" si="8"/>
        <v>8.9630355288617647</v>
      </c>
      <c r="AE99" s="3">
        <f t="shared" si="9"/>
        <v>12.064340502059419</v>
      </c>
      <c r="AF99" s="3">
        <f t="shared" si="10"/>
        <v>3.1013049731976547</v>
      </c>
      <c r="AG99" s="3">
        <f t="shared" si="11"/>
        <v>0.15799541315829768</v>
      </c>
      <c r="AH99" s="3"/>
      <c r="AK99">
        <f>ABS(100*(AD99-AD100)/(AVERAGE(AD99:AD100)))</f>
        <v>0.15109875950455284</v>
      </c>
      <c r="AQ99">
        <f>ABS(100*(AE99-AE100)/(AVERAGE(AE99:AE100)))</f>
        <v>0.74378742891006033</v>
      </c>
      <c r="AW99">
        <f>ABS(100*(AF99-AF100)/(AVERAGE(AF99:AF100)))</f>
        <v>2.4766102143655244</v>
      </c>
      <c r="BC99">
        <f>ABS(100*(AG99-AG100)/(AVERAGE(AG99:AG100)))</f>
        <v>4.4650508945799858</v>
      </c>
      <c r="BG99" s="3">
        <f>AVERAGE(AD99:AD100)</f>
        <v>8.9562691230903262</v>
      </c>
      <c r="BH99" s="3">
        <f>AVERAGE(AE99:AE100)</f>
        <v>12.019640215597503</v>
      </c>
      <c r="BI99" s="3">
        <f>AVERAGE(AF99:AF100)</f>
        <v>3.063371092507178</v>
      </c>
      <c r="BJ99" s="3">
        <f>AVERAGE(AG99:AG100)</f>
        <v>0.16160324676599536</v>
      </c>
    </row>
    <row r="100" spans="1:62" x14ac:dyDescent="0.35">
      <c r="A100">
        <v>76</v>
      </c>
      <c r="B100">
        <v>21</v>
      </c>
      <c r="C100" t="s">
        <v>98</v>
      </c>
      <c r="D100" t="s">
        <v>27</v>
      </c>
      <c r="G100">
        <v>0.5</v>
      </c>
      <c r="H100">
        <v>0.5</v>
      </c>
      <c r="I100">
        <v>9286</v>
      </c>
      <c r="J100">
        <v>11832</v>
      </c>
      <c r="L100">
        <v>1445</v>
      </c>
      <c r="M100">
        <v>7.5389999999999997</v>
      </c>
      <c r="N100">
        <v>10.303000000000001</v>
      </c>
      <c r="O100">
        <v>2.7639999999999998</v>
      </c>
      <c r="Q100">
        <v>3.5000000000000003E-2</v>
      </c>
      <c r="R100">
        <v>1</v>
      </c>
      <c r="S100">
        <v>0</v>
      </c>
      <c r="T100">
        <v>0</v>
      </c>
      <c r="V100">
        <v>0</v>
      </c>
      <c r="Y100" s="1">
        <v>44841</v>
      </c>
      <c r="Z100" s="6">
        <v>8.6412037037037037E-2</v>
      </c>
      <c r="AB100">
        <v>1</v>
      </c>
      <c r="AD100" s="3">
        <f t="shared" si="8"/>
        <v>8.9495027173188859</v>
      </c>
      <c r="AE100" s="3">
        <f t="shared" si="9"/>
        <v>11.974939929135587</v>
      </c>
      <c r="AF100" s="3">
        <f t="shared" si="10"/>
        <v>3.0254372118167012</v>
      </c>
      <c r="AG100" s="3">
        <f t="shared" si="11"/>
        <v>0.16521108037369306</v>
      </c>
      <c r="AH100" s="3"/>
      <c r="BG100" s="3"/>
      <c r="BH100" s="3"/>
      <c r="BI100" s="3"/>
      <c r="BJ100" s="3"/>
    </row>
    <row r="101" spans="1:62" x14ac:dyDescent="0.35">
      <c r="A101">
        <v>77</v>
      </c>
      <c r="B101">
        <v>22</v>
      </c>
      <c r="C101" t="s">
        <v>99</v>
      </c>
      <c r="D101" t="s">
        <v>27</v>
      </c>
      <c r="G101">
        <v>0.5</v>
      </c>
      <c r="H101">
        <v>0.5</v>
      </c>
      <c r="I101">
        <v>5736</v>
      </c>
      <c r="J101">
        <v>6943</v>
      </c>
      <c r="L101">
        <v>2388</v>
      </c>
      <c r="M101">
        <v>4.8159999999999998</v>
      </c>
      <c r="N101">
        <v>6.16</v>
      </c>
      <c r="O101">
        <v>1.345</v>
      </c>
      <c r="Q101">
        <v>0.13400000000000001</v>
      </c>
      <c r="R101">
        <v>1</v>
      </c>
      <c r="S101">
        <v>0</v>
      </c>
      <c r="T101">
        <v>0</v>
      </c>
      <c r="V101">
        <v>0</v>
      </c>
      <c r="Y101" s="1">
        <v>44841</v>
      </c>
      <c r="Z101" s="6">
        <v>9.9826388888888895E-2</v>
      </c>
      <c r="AB101">
        <v>1</v>
      </c>
      <c r="AD101" s="3">
        <f t="shared" ref="AD101:AD139" si="12">((I101*$F$21)+$F$22)*1000/G101</f>
        <v>5.5179683618036206</v>
      </c>
      <c r="AE101" s="3">
        <f t="shared" ref="AE101:AE139" si="13">((J101*$H$21)+$H$22)*1000/H101</f>
        <v>7.0081285538558147</v>
      </c>
      <c r="AF101" s="3">
        <f t="shared" ref="AF101:AF139" si="14">AE101-AD101</f>
        <v>1.4901601920521941</v>
      </c>
      <c r="AG101" s="3">
        <f t="shared" ref="AG101:AG139" si="15">((L101*$J$21)+$J$22)*1000/H101</f>
        <v>0.2667689040172429</v>
      </c>
      <c r="AH101" s="3"/>
      <c r="BG101" s="3"/>
      <c r="BH101" s="3"/>
      <c r="BI101" s="3"/>
      <c r="BJ101" s="3"/>
    </row>
    <row r="102" spans="1:62" x14ac:dyDescent="0.35">
      <c r="A102">
        <v>78</v>
      </c>
      <c r="B102">
        <v>22</v>
      </c>
      <c r="C102" t="s">
        <v>99</v>
      </c>
      <c r="D102" t="s">
        <v>27</v>
      </c>
      <c r="G102">
        <v>0.5</v>
      </c>
      <c r="H102">
        <v>0.5</v>
      </c>
      <c r="I102">
        <v>4391</v>
      </c>
      <c r="J102">
        <v>6933</v>
      </c>
      <c r="L102">
        <v>2356</v>
      </c>
      <c r="M102">
        <v>3.7839999999999998</v>
      </c>
      <c r="N102">
        <v>6.1520000000000001</v>
      </c>
      <c r="O102">
        <v>2.3690000000000002</v>
      </c>
      <c r="Q102">
        <v>0.13</v>
      </c>
      <c r="R102">
        <v>1</v>
      </c>
      <c r="S102">
        <v>0</v>
      </c>
      <c r="T102">
        <v>0</v>
      </c>
      <c r="V102">
        <v>0</v>
      </c>
      <c r="Y102" s="1">
        <v>44841</v>
      </c>
      <c r="Z102" s="6">
        <v>0.10699074074074073</v>
      </c>
      <c r="AB102">
        <v>1</v>
      </c>
      <c r="AD102" s="3">
        <f t="shared" si="12"/>
        <v>4.2178518242914995</v>
      </c>
      <c r="AE102" s="3">
        <f t="shared" si="13"/>
        <v>6.9979693978417421</v>
      </c>
      <c r="AF102" s="3">
        <f t="shared" si="14"/>
        <v>2.7801175735502426</v>
      </c>
      <c r="AG102" s="3">
        <f t="shared" si="15"/>
        <v>0.26332261519794964</v>
      </c>
      <c r="AH102" s="3"/>
      <c r="AK102">
        <f>ABS(100*(AD102-AD103)/(AVERAGE(AD102:AD103)))</f>
        <v>3.0715795108389874</v>
      </c>
      <c r="AQ102">
        <f>ABS(100*(AE102-AE103)/(AVERAGE(AE102:AE103)))</f>
        <v>0.13074103180437532</v>
      </c>
      <c r="AW102">
        <f>ABS(100*(AF102-AF103)/(AVERAGE(AF102:AF103)))</f>
        <v>4.1718038032726055</v>
      </c>
      <c r="BC102">
        <f>ABS(100*(AG102-AG103)/(AVERAGE(AG102:AG103)))</f>
        <v>1.7835118177172506</v>
      </c>
      <c r="BG102" s="3">
        <f>AVERAGE(AD102:AD103)</f>
        <v>4.154054284160793</v>
      </c>
      <c r="BH102" s="3">
        <f>AVERAGE(AE102:AE103)</f>
        <v>6.9933977776354102</v>
      </c>
      <c r="BI102" s="3">
        <f>AVERAGE(AF102:AF103)</f>
        <v>2.8393434934746162</v>
      </c>
      <c r="BJ102" s="3">
        <f>AVERAGE(AG102:AG103)</f>
        <v>0.26569193876121378</v>
      </c>
    </row>
    <row r="103" spans="1:62" x14ac:dyDescent="0.35">
      <c r="A103">
        <v>79</v>
      </c>
      <c r="B103">
        <v>22</v>
      </c>
      <c r="C103" t="s">
        <v>99</v>
      </c>
      <c r="D103" t="s">
        <v>27</v>
      </c>
      <c r="G103">
        <v>0.5</v>
      </c>
      <c r="H103">
        <v>0.5</v>
      </c>
      <c r="I103">
        <v>4259</v>
      </c>
      <c r="J103">
        <v>6924</v>
      </c>
      <c r="L103">
        <v>2400</v>
      </c>
      <c r="M103">
        <v>3.6819999999999999</v>
      </c>
      <c r="N103">
        <v>6.1449999999999996</v>
      </c>
      <c r="O103">
        <v>2.4630000000000001</v>
      </c>
      <c r="Q103">
        <v>0.13500000000000001</v>
      </c>
      <c r="R103">
        <v>1</v>
      </c>
      <c r="S103">
        <v>0</v>
      </c>
      <c r="T103">
        <v>0</v>
      </c>
      <c r="V103">
        <v>0</v>
      </c>
      <c r="Y103" s="1">
        <v>44841</v>
      </c>
      <c r="Z103" s="6">
        <v>0.11469907407407408</v>
      </c>
      <c r="AB103">
        <v>1</v>
      </c>
      <c r="AD103" s="3">
        <f t="shared" si="12"/>
        <v>4.0902567440300874</v>
      </c>
      <c r="AE103" s="3">
        <f t="shared" si="13"/>
        <v>6.9888261574290773</v>
      </c>
      <c r="AF103" s="3">
        <f t="shared" si="14"/>
        <v>2.8985694133989899</v>
      </c>
      <c r="AG103" s="3">
        <f t="shared" si="15"/>
        <v>0.26806126232447797</v>
      </c>
      <c r="AH103" s="3"/>
      <c r="BG103" s="3"/>
      <c r="BH103" s="3"/>
      <c r="BI103" s="3"/>
      <c r="BJ103" s="3"/>
    </row>
    <row r="104" spans="1:62" x14ac:dyDescent="0.35">
      <c r="A104">
        <v>80</v>
      </c>
      <c r="B104">
        <v>23</v>
      </c>
      <c r="C104" t="s">
        <v>100</v>
      </c>
      <c r="D104" t="s">
        <v>27</v>
      </c>
      <c r="G104">
        <v>0.5</v>
      </c>
      <c r="H104">
        <v>0.5</v>
      </c>
      <c r="I104">
        <v>6123</v>
      </c>
      <c r="J104">
        <v>9055</v>
      </c>
      <c r="L104">
        <v>12435</v>
      </c>
      <c r="M104">
        <v>5.1120000000000001</v>
      </c>
      <c r="N104">
        <v>7.95</v>
      </c>
      <c r="O104">
        <v>2.8380000000000001</v>
      </c>
      <c r="Q104">
        <v>1.1850000000000001</v>
      </c>
      <c r="R104">
        <v>1</v>
      </c>
      <c r="S104">
        <v>0</v>
      </c>
      <c r="T104">
        <v>0</v>
      </c>
      <c r="V104">
        <v>0</v>
      </c>
      <c r="Y104" s="1">
        <v>44841</v>
      </c>
      <c r="Z104" s="6">
        <v>0.12773148148148147</v>
      </c>
      <c r="AB104">
        <v>1</v>
      </c>
      <c r="AD104" s="3">
        <f t="shared" si="12"/>
        <v>5.8920539380245813</v>
      </c>
      <c r="AE104" s="3">
        <f t="shared" si="13"/>
        <v>9.1537423040278068</v>
      </c>
      <c r="AF104" s="3">
        <f t="shared" si="14"/>
        <v>3.2616883660032254</v>
      </c>
      <c r="AG104" s="3">
        <f t="shared" si="15"/>
        <v>1.3487958967497407</v>
      </c>
      <c r="AH104" s="3"/>
      <c r="BG104" s="3"/>
      <c r="BH104" s="3"/>
      <c r="BI104" s="3"/>
      <c r="BJ104" s="3"/>
    </row>
    <row r="105" spans="1:62" x14ac:dyDescent="0.35">
      <c r="A105">
        <v>81</v>
      </c>
      <c r="B105">
        <v>23</v>
      </c>
      <c r="C105" t="s">
        <v>100</v>
      </c>
      <c r="D105" t="s">
        <v>27</v>
      </c>
      <c r="G105">
        <v>0.5</v>
      </c>
      <c r="H105">
        <v>0.5</v>
      </c>
      <c r="I105">
        <v>6703</v>
      </c>
      <c r="J105">
        <v>9080</v>
      </c>
      <c r="L105">
        <v>12460</v>
      </c>
      <c r="M105">
        <v>5.5570000000000004</v>
      </c>
      <c r="N105">
        <v>7.9710000000000001</v>
      </c>
      <c r="O105">
        <v>2.4140000000000001</v>
      </c>
      <c r="Q105">
        <v>1.1870000000000001</v>
      </c>
      <c r="R105">
        <v>1</v>
      </c>
      <c r="S105">
        <v>0</v>
      </c>
      <c r="T105">
        <v>0</v>
      </c>
      <c r="V105">
        <v>0</v>
      </c>
      <c r="Y105" s="1">
        <v>44841</v>
      </c>
      <c r="Z105" s="6">
        <v>0.13496527777777778</v>
      </c>
      <c r="AB105">
        <v>1</v>
      </c>
      <c r="AD105" s="3">
        <f t="shared" si="12"/>
        <v>6.4526989876580609</v>
      </c>
      <c r="AE105" s="3">
        <f t="shared" si="13"/>
        <v>9.1791401940629882</v>
      </c>
      <c r="AF105" s="3">
        <f t="shared" si="14"/>
        <v>2.7264412064049273</v>
      </c>
      <c r="AG105" s="3">
        <f t="shared" si="15"/>
        <v>1.3514883098898136</v>
      </c>
      <c r="AH105" s="3"/>
      <c r="AK105">
        <f>ABS(100*(AD105-AD106)/(AVERAGE(AD105:AD106)))</f>
        <v>2.2806492208540443</v>
      </c>
      <c r="AQ105">
        <f>ABS(100*(AE105-AE106)/(AVERAGE(AE105:AE106)))</f>
        <v>0.16615274945634434</v>
      </c>
      <c r="AW105">
        <f>ABS(100*(AF105-AF106)/(AVERAGE(AF105:AF106)))</f>
        <v>6.2055738983181365</v>
      </c>
      <c r="BC105">
        <f>ABS(100*(AG105-AG106)/(AVERAGE(AG105:AG106)))</f>
        <v>0.92801588538536806</v>
      </c>
      <c r="BG105" s="3">
        <f>AVERAGE(AD105:AD106)</f>
        <v>6.5271294511438853</v>
      </c>
      <c r="BH105" s="3">
        <f>AVERAGE(AE105:AE106)</f>
        <v>9.1715208270524329</v>
      </c>
      <c r="BI105" s="3">
        <f>AVERAGE(AF105:AF106)</f>
        <v>2.6443913759085489</v>
      </c>
      <c r="BJ105" s="3">
        <f>AVERAGE(AG105:AG106)</f>
        <v>1.3577885566375842</v>
      </c>
    </row>
    <row r="106" spans="1:62" x14ac:dyDescent="0.35">
      <c r="A106">
        <v>82</v>
      </c>
      <c r="B106">
        <v>23</v>
      </c>
      <c r="C106" t="s">
        <v>100</v>
      </c>
      <c r="D106" t="s">
        <v>27</v>
      </c>
      <c r="G106">
        <v>0.5</v>
      </c>
      <c r="H106">
        <v>0.5</v>
      </c>
      <c r="I106">
        <v>6857</v>
      </c>
      <c r="J106">
        <v>9065</v>
      </c>
      <c r="L106">
        <v>12577</v>
      </c>
      <c r="M106">
        <v>5.6749999999999998</v>
      </c>
      <c r="N106">
        <v>7.9580000000000002</v>
      </c>
      <c r="O106">
        <v>2.2829999999999999</v>
      </c>
      <c r="Q106">
        <v>1.1990000000000001</v>
      </c>
      <c r="R106">
        <v>1</v>
      </c>
      <c r="S106">
        <v>0</v>
      </c>
      <c r="T106">
        <v>0</v>
      </c>
      <c r="V106">
        <v>0</v>
      </c>
      <c r="Y106" s="1">
        <v>44841</v>
      </c>
      <c r="Z106" s="6">
        <v>0.14265046296296297</v>
      </c>
      <c r="AB106">
        <v>1</v>
      </c>
      <c r="AD106" s="3">
        <f t="shared" si="12"/>
        <v>6.6015599146297088</v>
      </c>
      <c r="AE106" s="3">
        <f t="shared" si="13"/>
        <v>9.1639014600418793</v>
      </c>
      <c r="AF106" s="3">
        <f t="shared" si="14"/>
        <v>2.5623415454121705</v>
      </c>
      <c r="AG106" s="3">
        <f t="shared" si="15"/>
        <v>1.3640888033853551</v>
      </c>
      <c r="AH106" s="3"/>
      <c r="BG106" s="3"/>
      <c r="BH106" s="3"/>
      <c r="BI106" s="3"/>
      <c r="BJ106" s="3"/>
    </row>
    <row r="107" spans="1:62" x14ac:dyDescent="0.35">
      <c r="A107">
        <v>83</v>
      </c>
      <c r="B107">
        <v>24</v>
      </c>
      <c r="C107" t="s">
        <v>101</v>
      </c>
      <c r="D107" t="s">
        <v>27</v>
      </c>
      <c r="G107">
        <v>0.5</v>
      </c>
      <c r="H107">
        <v>0.5</v>
      </c>
      <c r="I107">
        <v>2717</v>
      </c>
      <c r="J107">
        <v>4073</v>
      </c>
      <c r="L107">
        <v>1195</v>
      </c>
      <c r="M107">
        <v>2.4990000000000001</v>
      </c>
      <c r="N107">
        <v>3.7290000000000001</v>
      </c>
      <c r="O107">
        <v>1.23</v>
      </c>
      <c r="Q107">
        <v>8.9999999999999993E-3</v>
      </c>
      <c r="R107">
        <v>1</v>
      </c>
      <c r="S107">
        <v>0</v>
      </c>
      <c r="T107">
        <v>0</v>
      </c>
      <c r="V107">
        <v>0</v>
      </c>
      <c r="Y107" s="1">
        <v>44841</v>
      </c>
      <c r="Z107" s="6">
        <v>0.1555324074074074</v>
      </c>
      <c r="AB107">
        <v>1</v>
      </c>
      <c r="AD107" s="3">
        <f t="shared" si="12"/>
        <v>2.5997142155217667</v>
      </c>
      <c r="AE107" s="3">
        <f t="shared" si="13"/>
        <v>4.0924507778171666</v>
      </c>
      <c r="AF107" s="3">
        <f t="shared" si="14"/>
        <v>1.4927365622953999</v>
      </c>
      <c r="AG107" s="3">
        <f t="shared" si="15"/>
        <v>0.13828694897296406</v>
      </c>
      <c r="AH107" s="3"/>
      <c r="BG107" s="3"/>
      <c r="BH107" s="3"/>
      <c r="BI107" s="3"/>
      <c r="BJ107" s="3"/>
    </row>
    <row r="108" spans="1:62" x14ac:dyDescent="0.35">
      <c r="A108">
        <v>84</v>
      </c>
      <c r="B108">
        <v>24</v>
      </c>
      <c r="C108" t="s">
        <v>101</v>
      </c>
      <c r="D108" t="s">
        <v>27</v>
      </c>
      <c r="G108">
        <v>0.5</v>
      </c>
      <c r="H108">
        <v>0.5</v>
      </c>
      <c r="I108">
        <v>1281</v>
      </c>
      <c r="J108">
        <v>4102</v>
      </c>
      <c r="L108">
        <v>1133</v>
      </c>
      <c r="M108">
        <v>1.397</v>
      </c>
      <c r="N108">
        <v>3.754</v>
      </c>
      <c r="O108">
        <v>2.3570000000000002</v>
      </c>
      <c r="Q108">
        <v>2E-3</v>
      </c>
      <c r="R108">
        <v>1</v>
      </c>
      <c r="S108">
        <v>0</v>
      </c>
      <c r="T108">
        <v>0</v>
      </c>
      <c r="V108">
        <v>0</v>
      </c>
      <c r="Y108" s="1">
        <v>44841</v>
      </c>
      <c r="Z108" s="6">
        <v>0.16237268518518519</v>
      </c>
      <c r="AB108">
        <v>1</v>
      </c>
      <c r="AD108" s="3">
        <f t="shared" si="12"/>
        <v>1.211634402980944</v>
      </c>
      <c r="AE108" s="3">
        <f t="shared" si="13"/>
        <v>4.1219123302579757</v>
      </c>
      <c r="AF108" s="3">
        <f t="shared" si="14"/>
        <v>2.9102779272770318</v>
      </c>
      <c r="AG108" s="3">
        <f t="shared" si="15"/>
        <v>0.13160976438558328</v>
      </c>
      <c r="AH108" s="3"/>
      <c r="AK108">
        <f>ABS(100*(AD108-AD109)/(AVERAGE(AD108:AD109)))</f>
        <v>0.15943073939579491</v>
      </c>
      <c r="AQ108">
        <f>ABS(100*(AE108-AE109)/(AVERAGE(AE108:AE109)))</f>
        <v>4.9281265199200161E-2</v>
      </c>
      <c r="AW108">
        <f>ABS(100*(AF108-AF109)/(AVERAGE(AF108:AF109)))</f>
        <v>3.3869872266714218E-3</v>
      </c>
      <c r="BC108">
        <f>ABS(100*(AG108-AG109)/(AVERAGE(AG108:AG109)))</f>
        <v>0.32678595708727881</v>
      </c>
      <c r="BG108" s="3">
        <f>AVERAGE(AD108:AD109)</f>
        <v>1.2126010323768637</v>
      </c>
      <c r="BH108" s="3">
        <f>AVERAGE(AE108:AE109)</f>
        <v>4.1229282458593826</v>
      </c>
      <c r="BI108" s="3">
        <f>AVERAGE(AF108:AF109)</f>
        <v>2.9103272134825193</v>
      </c>
      <c r="BJ108" s="3">
        <f>AVERAGE(AG108:AG109)</f>
        <v>0.13182515743678908</v>
      </c>
    </row>
    <row r="109" spans="1:62" x14ac:dyDescent="0.35">
      <c r="A109">
        <v>85</v>
      </c>
      <c r="B109">
        <v>24</v>
      </c>
      <c r="C109" t="s">
        <v>101</v>
      </c>
      <c r="D109" t="s">
        <v>27</v>
      </c>
      <c r="G109">
        <v>0.5</v>
      </c>
      <c r="H109">
        <v>0.5</v>
      </c>
      <c r="I109">
        <v>1283</v>
      </c>
      <c r="J109">
        <v>4104</v>
      </c>
      <c r="L109">
        <v>1137</v>
      </c>
      <c r="M109">
        <v>1.399</v>
      </c>
      <c r="N109">
        <v>3.7549999999999999</v>
      </c>
      <c r="O109">
        <v>2.3559999999999999</v>
      </c>
      <c r="Q109">
        <v>3.0000000000000001E-3</v>
      </c>
      <c r="R109">
        <v>1</v>
      </c>
      <c r="S109">
        <v>0</v>
      </c>
      <c r="T109">
        <v>0</v>
      </c>
      <c r="V109">
        <v>0</v>
      </c>
      <c r="Y109" s="1">
        <v>44841</v>
      </c>
      <c r="Z109" s="6">
        <v>0.1696412037037037</v>
      </c>
      <c r="AB109">
        <v>1</v>
      </c>
      <c r="AD109" s="3">
        <f t="shared" si="12"/>
        <v>1.2135676617727835</v>
      </c>
      <c r="AE109" s="3">
        <f t="shared" si="13"/>
        <v>4.1239441614607903</v>
      </c>
      <c r="AF109" s="3">
        <f t="shared" si="14"/>
        <v>2.9103764996880068</v>
      </c>
      <c r="AG109" s="3">
        <f t="shared" si="15"/>
        <v>0.1320405504879949</v>
      </c>
      <c r="AH109" s="3"/>
      <c r="BG109" s="3"/>
      <c r="BH109" s="3"/>
      <c r="BI109" s="3"/>
      <c r="BJ109" s="3"/>
    </row>
    <row r="110" spans="1:62" x14ac:dyDescent="0.35">
      <c r="A110">
        <v>86</v>
      </c>
      <c r="B110">
        <v>25</v>
      </c>
      <c r="C110" t="s">
        <v>102</v>
      </c>
      <c r="D110" t="s">
        <v>27</v>
      </c>
      <c r="G110">
        <v>0.5</v>
      </c>
      <c r="H110">
        <v>0.5</v>
      </c>
      <c r="I110">
        <v>6176</v>
      </c>
      <c r="J110">
        <v>9489</v>
      </c>
      <c r="L110">
        <v>928</v>
      </c>
      <c r="M110">
        <v>5.1529999999999996</v>
      </c>
      <c r="N110">
        <v>8.3179999999999996</v>
      </c>
      <c r="O110">
        <v>3.165</v>
      </c>
      <c r="Q110">
        <v>0</v>
      </c>
      <c r="R110">
        <v>1</v>
      </c>
      <c r="S110">
        <v>0</v>
      </c>
      <c r="T110">
        <v>0</v>
      </c>
      <c r="V110">
        <v>0</v>
      </c>
      <c r="Y110" s="1">
        <v>44841</v>
      </c>
      <c r="Z110" s="6">
        <v>0.1825</v>
      </c>
      <c r="AB110">
        <v>1</v>
      </c>
      <c r="AD110" s="3">
        <f t="shared" si="12"/>
        <v>5.9432852960083302</v>
      </c>
      <c r="AE110" s="3">
        <f t="shared" si="13"/>
        <v>9.5946496750385304</v>
      </c>
      <c r="AF110" s="3">
        <f t="shared" si="14"/>
        <v>3.6513643790302002</v>
      </c>
      <c r="AG110" s="3">
        <f t="shared" si="15"/>
        <v>0.10953197663698547</v>
      </c>
      <c r="AH110" s="3"/>
      <c r="BG110" s="3"/>
      <c r="BH110" s="3"/>
      <c r="BI110" s="3"/>
      <c r="BJ110" s="3"/>
    </row>
    <row r="111" spans="1:62" x14ac:dyDescent="0.35">
      <c r="A111">
        <v>87</v>
      </c>
      <c r="B111">
        <v>25</v>
      </c>
      <c r="C111" t="s">
        <v>102</v>
      </c>
      <c r="D111" t="s">
        <v>27</v>
      </c>
      <c r="G111">
        <v>0.5</v>
      </c>
      <c r="H111">
        <v>0.5</v>
      </c>
      <c r="I111">
        <v>7830</v>
      </c>
      <c r="J111">
        <v>9359</v>
      </c>
      <c r="L111">
        <v>911</v>
      </c>
      <c r="M111">
        <v>6.4219999999999997</v>
      </c>
      <c r="N111">
        <v>8.2070000000000007</v>
      </c>
      <c r="O111">
        <v>1.7849999999999999</v>
      </c>
      <c r="Q111">
        <v>0</v>
      </c>
      <c r="R111">
        <v>1</v>
      </c>
      <c r="S111">
        <v>0</v>
      </c>
      <c r="T111">
        <v>0</v>
      </c>
      <c r="V111">
        <v>0</v>
      </c>
      <c r="Y111" s="1">
        <v>44841</v>
      </c>
      <c r="Z111" s="6">
        <v>0.18975694444444446</v>
      </c>
      <c r="AB111">
        <v>1</v>
      </c>
      <c r="AD111" s="3">
        <f t="shared" si="12"/>
        <v>7.5420903168596674</v>
      </c>
      <c r="AE111" s="3">
        <f t="shared" si="13"/>
        <v>9.4625806468555957</v>
      </c>
      <c r="AF111" s="3">
        <f t="shared" si="14"/>
        <v>1.9204903299959284</v>
      </c>
      <c r="AG111" s="3">
        <f t="shared" si="15"/>
        <v>0.1077011357017359</v>
      </c>
      <c r="AH111" s="3"/>
      <c r="AK111">
        <f>ABS(100*(AD111-AD112)/(AVERAGE(AD111:AD112)))</f>
        <v>2.3432661388676821</v>
      </c>
      <c r="AQ111">
        <f>ABS(100*(AE111-AE112)/(AVERAGE(AE111:AE112)))</f>
        <v>1.2906890570631351</v>
      </c>
      <c r="AW111">
        <f>ABS(100*(AF111-AF112)/(AVERAGE(AF111:AF112)))</f>
        <v>2.95373679469601</v>
      </c>
      <c r="BC111">
        <f>ABS(100*(AG111-AG112)/(AVERAGE(AG111:AG112)))</f>
        <v>3.8734293501490664</v>
      </c>
      <c r="BG111" s="3">
        <f>AVERAGE(AD111:AD112)</f>
        <v>7.6315035359822483</v>
      </c>
      <c r="BH111" s="3">
        <f>AVERAGE(AE111:AE112)</f>
        <v>9.5240435407407311</v>
      </c>
      <c r="BI111" s="3">
        <f>AVERAGE(AF111:AF112)</f>
        <v>1.8925400047584819</v>
      </c>
      <c r="BJ111" s="3">
        <f>AVERAGE(AG111:AG112)</f>
        <v>0.10565490171528048</v>
      </c>
    </row>
    <row r="112" spans="1:62" x14ac:dyDescent="0.35">
      <c r="A112">
        <v>88</v>
      </c>
      <c r="B112">
        <v>25</v>
      </c>
      <c r="C112" t="s">
        <v>102</v>
      </c>
      <c r="D112" t="s">
        <v>27</v>
      </c>
      <c r="G112">
        <v>0.5</v>
      </c>
      <c r="H112">
        <v>0.5</v>
      </c>
      <c r="I112">
        <v>8015</v>
      </c>
      <c r="J112">
        <v>9480</v>
      </c>
      <c r="L112">
        <v>873</v>
      </c>
      <c r="M112">
        <v>6.5640000000000001</v>
      </c>
      <c r="N112">
        <v>8.31</v>
      </c>
      <c r="O112">
        <v>1.746</v>
      </c>
      <c r="Q112">
        <v>0</v>
      </c>
      <c r="R112">
        <v>1</v>
      </c>
      <c r="S112">
        <v>0</v>
      </c>
      <c r="T112">
        <v>0</v>
      </c>
      <c r="V112">
        <v>0</v>
      </c>
      <c r="Y112" s="1">
        <v>44841</v>
      </c>
      <c r="Z112" s="6">
        <v>0.19739583333333333</v>
      </c>
      <c r="AB112">
        <v>1</v>
      </c>
      <c r="AD112" s="3">
        <f t="shared" si="12"/>
        <v>7.7209167551048292</v>
      </c>
      <c r="AE112" s="3">
        <f t="shared" si="13"/>
        <v>9.5855064346258647</v>
      </c>
      <c r="AF112" s="3">
        <f t="shared" si="14"/>
        <v>1.8645896795210355</v>
      </c>
      <c r="AG112" s="3">
        <f t="shared" si="15"/>
        <v>0.10360866772882507</v>
      </c>
      <c r="AH112" s="3"/>
      <c r="BG112" s="3"/>
      <c r="BH112" s="3"/>
      <c r="BI112" s="3"/>
      <c r="BJ112" s="3"/>
    </row>
    <row r="113" spans="1:62" x14ac:dyDescent="0.35">
      <c r="A113">
        <v>89</v>
      </c>
      <c r="B113">
        <v>26</v>
      </c>
      <c r="C113" t="s">
        <v>103</v>
      </c>
      <c r="D113" t="s">
        <v>27</v>
      </c>
      <c r="G113">
        <v>0.5</v>
      </c>
      <c r="H113">
        <v>0.5</v>
      </c>
      <c r="I113">
        <v>3878</v>
      </c>
      <c r="J113">
        <v>6385</v>
      </c>
      <c r="L113">
        <v>2292</v>
      </c>
      <c r="M113">
        <v>3.39</v>
      </c>
      <c r="N113">
        <v>5.6879999999999997</v>
      </c>
      <c r="O113">
        <v>2.298</v>
      </c>
      <c r="Q113">
        <v>0.124</v>
      </c>
      <c r="R113">
        <v>1</v>
      </c>
      <c r="S113">
        <v>0</v>
      </c>
      <c r="T113">
        <v>0</v>
      </c>
      <c r="V113">
        <v>0</v>
      </c>
      <c r="Y113" s="1">
        <v>44841</v>
      </c>
      <c r="Z113" s="6">
        <v>0.21024305555555556</v>
      </c>
      <c r="AB113">
        <v>1</v>
      </c>
      <c r="AD113" s="3">
        <f t="shared" si="12"/>
        <v>3.7219709441846462</v>
      </c>
      <c r="AE113" s="3">
        <f t="shared" si="13"/>
        <v>6.4412476482705996</v>
      </c>
      <c r="AF113" s="3">
        <f t="shared" si="14"/>
        <v>2.7192767040859533</v>
      </c>
      <c r="AG113" s="3">
        <f t="shared" si="15"/>
        <v>0.256430037559363</v>
      </c>
      <c r="AH113" s="3"/>
      <c r="BG113" s="3"/>
      <c r="BH113" s="3"/>
      <c r="BI113" s="3"/>
      <c r="BJ113" s="3"/>
    </row>
    <row r="114" spans="1:62" x14ac:dyDescent="0.35">
      <c r="A114">
        <v>90</v>
      </c>
      <c r="B114">
        <v>26</v>
      </c>
      <c r="C114" t="s">
        <v>103</v>
      </c>
      <c r="D114" t="s">
        <v>27</v>
      </c>
      <c r="G114">
        <v>0.5</v>
      </c>
      <c r="H114">
        <v>0.5</v>
      </c>
      <c r="I114">
        <v>3182</v>
      </c>
      <c r="J114">
        <v>6327</v>
      </c>
      <c r="L114">
        <v>2306</v>
      </c>
      <c r="M114">
        <v>2.8559999999999999</v>
      </c>
      <c r="N114">
        <v>5.6379999999999999</v>
      </c>
      <c r="O114">
        <v>2.782</v>
      </c>
      <c r="Q114">
        <v>0.125</v>
      </c>
      <c r="R114">
        <v>1</v>
      </c>
      <c r="S114">
        <v>0</v>
      </c>
      <c r="T114">
        <v>0</v>
      </c>
      <c r="V114">
        <v>0</v>
      </c>
      <c r="Y114" s="1">
        <v>44841</v>
      </c>
      <c r="Z114" s="6">
        <v>0.2171990740740741</v>
      </c>
      <c r="AB114">
        <v>1</v>
      </c>
      <c r="AD114" s="3">
        <f t="shared" si="12"/>
        <v>3.0491968846244704</v>
      </c>
      <c r="AE114" s="3">
        <f t="shared" si="13"/>
        <v>6.3823245433889824</v>
      </c>
      <c r="AF114" s="3">
        <f t="shared" si="14"/>
        <v>3.333127658764512</v>
      </c>
      <c r="AG114" s="3">
        <f t="shared" si="15"/>
        <v>0.25793778891780383</v>
      </c>
      <c r="AH114" s="3"/>
      <c r="AK114">
        <f>ABS(100*(AD114-AD115)/(AVERAGE(AD114:AD115)))</f>
        <v>3.7331271657172884</v>
      </c>
      <c r="AQ114">
        <f>ABS(100*(AE114-AE115)/(AVERAGE(AE114:AE115)))</f>
        <v>0.11136145580061745</v>
      </c>
      <c r="AW114">
        <f>ABS(100*(AF114-AF115)/(AVERAGE(AF114:AF115)))</f>
        <v>3.3209685708606931</v>
      </c>
      <c r="BC114">
        <f>ABS(100*(AG114-AG115)/(AVERAGE(AG114:AG115)))</f>
        <v>3.0951314431270838</v>
      </c>
      <c r="BG114" s="3">
        <f>AVERAGE(AD114:AD115)</f>
        <v>3.1071946483796578</v>
      </c>
      <c r="BH114" s="3">
        <f>AVERAGE(AE114:AE115)</f>
        <v>6.3858802479939074</v>
      </c>
      <c r="BI114" s="3">
        <f>AVERAGE(AF114:AF115)</f>
        <v>3.2786855996142497</v>
      </c>
      <c r="BJ114" s="3">
        <f>AVERAGE(AG114:AG115)</f>
        <v>0.25400686573329739</v>
      </c>
    </row>
    <row r="115" spans="1:62" x14ac:dyDescent="0.35">
      <c r="A115">
        <v>91</v>
      </c>
      <c r="B115">
        <v>26</v>
      </c>
      <c r="C115" t="s">
        <v>103</v>
      </c>
      <c r="D115" t="s">
        <v>27</v>
      </c>
      <c r="G115">
        <v>0.5</v>
      </c>
      <c r="H115">
        <v>0.5</v>
      </c>
      <c r="I115">
        <v>3302</v>
      </c>
      <c r="J115">
        <v>6334</v>
      </c>
      <c r="L115">
        <v>2233</v>
      </c>
      <c r="M115">
        <v>2.948</v>
      </c>
      <c r="N115">
        <v>5.6449999999999996</v>
      </c>
      <c r="O115">
        <v>2.6970000000000001</v>
      </c>
      <c r="Q115">
        <v>0.11799999999999999</v>
      </c>
      <c r="R115">
        <v>1</v>
      </c>
      <c r="S115">
        <v>0</v>
      </c>
      <c r="T115">
        <v>0</v>
      </c>
      <c r="V115">
        <v>0</v>
      </c>
      <c r="Y115" s="1">
        <v>44841</v>
      </c>
      <c r="Z115" s="6">
        <v>0.22462962962962962</v>
      </c>
      <c r="AB115">
        <v>1</v>
      </c>
      <c r="AD115" s="3">
        <f t="shared" si="12"/>
        <v>3.1651924121348451</v>
      </c>
      <c r="AE115" s="3">
        <f t="shared" si="13"/>
        <v>6.3894359525988325</v>
      </c>
      <c r="AF115" s="3">
        <f t="shared" si="14"/>
        <v>3.2242435404639873</v>
      </c>
      <c r="AG115" s="3">
        <f t="shared" si="15"/>
        <v>0.25007594254879095</v>
      </c>
      <c r="AH115" s="3"/>
      <c r="BG115" s="3"/>
      <c r="BH115" s="3"/>
      <c r="BI115" s="3"/>
      <c r="BJ115" s="3"/>
    </row>
    <row r="116" spans="1:62" x14ac:dyDescent="0.35">
      <c r="A116">
        <v>92</v>
      </c>
      <c r="B116">
        <v>27</v>
      </c>
      <c r="C116" t="s">
        <v>104</v>
      </c>
      <c r="D116" t="s">
        <v>27</v>
      </c>
      <c r="G116">
        <v>0.5</v>
      </c>
      <c r="H116">
        <v>0.5</v>
      </c>
      <c r="I116">
        <v>3947</v>
      </c>
      <c r="J116">
        <v>7696</v>
      </c>
      <c r="L116">
        <v>2586</v>
      </c>
      <c r="M116">
        <v>3.4430000000000001</v>
      </c>
      <c r="N116">
        <v>6.7990000000000004</v>
      </c>
      <c r="O116">
        <v>3.3559999999999999</v>
      </c>
      <c r="Q116">
        <v>0.154</v>
      </c>
      <c r="R116">
        <v>1</v>
      </c>
      <c r="S116">
        <v>0</v>
      </c>
      <c r="T116">
        <v>0</v>
      </c>
      <c r="V116">
        <v>0</v>
      </c>
      <c r="Y116" s="1">
        <v>44841</v>
      </c>
      <c r="Z116" s="6">
        <v>0.23748842592592592</v>
      </c>
      <c r="AB116">
        <v>1</v>
      </c>
      <c r="AD116" s="3">
        <f t="shared" si="12"/>
        <v>3.7886683725031118</v>
      </c>
      <c r="AE116" s="3">
        <f t="shared" si="13"/>
        <v>7.7731130017154317</v>
      </c>
      <c r="AF116" s="3">
        <f t="shared" si="14"/>
        <v>3.9844446292123199</v>
      </c>
      <c r="AG116" s="3">
        <f t="shared" si="15"/>
        <v>0.2880928160866203</v>
      </c>
      <c r="AH116" s="3"/>
      <c r="BG116" s="3"/>
      <c r="BH116" s="3"/>
      <c r="BI116" s="3"/>
      <c r="BJ116" s="3"/>
    </row>
    <row r="117" spans="1:62" x14ac:dyDescent="0.35">
      <c r="A117">
        <v>93</v>
      </c>
      <c r="B117">
        <v>27</v>
      </c>
      <c r="C117" t="s">
        <v>104</v>
      </c>
      <c r="D117" t="s">
        <v>27</v>
      </c>
      <c r="G117">
        <v>0.5</v>
      </c>
      <c r="H117">
        <v>0.5</v>
      </c>
      <c r="I117">
        <v>4171</v>
      </c>
      <c r="J117">
        <v>7563</v>
      </c>
      <c r="L117">
        <v>2627</v>
      </c>
      <c r="M117">
        <v>3.6150000000000002</v>
      </c>
      <c r="N117">
        <v>6.6859999999999999</v>
      </c>
      <c r="O117">
        <v>3.0710000000000002</v>
      </c>
      <c r="Q117">
        <v>0.159</v>
      </c>
      <c r="R117">
        <v>1</v>
      </c>
      <c r="S117">
        <v>0</v>
      </c>
      <c r="T117">
        <v>0</v>
      </c>
      <c r="V117">
        <v>0</v>
      </c>
      <c r="Y117" s="1">
        <v>44841</v>
      </c>
      <c r="Z117" s="6">
        <v>0.24446759259259257</v>
      </c>
      <c r="AB117">
        <v>1</v>
      </c>
      <c r="AD117" s="3">
        <f t="shared" si="12"/>
        <v>4.0051933571891452</v>
      </c>
      <c r="AE117" s="3">
        <f t="shared" si="13"/>
        <v>7.6379962267282746</v>
      </c>
      <c r="AF117" s="3">
        <f t="shared" si="14"/>
        <v>3.6328028695391295</v>
      </c>
      <c r="AG117" s="3">
        <f t="shared" si="15"/>
        <v>0.29250837363633986</v>
      </c>
      <c r="AH117" s="3"/>
      <c r="AK117">
        <f>ABS(100*(AD117-AD118)/(AVERAGE(AD117:AD118)))</f>
        <v>3.3693496019466531</v>
      </c>
      <c r="AQ117">
        <f>ABS(100*(AE117-AE118)/(AVERAGE(AE117:AE118)))</f>
        <v>0.6099713852823121</v>
      </c>
      <c r="AW117">
        <f>ABS(100*(AF117-AF118)/(AVERAGE(AF117:AF118)))</f>
        <v>2.5234366985884562</v>
      </c>
      <c r="BC117">
        <f>ABS(100*(AG117-AG118)/(AVERAGE(AG117:AG118)))</f>
        <v>2.5731455726059123</v>
      </c>
      <c r="BG117" s="3">
        <f>AVERAGE(AD117:AD118)</f>
        <v>4.0738240442994504</v>
      </c>
      <c r="BH117" s="3">
        <f>AVERAGE(AE117:AE118)</f>
        <v>7.6613622855606405</v>
      </c>
      <c r="BI117" s="3">
        <f>AVERAGE(AF117:AF118)</f>
        <v>3.5875382412611896</v>
      </c>
      <c r="BJ117" s="3">
        <f>AVERAGE(AG117:AG118)</f>
        <v>0.28879284350303924</v>
      </c>
    </row>
    <row r="118" spans="1:62" x14ac:dyDescent="0.35">
      <c r="A118">
        <v>94</v>
      </c>
      <c r="B118">
        <v>27</v>
      </c>
      <c r="C118" t="s">
        <v>104</v>
      </c>
      <c r="D118" t="s">
        <v>27</v>
      </c>
      <c r="G118">
        <v>0.5</v>
      </c>
      <c r="H118">
        <v>0.5</v>
      </c>
      <c r="I118">
        <v>4313</v>
      </c>
      <c r="J118">
        <v>7609</v>
      </c>
      <c r="L118">
        <v>2558</v>
      </c>
      <c r="M118">
        <v>3.7229999999999999</v>
      </c>
      <c r="N118">
        <v>6.7249999999999996</v>
      </c>
      <c r="O118">
        <v>3.0009999999999999</v>
      </c>
      <c r="Q118">
        <v>0.152</v>
      </c>
      <c r="R118">
        <v>1</v>
      </c>
      <c r="S118">
        <v>0</v>
      </c>
      <c r="T118">
        <v>0</v>
      </c>
      <c r="V118">
        <v>0</v>
      </c>
      <c r="Y118" s="1">
        <v>44841</v>
      </c>
      <c r="Z118" s="6">
        <v>0.25195601851851851</v>
      </c>
      <c r="AB118">
        <v>1</v>
      </c>
      <c r="AD118" s="3">
        <f t="shared" si="12"/>
        <v>4.1424547314097557</v>
      </c>
      <c r="AE118" s="3">
        <f t="shared" si="13"/>
        <v>7.6847283443930055</v>
      </c>
      <c r="AF118" s="3">
        <f t="shared" si="14"/>
        <v>3.5422736129832497</v>
      </c>
      <c r="AG118" s="3">
        <f t="shared" si="15"/>
        <v>0.28507731336973868</v>
      </c>
      <c r="AH118" s="3"/>
      <c r="BG118" s="3"/>
      <c r="BH118" s="3"/>
      <c r="BI118" s="3"/>
      <c r="BJ118" s="3"/>
    </row>
    <row r="119" spans="1:62" x14ac:dyDescent="0.35">
      <c r="A119">
        <v>95</v>
      </c>
      <c r="B119">
        <v>28</v>
      </c>
      <c r="C119" t="s">
        <v>105</v>
      </c>
      <c r="D119" t="s">
        <v>27</v>
      </c>
      <c r="G119">
        <v>0.5</v>
      </c>
      <c r="H119">
        <v>0.5</v>
      </c>
      <c r="I119">
        <v>4073</v>
      </c>
      <c r="J119">
        <v>6658</v>
      </c>
      <c r="L119">
        <v>1612</v>
      </c>
      <c r="M119">
        <v>3.54</v>
      </c>
      <c r="N119">
        <v>5.9189999999999996</v>
      </c>
      <c r="O119">
        <v>2.379</v>
      </c>
      <c r="Q119">
        <v>5.2999999999999999E-2</v>
      </c>
      <c r="R119">
        <v>1</v>
      </c>
      <c r="S119">
        <v>0</v>
      </c>
      <c r="T119">
        <v>0</v>
      </c>
      <c r="V119">
        <v>0</v>
      </c>
      <c r="Y119" s="1">
        <v>44841</v>
      </c>
      <c r="Z119" s="6">
        <v>0.26500000000000001</v>
      </c>
      <c r="AB119">
        <v>1</v>
      </c>
      <c r="AD119" s="3">
        <f t="shared" si="12"/>
        <v>3.9104636763890057</v>
      </c>
      <c r="AE119" s="3">
        <f t="shared" si="13"/>
        <v>6.7185926074547631</v>
      </c>
      <c r="AF119" s="3">
        <f t="shared" si="14"/>
        <v>2.8081289310657573</v>
      </c>
      <c r="AG119" s="3">
        <f t="shared" si="15"/>
        <v>0.18319640014938007</v>
      </c>
      <c r="AH119" s="3"/>
      <c r="BG119" s="3"/>
      <c r="BH119" s="3"/>
      <c r="BI119" s="3"/>
      <c r="BJ119" s="3"/>
    </row>
    <row r="120" spans="1:62" x14ac:dyDescent="0.35">
      <c r="A120">
        <v>96</v>
      </c>
      <c r="B120">
        <v>28</v>
      </c>
      <c r="C120" t="s">
        <v>105</v>
      </c>
      <c r="D120" t="s">
        <v>27</v>
      </c>
      <c r="G120">
        <v>0.5</v>
      </c>
      <c r="H120">
        <v>0.5</v>
      </c>
      <c r="I120">
        <v>3985</v>
      </c>
      <c r="J120">
        <v>6601</v>
      </c>
      <c r="L120">
        <v>1586</v>
      </c>
      <c r="M120">
        <v>3.472</v>
      </c>
      <c r="N120">
        <v>5.8710000000000004</v>
      </c>
      <c r="O120">
        <v>2.399</v>
      </c>
      <c r="Q120">
        <v>0.05</v>
      </c>
      <c r="R120">
        <v>1</v>
      </c>
      <c r="S120">
        <v>0</v>
      </c>
      <c r="T120">
        <v>0</v>
      </c>
      <c r="V120">
        <v>0</v>
      </c>
      <c r="Y120" s="1">
        <v>44841</v>
      </c>
      <c r="Z120" s="6">
        <v>0.27209490740740744</v>
      </c>
      <c r="AB120">
        <v>1</v>
      </c>
      <c r="AD120" s="3">
        <f t="shared" si="12"/>
        <v>3.8254002895480639</v>
      </c>
      <c r="AE120" s="3">
        <f t="shared" si="13"/>
        <v>6.6606854181745536</v>
      </c>
      <c r="AF120" s="3">
        <f t="shared" si="14"/>
        <v>2.8352851286264897</v>
      </c>
      <c r="AG120" s="3">
        <f t="shared" si="15"/>
        <v>0.18039629048370423</v>
      </c>
      <c r="AH120" s="3"/>
      <c r="AK120">
        <f>ABS(100*(AD120-AD121)/(AVERAGE(AD120:AD121)))</f>
        <v>0.40348375661743835</v>
      </c>
      <c r="AQ120">
        <f>ABS(100*(AE120-AE121)/(AVERAGE(AE120:AE121)))</f>
        <v>0.39577812116480166</v>
      </c>
      <c r="AW120">
        <f>ABS(100*(AF120-AF121)/(AVERAGE(AF120:AF121)))</f>
        <v>0.38538064356099366</v>
      </c>
      <c r="BC120">
        <f>ABS(100*(AG120-AG121)/(AVERAGE(AG120:AG121)))</f>
        <v>3.7711913436347744</v>
      </c>
      <c r="BG120" s="3">
        <f>AVERAGE(AD120:AD121)</f>
        <v>3.8331333247154222</v>
      </c>
      <c r="BH120" s="3">
        <f>AVERAGE(AE120:AE121)</f>
        <v>6.6738923209928469</v>
      </c>
      <c r="BI120" s="3">
        <f>AVERAGE(AF120:AF121)</f>
        <v>2.8407589962774251</v>
      </c>
      <c r="BJ120" s="3">
        <f>AVERAGE(AG120:AG121)</f>
        <v>0.17705769819001382</v>
      </c>
    </row>
    <row r="121" spans="1:62" x14ac:dyDescent="0.35">
      <c r="A121">
        <v>97</v>
      </c>
      <c r="B121">
        <v>28</v>
      </c>
      <c r="C121" t="s">
        <v>105</v>
      </c>
      <c r="D121" t="s">
        <v>27</v>
      </c>
      <c r="G121">
        <v>0.5</v>
      </c>
      <c r="H121">
        <v>0.5</v>
      </c>
      <c r="I121">
        <v>4001</v>
      </c>
      <c r="J121">
        <v>6627</v>
      </c>
      <c r="L121">
        <v>1524</v>
      </c>
      <c r="M121">
        <v>3.4849999999999999</v>
      </c>
      <c r="N121">
        <v>5.8929999999999998</v>
      </c>
      <c r="O121">
        <v>2.4089999999999998</v>
      </c>
      <c r="Q121">
        <v>4.2999999999999997E-2</v>
      </c>
      <c r="R121">
        <v>1</v>
      </c>
      <c r="S121">
        <v>0</v>
      </c>
      <c r="T121">
        <v>0</v>
      </c>
      <c r="V121">
        <v>0</v>
      </c>
      <c r="Y121" s="1">
        <v>44841</v>
      </c>
      <c r="Z121" s="6">
        <v>0.27956018518518516</v>
      </c>
      <c r="AB121">
        <v>1</v>
      </c>
      <c r="AD121" s="3">
        <f t="shared" si="12"/>
        <v>3.8408663598827806</v>
      </c>
      <c r="AE121" s="3">
        <f t="shared" si="13"/>
        <v>6.6870992238111411</v>
      </c>
      <c r="AF121" s="3">
        <f t="shared" si="14"/>
        <v>2.8462328639283605</v>
      </c>
      <c r="AG121" s="3">
        <f t="shared" si="15"/>
        <v>0.17371910589632344</v>
      </c>
      <c r="AH121" s="3"/>
      <c r="BG121" s="3"/>
      <c r="BH121" s="3"/>
      <c r="BI121" s="3"/>
      <c r="BJ121" s="3"/>
    </row>
    <row r="122" spans="1:62" x14ac:dyDescent="0.35">
      <c r="A122">
        <v>98</v>
      </c>
      <c r="B122">
        <v>29</v>
      </c>
      <c r="C122" t="s">
        <v>106</v>
      </c>
      <c r="D122" t="s">
        <v>27</v>
      </c>
      <c r="G122">
        <v>0.5</v>
      </c>
      <c r="H122">
        <v>0.5</v>
      </c>
      <c r="I122">
        <v>3514</v>
      </c>
      <c r="J122">
        <v>10820</v>
      </c>
      <c r="L122">
        <v>3995</v>
      </c>
      <c r="M122">
        <v>3.1110000000000002</v>
      </c>
      <c r="N122">
        <v>9.4450000000000003</v>
      </c>
      <c r="O122">
        <v>6.3339999999999996</v>
      </c>
      <c r="Q122">
        <v>0.30199999999999999</v>
      </c>
      <c r="R122">
        <v>1</v>
      </c>
      <c r="S122">
        <v>0</v>
      </c>
      <c r="T122">
        <v>0</v>
      </c>
      <c r="V122">
        <v>0</v>
      </c>
      <c r="Y122" s="1">
        <v>44841</v>
      </c>
      <c r="Z122" s="6">
        <v>0.29292824074074075</v>
      </c>
      <c r="AB122">
        <v>1</v>
      </c>
      <c r="AD122" s="3">
        <f t="shared" si="12"/>
        <v>3.3701178440698416</v>
      </c>
      <c r="AE122" s="3">
        <f t="shared" si="13"/>
        <v>10.946833340511505</v>
      </c>
      <c r="AF122" s="3">
        <f t="shared" si="14"/>
        <v>7.576715496441663</v>
      </c>
      <c r="AG122" s="3">
        <f t="shared" si="15"/>
        <v>0.43983722066112907</v>
      </c>
      <c r="AH122" s="3"/>
      <c r="BG122" s="3"/>
      <c r="BH122" s="3"/>
      <c r="BI122" s="3"/>
      <c r="BJ122" s="3"/>
    </row>
    <row r="123" spans="1:62" x14ac:dyDescent="0.35">
      <c r="A123">
        <v>99</v>
      </c>
      <c r="B123">
        <v>29</v>
      </c>
      <c r="C123" t="s">
        <v>106</v>
      </c>
      <c r="D123" t="s">
        <v>27</v>
      </c>
      <c r="G123">
        <v>0.5</v>
      </c>
      <c r="H123">
        <v>0.5</v>
      </c>
      <c r="I123">
        <v>3299</v>
      </c>
      <c r="J123">
        <v>10782</v>
      </c>
      <c r="L123">
        <v>4085</v>
      </c>
      <c r="M123">
        <v>2.9460000000000002</v>
      </c>
      <c r="N123">
        <v>9.4130000000000003</v>
      </c>
      <c r="O123">
        <v>6.4669999999999996</v>
      </c>
      <c r="Q123">
        <v>0.311</v>
      </c>
      <c r="R123">
        <v>1</v>
      </c>
      <c r="S123">
        <v>0</v>
      </c>
      <c r="T123">
        <v>0</v>
      </c>
      <c r="V123">
        <v>0</v>
      </c>
      <c r="Y123" s="1">
        <v>44841</v>
      </c>
      <c r="Z123" s="6">
        <v>0.30004629629629631</v>
      </c>
      <c r="AB123">
        <v>1</v>
      </c>
      <c r="AD123" s="3">
        <f t="shared" si="12"/>
        <v>3.162292523947086</v>
      </c>
      <c r="AE123" s="3">
        <f t="shared" si="13"/>
        <v>10.908228547658032</v>
      </c>
      <c r="AF123" s="3">
        <f t="shared" si="14"/>
        <v>7.7459360237109465</v>
      </c>
      <c r="AG123" s="3">
        <f t="shared" si="15"/>
        <v>0.4495299079653915</v>
      </c>
      <c r="AH123" s="3"/>
      <c r="AK123">
        <f>ABS(100*(AD123-AD124)/(AVERAGE(AD123:AD124)))</f>
        <v>2.4456793273817641</v>
      </c>
      <c r="AQ123">
        <f>ABS(100*(AE123-AE124)/(AVERAGE(AE123:AE124)))</f>
        <v>0.26043271685097025</v>
      </c>
      <c r="AW123">
        <f>ABS(100*(AF123-AF124)/(AVERAGE(AF123:AF124)))</f>
        <v>0.64565830066265351</v>
      </c>
      <c r="BC123">
        <f>ABS(100*(AG123-AG124)/(AVERAGE(AG123:AG124)))</f>
        <v>2.2041675299887444</v>
      </c>
      <c r="BG123" s="3">
        <f>AVERAGE(AD123:AD124)</f>
        <v>3.2014410144818379</v>
      </c>
      <c r="BH123" s="3">
        <f>AVERAGE(AE123:AE124)</f>
        <v>10.922451366077734</v>
      </c>
      <c r="BI123" s="3">
        <f>AVERAGE(AF123:AF124)</f>
        <v>7.7210103515958952</v>
      </c>
      <c r="BJ123" s="3">
        <f>AVERAGE(AG123:AG124)</f>
        <v>0.44462971605045881</v>
      </c>
    </row>
    <row r="124" spans="1:62" x14ac:dyDescent="0.35">
      <c r="A124">
        <v>100</v>
      </c>
      <c r="B124">
        <v>29</v>
      </c>
      <c r="C124" t="s">
        <v>106</v>
      </c>
      <c r="D124" t="s">
        <v>27</v>
      </c>
      <c r="G124">
        <v>0.5</v>
      </c>
      <c r="H124">
        <v>0.5</v>
      </c>
      <c r="I124">
        <v>3380</v>
      </c>
      <c r="J124">
        <v>10810</v>
      </c>
      <c r="L124">
        <v>3994</v>
      </c>
      <c r="M124">
        <v>3.008</v>
      </c>
      <c r="N124">
        <v>9.4359999999999999</v>
      </c>
      <c r="O124">
        <v>6.4279999999999999</v>
      </c>
      <c r="Q124">
        <v>0.30199999999999999</v>
      </c>
      <c r="R124">
        <v>1</v>
      </c>
      <c r="S124">
        <v>0</v>
      </c>
      <c r="T124">
        <v>0</v>
      </c>
      <c r="V124">
        <v>0</v>
      </c>
      <c r="Y124" s="1">
        <v>44841</v>
      </c>
      <c r="Z124" s="6">
        <v>0.30758101851851855</v>
      </c>
      <c r="AB124">
        <v>1</v>
      </c>
      <c r="AD124" s="3">
        <f t="shared" si="12"/>
        <v>3.2405895050165894</v>
      </c>
      <c r="AE124" s="3">
        <f t="shared" si="13"/>
        <v>10.936674184497434</v>
      </c>
      <c r="AF124" s="3">
        <f t="shared" si="14"/>
        <v>7.6960846794808448</v>
      </c>
      <c r="AG124" s="3">
        <f t="shared" si="15"/>
        <v>0.43972952413552613</v>
      </c>
      <c r="AH124" s="3"/>
      <c r="BG124" s="3"/>
      <c r="BH124" s="3"/>
      <c r="BI124" s="3"/>
      <c r="BJ124" s="3"/>
    </row>
    <row r="125" spans="1:62" x14ac:dyDescent="0.35">
      <c r="A125">
        <v>101</v>
      </c>
      <c r="B125">
        <v>30</v>
      </c>
      <c r="C125" t="s">
        <v>107</v>
      </c>
      <c r="D125" t="s">
        <v>27</v>
      </c>
      <c r="G125">
        <v>0.5</v>
      </c>
      <c r="H125">
        <v>0.5</v>
      </c>
      <c r="I125">
        <v>4054</v>
      </c>
      <c r="J125">
        <v>6149</v>
      </c>
      <c r="L125">
        <v>1022</v>
      </c>
      <c r="M125">
        <v>3.5249999999999999</v>
      </c>
      <c r="N125">
        <v>5.4880000000000004</v>
      </c>
      <c r="O125">
        <v>1.9630000000000001</v>
      </c>
      <c r="Q125">
        <v>0</v>
      </c>
      <c r="R125">
        <v>1</v>
      </c>
      <c r="S125">
        <v>0</v>
      </c>
      <c r="T125">
        <v>0</v>
      </c>
      <c r="V125">
        <v>0</v>
      </c>
      <c r="Y125" s="1">
        <v>44841</v>
      </c>
      <c r="Z125" s="6">
        <v>0.32061342592592595</v>
      </c>
      <c r="AB125">
        <v>1</v>
      </c>
      <c r="AD125" s="3">
        <f t="shared" si="12"/>
        <v>3.8920977178665299</v>
      </c>
      <c r="AE125" s="3">
        <f t="shared" si="13"/>
        <v>6.2014915663385022</v>
      </c>
      <c r="AF125" s="3">
        <f t="shared" si="14"/>
        <v>2.3093938484719723</v>
      </c>
      <c r="AG125" s="3">
        <f t="shared" si="15"/>
        <v>0.11965545004365957</v>
      </c>
      <c r="AH125" s="3"/>
      <c r="BG125" s="3"/>
      <c r="BH125" s="3"/>
      <c r="BI125" s="3"/>
      <c r="BJ125" s="3"/>
    </row>
    <row r="126" spans="1:62" x14ac:dyDescent="0.35">
      <c r="A126">
        <v>102</v>
      </c>
      <c r="B126">
        <v>30</v>
      </c>
      <c r="C126" t="s">
        <v>107</v>
      </c>
      <c r="D126" t="s">
        <v>27</v>
      </c>
      <c r="G126">
        <v>0.5</v>
      </c>
      <c r="H126">
        <v>0.5</v>
      </c>
      <c r="I126">
        <v>4343</v>
      </c>
      <c r="J126">
        <v>6166</v>
      </c>
      <c r="L126">
        <v>965</v>
      </c>
      <c r="M126">
        <v>3.7469999999999999</v>
      </c>
      <c r="N126">
        <v>5.5019999999999998</v>
      </c>
      <c r="O126">
        <v>1.7549999999999999</v>
      </c>
      <c r="Q126">
        <v>0</v>
      </c>
      <c r="R126">
        <v>1</v>
      </c>
      <c r="S126">
        <v>0</v>
      </c>
      <c r="T126">
        <v>0</v>
      </c>
      <c r="V126">
        <v>0</v>
      </c>
      <c r="Y126" s="1">
        <v>44841</v>
      </c>
      <c r="Z126" s="6">
        <v>0.32762731481481483</v>
      </c>
      <c r="AB126">
        <v>1</v>
      </c>
      <c r="AD126" s="3">
        <f t="shared" si="12"/>
        <v>4.1714536132873503</v>
      </c>
      <c r="AE126" s="3">
        <f t="shared" si="13"/>
        <v>6.218762131562424</v>
      </c>
      <c r="AF126" s="3">
        <f t="shared" si="14"/>
        <v>2.0473085182750737</v>
      </c>
      <c r="AG126" s="3">
        <f t="shared" si="15"/>
        <v>0.11351674808429336</v>
      </c>
      <c r="AH126" s="3"/>
      <c r="AK126">
        <f>ABS(100*(AD126-AD127)/(AVERAGE(AD126:AD127)))</f>
        <v>4.6355708561300862E-2</v>
      </c>
      <c r="AQ126">
        <f>ABS(100*(AE126-AE127)/(AVERAGE(AE126:AE127)))</f>
        <v>0.76486971421425487</v>
      </c>
      <c r="AW126">
        <f>ABS(100*(AF126-AF127)/(AVERAGE(AF126:AF127)))</f>
        <v>2.3975731532176612</v>
      </c>
      <c r="BC126">
        <f>ABS(100*(AG126-AG127)/(AVERAGE(AG126:AG127)))</f>
        <v>1.4332906316397371</v>
      </c>
      <c r="BG126" s="3">
        <f>AVERAGE(AD126:AD127)</f>
        <v>4.1704869838914309</v>
      </c>
      <c r="BH126" s="3">
        <f>AVERAGE(AE126:AE127)</f>
        <v>6.2426361481954933</v>
      </c>
      <c r="BI126" s="3">
        <f>AVERAGE(AF126:AF127)</f>
        <v>2.0721491643040628</v>
      </c>
      <c r="BJ126" s="3">
        <f>AVERAGE(AG126:AG127)</f>
        <v>0.11270902414227149</v>
      </c>
    </row>
    <row r="127" spans="1:62" x14ac:dyDescent="0.35">
      <c r="A127">
        <v>103</v>
      </c>
      <c r="B127">
        <v>30</v>
      </c>
      <c r="C127" t="s">
        <v>107</v>
      </c>
      <c r="D127" t="s">
        <v>27</v>
      </c>
      <c r="G127">
        <v>0.5</v>
      </c>
      <c r="H127">
        <v>0.5</v>
      </c>
      <c r="I127">
        <v>4341</v>
      </c>
      <c r="J127">
        <v>6213</v>
      </c>
      <c r="L127">
        <v>950</v>
      </c>
      <c r="M127">
        <v>3.7450000000000001</v>
      </c>
      <c r="N127">
        <v>5.5419999999999998</v>
      </c>
      <c r="O127">
        <v>1.7969999999999999</v>
      </c>
      <c r="Q127">
        <v>0</v>
      </c>
      <c r="R127">
        <v>1</v>
      </c>
      <c r="S127">
        <v>0</v>
      </c>
      <c r="T127">
        <v>0</v>
      </c>
      <c r="V127">
        <v>0</v>
      </c>
      <c r="Y127" s="1">
        <v>44841</v>
      </c>
      <c r="Z127" s="6">
        <v>0.33525462962962965</v>
      </c>
      <c r="AB127">
        <v>1</v>
      </c>
      <c r="AD127" s="3">
        <f t="shared" si="12"/>
        <v>4.1695203544955106</v>
      </c>
      <c r="AE127" s="3">
        <f t="shared" si="13"/>
        <v>6.2665101648285626</v>
      </c>
      <c r="AF127" s="3">
        <f t="shared" si="14"/>
        <v>2.096989810333052</v>
      </c>
      <c r="AG127" s="3">
        <f t="shared" si="15"/>
        <v>0.11190130020024962</v>
      </c>
      <c r="AH127" s="3"/>
      <c r="BG127" s="3"/>
      <c r="BH127" s="3"/>
      <c r="BI127" s="3"/>
      <c r="BJ127" s="3"/>
    </row>
    <row r="128" spans="1:62" x14ac:dyDescent="0.35">
      <c r="A128">
        <v>104</v>
      </c>
      <c r="B128">
        <v>31</v>
      </c>
      <c r="C128" t="s">
        <v>62</v>
      </c>
      <c r="D128" t="s">
        <v>27</v>
      </c>
      <c r="G128">
        <v>0.5</v>
      </c>
      <c r="H128">
        <v>0.5</v>
      </c>
      <c r="I128">
        <v>9446</v>
      </c>
      <c r="J128">
        <v>15335</v>
      </c>
      <c r="L128">
        <v>3617</v>
      </c>
      <c r="M128">
        <v>7.6619999999999999</v>
      </c>
      <c r="N128">
        <v>13.27</v>
      </c>
      <c r="O128">
        <v>5.6079999999999997</v>
      </c>
      <c r="Q128">
        <v>0.26200000000000001</v>
      </c>
      <c r="R128">
        <v>1</v>
      </c>
      <c r="S128">
        <v>0</v>
      </c>
      <c r="T128">
        <v>0</v>
      </c>
      <c r="V128">
        <v>0</v>
      </c>
      <c r="Y128" s="1">
        <v>44841</v>
      </c>
      <c r="Z128" s="6">
        <v>0.34871527777777778</v>
      </c>
      <c r="AB128">
        <v>1</v>
      </c>
      <c r="AD128" s="3">
        <f t="shared" si="12"/>
        <v>9.1041634206660529</v>
      </c>
      <c r="AE128" s="3">
        <f t="shared" si="13"/>
        <v>15.533692280864987</v>
      </c>
      <c r="AF128" s="3">
        <f t="shared" si="14"/>
        <v>6.4295288601989338</v>
      </c>
      <c r="AG128" s="3">
        <f t="shared" si="15"/>
        <v>0.39912793398322677</v>
      </c>
      <c r="AH128" s="3"/>
      <c r="BG128" s="3"/>
      <c r="BH128" s="3"/>
      <c r="BI128" s="3"/>
      <c r="BJ128" s="3"/>
    </row>
    <row r="129" spans="1:62" x14ac:dyDescent="0.35">
      <c r="A129">
        <v>105</v>
      </c>
      <c r="B129">
        <v>31</v>
      </c>
      <c r="C129" t="s">
        <v>62</v>
      </c>
      <c r="D129" t="s">
        <v>27</v>
      </c>
      <c r="G129">
        <v>0.5</v>
      </c>
      <c r="H129">
        <v>0.5</v>
      </c>
      <c r="I129">
        <v>11466</v>
      </c>
      <c r="J129">
        <v>15473</v>
      </c>
      <c r="L129">
        <v>3613</v>
      </c>
      <c r="M129">
        <v>9.2119999999999997</v>
      </c>
      <c r="N129">
        <v>13.387</v>
      </c>
      <c r="O129">
        <v>4.1760000000000002</v>
      </c>
      <c r="Q129">
        <v>0.26200000000000001</v>
      </c>
      <c r="R129">
        <v>1</v>
      </c>
      <c r="S129">
        <v>0</v>
      </c>
      <c r="T129">
        <v>0</v>
      </c>
      <c r="V129">
        <v>0</v>
      </c>
      <c r="Y129" s="1">
        <v>44841</v>
      </c>
      <c r="Z129" s="6">
        <v>0.35616898148148146</v>
      </c>
      <c r="AB129">
        <v>1</v>
      </c>
      <c r="AD129" s="3">
        <f t="shared" si="12"/>
        <v>11.056754800424034</v>
      </c>
      <c r="AE129" s="3">
        <f t="shared" si="13"/>
        <v>15.67388863385918</v>
      </c>
      <c r="AF129" s="3">
        <f t="shared" si="14"/>
        <v>4.6171338334351457</v>
      </c>
      <c r="AG129" s="3">
        <f t="shared" si="15"/>
        <v>0.39869714788081512</v>
      </c>
      <c r="AH129" s="3"/>
      <c r="AK129">
        <f>ABS(100*(AD129-AD130)/(AVERAGE(AD129:AD130)))</f>
        <v>0.55229423239338093</v>
      </c>
      <c r="AM129">
        <f>100*((AVERAGE(AD129:AD130)*25.225)-(AVERAGE(AD111:AD112)*25))/(1000*0.075)</f>
        <v>116.46797307467952</v>
      </c>
      <c r="AQ129">
        <f>ABS(100*(AE129-AE130)/(AVERAGE(AE129:AE130)))</f>
        <v>0.12322589277669915</v>
      </c>
      <c r="AS129">
        <f>100*((AVERAGE(AE129:AE130)*25.225)-(AVERAGE(AE111:AE112)*25))/(2000*0.075)</f>
        <v>104.68620053043159</v>
      </c>
      <c r="AW129">
        <f>ABS(100*(AF129-AF130)/(AVERAGE(AF129:AF130)))</f>
        <v>0.89684929292832039</v>
      </c>
      <c r="AY129">
        <f>100*((AVERAGE(AF129:AF130)*25.225)-(AVERAGE(AF111:AF112)*25))/(1000*0.075)</f>
        <v>92.904427986183649</v>
      </c>
      <c r="BC129">
        <f>ABS(100*(AG129-AG130)/(AVERAGE(AG129:AG130)))</f>
        <v>1.84662677708692</v>
      </c>
      <c r="BE129">
        <f>100*((AVERAGE(AG129:AG130)*25.225)-(AVERAGE(AG111:AG112)*25))/(100*0.075)</f>
        <v>100.12649680032077</v>
      </c>
      <c r="BG129" s="3">
        <f>AVERAGE(AD129:AD130)</f>
        <v>11.02630597445256</v>
      </c>
      <c r="BH129" s="3">
        <f>AVERAGE(AE129:AE130)</f>
        <v>15.664237435645813</v>
      </c>
      <c r="BI129" s="3">
        <f>AVERAGE(AF129:AF130)</f>
        <v>4.6379314611932516</v>
      </c>
      <c r="BJ129" s="3">
        <f>AVERAGE(AG129:AG130)</f>
        <v>0.40241267801411573</v>
      </c>
    </row>
    <row r="130" spans="1:62" x14ac:dyDescent="0.35">
      <c r="A130">
        <v>106</v>
      </c>
      <c r="B130">
        <v>31</v>
      </c>
      <c r="C130" t="s">
        <v>62</v>
      </c>
      <c r="D130" t="s">
        <v>27</v>
      </c>
      <c r="G130">
        <v>0.5</v>
      </c>
      <c r="H130">
        <v>0.5</v>
      </c>
      <c r="I130">
        <v>11403</v>
      </c>
      <c r="J130">
        <v>15454</v>
      </c>
      <c r="L130">
        <v>3682</v>
      </c>
      <c r="M130">
        <v>9.1630000000000003</v>
      </c>
      <c r="N130">
        <v>13.371</v>
      </c>
      <c r="O130">
        <v>4.2080000000000002</v>
      </c>
      <c r="Q130">
        <v>0.26900000000000002</v>
      </c>
      <c r="R130">
        <v>1</v>
      </c>
      <c r="S130">
        <v>0</v>
      </c>
      <c r="T130">
        <v>0</v>
      </c>
      <c r="V130">
        <v>0</v>
      </c>
      <c r="Y130" s="1">
        <v>44841</v>
      </c>
      <c r="Z130" s="6">
        <v>0.36421296296296296</v>
      </c>
      <c r="AB130">
        <v>1</v>
      </c>
      <c r="AD130" s="3">
        <f t="shared" si="12"/>
        <v>10.995857148481086</v>
      </c>
      <c r="AE130" s="3">
        <f t="shared" si="13"/>
        <v>15.654586237432444</v>
      </c>
      <c r="AF130" s="3">
        <f t="shared" si="14"/>
        <v>4.6587290889513575</v>
      </c>
      <c r="AG130" s="3">
        <f t="shared" si="15"/>
        <v>0.40612820814741635</v>
      </c>
      <c r="AH130" s="3"/>
    </row>
    <row r="131" spans="1:62" x14ac:dyDescent="0.35">
      <c r="A131">
        <v>107</v>
      </c>
      <c r="B131">
        <v>32</v>
      </c>
      <c r="C131" t="s">
        <v>63</v>
      </c>
      <c r="D131" t="s">
        <v>27</v>
      </c>
      <c r="G131">
        <v>0.5</v>
      </c>
      <c r="H131">
        <v>0.5</v>
      </c>
      <c r="I131">
        <v>2961</v>
      </c>
      <c r="J131">
        <v>5535</v>
      </c>
      <c r="L131">
        <v>1210</v>
      </c>
      <c r="M131">
        <v>2.6869999999999998</v>
      </c>
      <c r="N131">
        <v>4.968</v>
      </c>
      <c r="O131">
        <v>2.2810000000000001</v>
      </c>
      <c r="Q131">
        <v>1.0999999999999999E-2</v>
      </c>
      <c r="R131">
        <v>1</v>
      </c>
      <c r="S131">
        <v>0</v>
      </c>
      <c r="T131">
        <v>0</v>
      </c>
      <c r="V131">
        <v>0</v>
      </c>
      <c r="Y131" s="1">
        <v>44841</v>
      </c>
      <c r="Z131" s="6">
        <v>0.37652777777777779</v>
      </c>
      <c r="AB131">
        <v>1</v>
      </c>
      <c r="AD131" s="3">
        <f t="shared" si="12"/>
        <v>2.8355717881261961</v>
      </c>
      <c r="AE131" s="3">
        <f t="shared" si="13"/>
        <v>5.5777193870744846</v>
      </c>
      <c r="AF131" s="3">
        <f t="shared" si="14"/>
        <v>2.7421475989482884</v>
      </c>
      <c r="AG131" s="3">
        <f t="shared" si="15"/>
        <v>0.13990239685700781</v>
      </c>
      <c r="AH131" s="3"/>
      <c r="BG131" s="3"/>
      <c r="BH131" s="3"/>
      <c r="BI131" s="3"/>
      <c r="BJ131" s="3"/>
    </row>
    <row r="132" spans="1:62" x14ac:dyDescent="0.35">
      <c r="A132">
        <v>108</v>
      </c>
      <c r="B132">
        <v>32</v>
      </c>
      <c r="C132" t="s">
        <v>63</v>
      </c>
      <c r="D132" t="s">
        <v>27</v>
      </c>
      <c r="G132">
        <v>0.5</v>
      </c>
      <c r="H132">
        <v>0.5</v>
      </c>
      <c r="I132">
        <v>2793</v>
      </c>
      <c r="J132">
        <v>7025</v>
      </c>
      <c r="L132">
        <v>1324</v>
      </c>
      <c r="M132">
        <v>2.5569999999999999</v>
      </c>
      <c r="N132">
        <v>6.23</v>
      </c>
      <c r="O132">
        <v>3.673</v>
      </c>
      <c r="Q132">
        <v>2.1999999999999999E-2</v>
      </c>
      <c r="R132">
        <v>1</v>
      </c>
      <c r="S132">
        <v>0</v>
      </c>
      <c r="T132">
        <v>0</v>
      </c>
      <c r="V132">
        <v>0</v>
      </c>
      <c r="Y132" s="1">
        <v>44841</v>
      </c>
      <c r="Z132" s="6">
        <v>0.38357638888888884</v>
      </c>
      <c r="AB132">
        <v>2</v>
      </c>
      <c r="AD132" s="3">
        <f t="shared" si="12"/>
        <v>2.6731780496116708</v>
      </c>
      <c r="AE132" s="3">
        <f t="shared" si="13"/>
        <v>7.0914336331712038</v>
      </c>
      <c r="AF132" s="3">
        <f t="shared" si="14"/>
        <v>4.4182555835595334</v>
      </c>
      <c r="AG132" s="3">
        <f t="shared" si="15"/>
        <v>0.15217980077574025</v>
      </c>
      <c r="AH132" s="3"/>
      <c r="AK132">
        <f>ABS(100*(AD132-AD133)/(AVERAGE(AD132:AD133)))</f>
        <v>57.117566603395701</v>
      </c>
      <c r="AL132">
        <f>ABS(100*((AVERAGE(AD132:AD133)-AVERAGE(AD126:AD127))/(AVERAGE(AD126:AD127,AD132:AD133))))</f>
        <v>10.836332166044656</v>
      </c>
      <c r="AQ132">
        <f>ABS(100*(AE132-AE133)/(AVERAGE(AE132:AE133)))</f>
        <v>1.5212179985525531</v>
      </c>
      <c r="AR132">
        <f>ABS(100*((AVERAGE(AE132:AE133)-AVERAGE(AE126:AE127))/(AVERAGE(AE126:AE127,AE132:AE133))))</f>
        <v>13.491493159715814</v>
      </c>
      <c r="AW132">
        <f>ABS(100*(AF132-AF133)/(AVERAGE(AF132:AF133)))</f>
        <v>59.592116784626448</v>
      </c>
      <c r="AX132">
        <f>ABS(100*((AVERAGE(AF132:AF133)-AVERAGE(AF126:AF127))/(AVERAGE(AF126:AF127,AF132:AF133))))</f>
        <v>48.641827944371663</v>
      </c>
      <c r="BC132">
        <f>ABS(100*(AG132-AG133)/(AVERAGE(AG132:AG133)))</f>
        <v>7.0329115373770925</v>
      </c>
      <c r="BD132">
        <f>ABS(100*((AVERAGE(AG132:AG133)-AVERAGE(AG126:AG127))/(AVERAGE(AG126:AG127,AG132:AG133))))</f>
        <v>33.292373455898733</v>
      </c>
      <c r="BG132" s="3">
        <f>AVERAGE(AD132:AD133)</f>
        <v>3.741786846801002</v>
      </c>
      <c r="BH132" s="3">
        <f>AVERAGE(AE132:AE133)</f>
        <v>7.1457851178464891</v>
      </c>
      <c r="BI132" s="3">
        <f>AVERAGE(AF132:AF133)</f>
        <v>3.4039982710454875</v>
      </c>
      <c r="BJ132" s="3">
        <f>AVERAGE(AG132:AG133)</f>
        <v>0.15772617184429041</v>
      </c>
    </row>
    <row r="133" spans="1:62" x14ac:dyDescent="0.35">
      <c r="A133">
        <v>109</v>
      </c>
      <c r="B133">
        <v>32</v>
      </c>
      <c r="C133" t="s">
        <v>63</v>
      </c>
      <c r="D133" t="s">
        <v>27</v>
      </c>
      <c r="G133">
        <v>0.5</v>
      </c>
      <c r="H133">
        <v>0.5</v>
      </c>
      <c r="I133">
        <v>5004</v>
      </c>
      <c r="J133">
        <v>7132</v>
      </c>
      <c r="L133">
        <v>1427</v>
      </c>
      <c r="M133">
        <v>4.2539999999999996</v>
      </c>
      <c r="N133">
        <v>6.3209999999999997</v>
      </c>
      <c r="O133">
        <v>2.0670000000000002</v>
      </c>
      <c r="Q133">
        <v>3.3000000000000002E-2</v>
      </c>
      <c r="R133">
        <v>1</v>
      </c>
      <c r="S133">
        <v>0</v>
      </c>
      <c r="T133">
        <v>0</v>
      </c>
      <c r="V133">
        <v>0</v>
      </c>
      <c r="Y133" s="1">
        <v>44841</v>
      </c>
      <c r="Z133" s="6">
        <v>0.39125000000000004</v>
      </c>
      <c r="AB133">
        <v>2</v>
      </c>
      <c r="AD133" s="3">
        <f t="shared" si="12"/>
        <v>4.8103956439903328</v>
      </c>
      <c r="AE133" s="3">
        <f t="shared" si="13"/>
        <v>7.2001366025217743</v>
      </c>
      <c r="AF133" s="3">
        <f t="shared" si="14"/>
        <v>2.3897409585314415</v>
      </c>
      <c r="AG133" s="3">
        <f t="shared" si="15"/>
        <v>0.16327254291284057</v>
      </c>
      <c r="AH133" s="3"/>
    </row>
    <row r="134" spans="1:62" x14ac:dyDescent="0.35">
      <c r="A134">
        <v>110</v>
      </c>
      <c r="B134">
        <v>3</v>
      </c>
      <c r="C134" t="s">
        <v>28</v>
      </c>
      <c r="D134" t="s">
        <v>27</v>
      </c>
      <c r="G134">
        <v>0.5</v>
      </c>
      <c r="H134">
        <v>0.5</v>
      </c>
      <c r="I134">
        <v>1682</v>
      </c>
      <c r="J134">
        <v>462</v>
      </c>
      <c r="L134">
        <v>266</v>
      </c>
      <c r="M134">
        <v>1.7050000000000001</v>
      </c>
      <c r="N134">
        <v>0.67</v>
      </c>
      <c r="O134">
        <v>0</v>
      </c>
      <c r="Q134">
        <v>0</v>
      </c>
      <c r="R134">
        <v>1</v>
      </c>
      <c r="S134">
        <v>0</v>
      </c>
      <c r="T134">
        <v>0</v>
      </c>
      <c r="V134">
        <v>0</v>
      </c>
      <c r="Y134" s="1">
        <v>44841</v>
      </c>
      <c r="Z134" s="6">
        <v>0.40354166666666669</v>
      </c>
      <c r="AB134">
        <v>1</v>
      </c>
      <c r="AD134" s="3">
        <f t="shared" si="12"/>
        <v>1.5992527907447809</v>
      </c>
      <c r="AE134" s="3">
        <f t="shared" si="13"/>
        <v>0.42397954113578851</v>
      </c>
      <c r="AF134" s="3">
        <f t="shared" si="14"/>
        <v>-1.1752732496089924</v>
      </c>
      <c r="AG134" s="3">
        <f t="shared" si="15"/>
        <v>3.8236876687855019E-2</v>
      </c>
      <c r="AH134" s="3"/>
      <c r="BG134" s="3"/>
      <c r="BH134" s="3"/>
      <c r="BI134" s="3"/>
      <c r="BJ134" s="3"/>
    </row>
    <row r="135" spans="1:62" x14ac:dyDescent="0.35">
      <c r="A135">
        <v>111</v>
      </c>
      <c r="B135">
        <v>3</v>
      </c>
      <c r="C135" t="s">
        <v>28</v>
      </c>
      <c r="D135" t="s">
        <v>27</v>
      </c>
      <c r="G135">
        <v>0.5</v>
      </c>
      <c r="H135">
        <v>0.5</v>
      </c>
      <c r="I135">
        <v>408</v>
      </c>
      <c r="J135">
        <v>405</v>
      </c>
      <c r="L135">
        <v>253</v>
      </c>
      <c r="M135">
        <v>0.72799999999999998</v>
      </c>
      <c r="N135">
        <v>0.622</v>
      </c>
      <c r="O135">
        <v>0</v>
      </c>
      <c r="Q135">
        <v>0</v>
      </c>
      <c r="R135">
        <v>1</v>
      </c>
      <c r="S135">
        <v>0</v>
      </c>
      <c r="T135">
        <v>0</v>
      </c>
      <c r="V135">
        <v>0</v>
      </c>
      <c r="Y135" s="1">
        <v>44841</v>
      </c>
      <c r="Z135" s="6">
        <v>0.40961805555555553</v>
      </c>
      <c r="AB135">
        <v>1</v>
      </c>
      <c r="AD135" s="3">
        <f t="shared" si="12"/>
        <v>0.36776694034296481</v>
      </c>
      <c r="AE135" s="3">
        <f t="shared" si="13"/>
        <v>0.36607235185557846</v>
      </c>
      <c r="AF135" s="3">
        <f t="shared" si="14"/>
        <v>-1.6945884873863504E-3</v>
      </c>
      <c r="AG135" s="3">
        <f t="shared" si="15"/>
        <v>3.6836821855017111E-2</v>
      </c>
      <c r="AH135" s="3"/>
      <c r="AK135">
        <f>ABS(100*(AD135-AD136)/(AVERAGE(AD135:AD136)))</f>
        <v>41.976291091246154</v>
      </c>
      <c r="AQ135">
        <f>ABS(100*(AE135-AE136)/(AVERAGE(AE135:AE136)))</f>
        <v>14.659085002874061</v>
      </c>
      <c r="AW135">
        <f>ABS(100*(AF135-AF136)/(AVERAGE(AF135:AF136)))</f>
        <v>203.72205746111155</v>
      </c>
      <c r="BC135">
        <f>ABS(100*(AG135-AG136)/(AVERAGE(AG135:AG136)))</f>
        <v>19.284476885810008</v>
      </c>
      <c r="BG135" s="3">
        <f>AVERAGE(AD135:AD136)</f>
        <v>0.30396940021225849</v>
      </c>
      <c r="BH135" s="3">
        <f>AVERAGE(AE135:AE136)</f>
        <v>0.39502594649568346</v>
      </c>
      <c r="BI135" s="3">
        <f>AVERAGE(AF135:AF136)</f>
        <v>9.1056546283424994E-2</v>
      </c>
      <c r="BJ135" s="3">
        <f>AVERAGE(AG135:AG136)</f>
        <v>4.0767745039523545E-2</v>
      </c>
    </row>
    <row r="136" spans="1:62" x14ac:dyDescent="0.35">
      <c r="A136">
        <v>112</v>
      </c>
      <c r="B136">
        <v>3</v>
      </c>
      <c r="C136" t="s">
        <v>28</v>
      </c>
      <c r="D136" t="s">
        <v>27</v>
      </c>
      <c r="G136">
        <v>0.5</v>
      </c>
      <c r="H136">
        <v>0.5</v>
      </c>
      <c r="I136">
        <v>276</v>
      </c>
      <c r="J136">
        <v>462</v>
      </c>
      <c r="L136">
        <v>326</v>
      </c>
      <c r="M136">
        <v>0.627</v>
      </c>
      <c r="N136">
        <v>0.67</v>
      </c>
      <c r="O136">
        <v>4.3999999999999997E-2</v>
      </c>
      <c r="Q136">
        <v>0</v>
      </c>
      <c r="R136">
        <v>1</v>
      </c>
      <c r="S136">
        <v>0</v>
      </c>
      <c r="T136">
        <v>0</v>
      </c>
      <c r="V136">
        <v>0</v>
      </c>
      <c r="Y136" s="1">
        <v>44841</v>
      </c>
      <c r="Z136" s="6">
        <v>0.41616898148148151</v>
      </c>
      <c r="AB136">
        <v>1</v>
      </c>
      <c r="AD136" s="3">
        <f t="shared" si="12"/>
        <v>0.24017186008155217</v>
      </c>
      <c r="AE136" s="3">
        <f t="shared" si="13"/>
        <v>0.42397954113578851</v>
      </c>
      <c r="AF136" s="3">
        <f t="shared" si="14"/>
        <v>0.18380768105423634</v>
      </c>
      <c r="AG136" s="3">
        <f t="shared" si="15"/>
        <v>4.4698668224029986E-2</v>
      </c>
      <c r="AH136" s="3"/>
      <c r="BG136" s="3"/>
      <c r="BH136" s="3"/>
      <c r="BI136" s="3"/>
      <c r="BJ136" s="3"/>
    </row>
    <row r="137" spans="1:62" x14ac:dyDescent="0.35">
      <c r="A137">
        <v>113</v>
      </c>
      <c r="B137">
        <v>1</v>
      </c>
      <c r="C137" t="s">
        <v>71</v>
      </c>
      <c r="D137" t="s">
        <v>27</v>
      </c>
      <c r="G137">
        <v>0.3</v>
      </c>
      <c r="H137">
        <v>0.3</v>
      </c>
      <c r="I137">
        <v>2657</v>
      </c>
      <c r="J137">
        <v>9147</v>
      </c>
      <c r="L137">
        <v>3884</v>
      </c>
      <c r="M137">
        <v>4.0890000000000004</v>
      </c>
      <c r="N137">
        <v>13.38</v>
      </c>
      <c r="O137">
        <v>9.2910000000000004</v>
      </c>
      <c r="Q137">
        <v>0.48399999999999999</v>
      </c>
      <c r="R137">
        <v>1</v>
      </c>
      <c r="S137">
        <v>0</v>
      </c>
      <c r="T137">
        <v>0</v>
      </c>
      <c r="V137">
        <v>0</v>
      </c>
      <c r="Y137" s="1">
        <v>44841</v>
      </c>
      <c r="Z137" s="6">
        <v>0.42834490740740744</v>
      </c>
      <c r="AB137">
        <v>1</v>
      </c>
      <c r="AD137" s="3">
        <f t="shared" si="12"/>
        <v>4.2361940862776315</v>
      </c>
      <c r="AE137" s="3">
        <f t="shared" si="13"/>
        <v>15.412010898928784</v>
      </c>
      <c r="AF137" s="3">
        <f t="shared" si="14"/>
        <v>11.175816812651153</v>
      </c>
      <c r="AG137" s="3">
        <f t="shared" si="15"/>
        <v>0.71313817719867567</v>
      </c>
      <c r="AH137" s="3"/>
    </row>
    <row r="138" spans="1:62" x14ac:dyDescent="0.35">
      <c r="A138">
        <v>114</v>
      </c>
      <c r="B138">
        <v>1</v>
      </c>
      <c r="C138" t="s">
        <v>71</v>
      </c>
      <c r="D138" t="s">
        <v>27</v>
      </c>
      <c r="G138">
        <v>0.3</v>
      </c>
      <c r="H138">
        <v>0.3</v>
      </c>
      <c r="I138">
        <v>4449</v>
      </c>
      <c r="J138">
        <v>9296</v>
      </c>
      <c r="L138">
        <v>3914</v>
      </c>
      <c r="M138">
        <v>6.38</v>
      </c>
      <c r="N138">
        <v>13.590999999999999</v>
      </c>
      <c r="O138">
        <v>7.2110000000000003</v>
      </c>
      <c r="Q138">
        <v>0.48899999999999999</v>
      </c>
      <c r="R138">
        <v>1</v>
      </c>
      <c r="S138">
        <v>0</v>
      </c>
      <c r="T138">
        <v>0</v>
      </c>
      <c r="V138">
        <v>0</v>
      </c>
      <c r="Y138" s="1">
        <v>44841</v>
      </c>
      <c r="Z138" s="6">
        <v>0.43526620370370367</v>
      </c>
      <c r="AB138">
        <v>1</v>
      </c>
      <c r="AD138" s="3">
        <f t="shared" si="12"/>
        <v>7.123193882091412</v>
      </c>
      <c r="AE138" s="3">
        <f t="shared" si="13"/>
        <v>15.664296606611572</v>
      </c>
      <c r="AF138" s="3">
        <f t="shared" si="14"/>
        <v>8.5411027245201598</v>
      </c>
      <c r="AG138" s="3">
        <f t="shared" si="15"/>
        <v>0.71852300347882136</v>
      </c>
      <c r="AH138" s="3"/>
      <c r="AI138">
        <f>100*(AVERAGE(I138:I139))/(AVERAGE(I$51:I$52))</f>
        <v>86.844376258509925</v>
      </c>
      <c r="AK138">
        <f>ABS(100*(AD138-AD139)/(AVERAGE(AD138:AD139)))</f>
        <v>3.5325771827579135</v>
      </c>
      <c r="AO138">
        <f>100*(AVERAGE(J138:J139))/(AVERAGE(J$51:J$52))</f>
        <v>81.25933737586783</v>
      </c>
      <c r="AQ138">
        <f>ABS(100*(AE138-AE139)/(AVERAGE(AE138:AE139)))</f>
        <v>1.07587209013447</v>
      </c>
      <c r="AU138">
        <f>100*(((AVERAGE(J138:J139))-(AVERAGE(I138:I139)))/((AVERAGE(J$51:J$52))-(AVERAGE($I$51:I52))))</f>
        <v>76.534998783356315</v>
      </c>
      <c r="AW138">
        <f>ABS(100*(AF138-AF139)/(AVERAGE(AF138:AF139)))</f>
        <v>5.0879110791119224</v>
      </c>
      <c r="BA138">
        <f>100*(AVERAGE(L138:L139))/(AVERAGE(L$51:L$52))</f>
        <v>82.650703633690398</v>
      </c>
      <c r="BC138">
        <f>ABS(100*(AG138-AG139)/(AVERAGE(AG138:AG139)))</f>
        <v>1.0437264716312262</v>
      </c>
      <c r="BG138" s="3">
        <f>AVERAGE(AD138:AD139)</f>
        <v>7.2512722770507851</v>
      </c>
      <c r="BH138" s="3">
        <f>AVERAGE(AE138:AE139)</f>
        <v>15.580483569495478</v>
      </c>
      <c r="BI138" s="3">
        <f>AVERAGE(AF138:AF139)</f>
        <v>8.3292112924446933</v>
      </c>
      <c r="BJ138" s="3">
        <f>AVERAGE(AG138:AG139)</f>
        <v>0.72229238187492351</v>
      </c>
    </row>
    <row r="139" spans="1:62" x14ac:dyDescent="0.35">
      <c r="A139">
        <v>115</v>
      </c>
      <c r="B139">
        <v>1</v>
      </c>
      <c r="C139" t="s">
        <v>71</v>
      </c>
      <c r="D139" t="s">
        <v>27</v>
      </c>
      <c r="G139">
        <v>0.3</v>
      </c>
      <c r="H139">
        <v>0.3</v>
      </c>
      <c r="I139">
        <v>4608</v>
      </c>
      <c r="J139">
        <v>9197</v>
      </c>
      <c r="L139">
        <v>3956</v>
      </c>
      <c r="M139">
        <v>6.5830000000000002</v>
      </c>
      <c r="N139">
        <v>13.451000000000001</v>
      </c>
      <c r="O139">
        <v>6.8680000000000003</v>
      </c>
      <c r="Q139">
        <v>0.496</v>
      </c>
      <c r="R139">
        <v>1</v>
      </c>
      <c r="S139">
        <v>0</v>
      </c>
      <c r="T139">
        <v>0</v>
      </c>
      <c r="V139">
        <v>0</v>
      </c>
      <c r="Y139" s="1">
        <v>44841</v>
      </c>
      <c r="Z139" s="6">
        <v>0.44269675925925928</v>
      </c>
      <c r="AB139">
        <v>1</v>
      </c>
      <c r="AD139" s="3">
        <f t="shared" si="12"/>
        <v>7.3793506720101583</v>
      </c>
      <c r="AE139" s="3">
        <f t="shared" si="13"/>
        <v>15.496670532379383</v>
      </c>
      <c r="AF139" s="3">
        <f t="shared" si="14"/>
        <v>8.1173198603692249</v>
      </c>
      <c r="AG139" s="3">
        <f t="shared" si="15"/>
        <v>0.72606176027102565</v>
      </c>
      <c r="AH139" s="3"/>
      <c r="BG139" s="3"/>
      <c r="BH139" s="3"/>
      <c r="BI139" s="3"/>
      <c r="BJ139" s="3"/>
    </row>
    <row r="140" spans="1:62" x14ac:dyDescent="0.35">
      <c r="A140">
        <v>116</v>
      </c>
      <c r="B140">
        <v>6</v>
      </c>
      <c r="R140">
        <v>1</v>
      </c>
    </row>
  </sheetData>
  <conditionalFormatting sqref="BC37:BD38 AK40:AL41 AW40:AX41 AQ40:AR41 AK43:AL44 AL42 AQ43:AR44 AR42 AW43:AX44 AX42 BD42 BC40:BD41 BD39 BD36">
    <cfRule type="cellIs" dxfId="2225" priority="330" operator="greaterThan">
      <formula>20</formula>
    </cfRule>
  </conditionalFormatting>
  <conditionalFormatting sqref="AS53:AT53 AY53:AZ53 BE53 AM53:AN53 BE36:BE42 AM47:AN48 BE47:BE48 AY47:AZ48 AS47:AT48 AM40:AN44 AY40:AZ44 AS40:AT44">
    <cfRule type="cellIs" dxfId="2224" priority="329" operator="between">
      <formula>80</formula>
      <formula>120</formula>
    </cfRule>
  </conditionalFormatting>
  <conditionalFormatting sqref="BC44">
    <cfRule type="cellIs" dxfId="2223" priority="328" operator="greaterThan">
      <formula>20</formula>
    </cfRule>
  </conditionalFormatting>
  <conditionalFormatting sqref="AL48 AX48 BD48 BC53:BD53 AW53:AX53 AK53:AL53">
    <cfRule type="cellIs" dxfId="2222" priority="327" operator="greaterThan">
      <formula>20</formula>
    </cfRule>
  </conditionalFormatting>
  <conditionalFormatting sqref="AK53">
    <cfRule type="cellIs" dxfId="2221" priority="325" operator="greaterThan">
      <formula>20</formula>
    </cfRule>
  </conditionalFormatting>
  <conditionalFormatting sqref="BC53">
    <cfRule type="cellIs" dxfId="2220" priority="322" operator="greaterThan">
      <formula>20</formula>
    </cfRule>
  </conditionalFormatting>
  <conditionalFormatting sqref="AM35:AN40 AY35:AZ40">
    <cfRule type="cellIs" dxfId="2219" priority="320" operator="between">
      <formula>80</formula>
      <formula>120</formula>
    </cfRule>
  </conditionalFormatting>
  <conditionalFormatting sqref="AR48 AQ53:AR53">
    <cfRule type="cellIs" dxfId="2218" priority="326" operator="greaterThan">
      <formula>20</formula>
    </cfRule>
  </conditionalFormatting>
  <conditionalFormatting sqref="AQ35:AR35 AQ40:AR40 AR39 AQ37:AR38 AR36">
    <cfRule type="cellIs" dxfId="2217" priority="319" operator="greaterThan">
      <formula>20</formula>
    </cfRule>
  </conditionalFormatting>
  <conditionalFormatting sqref="AS35:AT40">
    <cfRule type="cellIs" dxfId="2216" priority="318" operator="between">
      <formula>80</formula>
      <formula>120</formula>
    </cfRule>
  </conditionalFormatting>
  <conditionalFormatting sqref="AQ53">
    <cfRule type="cellIs" dxfId="2215" priority="324" operator="greaterThan">
      <formula>20</formula>
    </cfRule>
  </conditionalFormatting>
  <conditionalFormatting sqref="AW53">
    <cfRule type="cellIs" dxfId="2214" priority="323" operator="greaterThan">
      <formula>20</formula>
    </cfRule>
  </conditionalFormatting>
  <conditionalFormatting sqref="AK35:AL35 AW35:AX35 AK40:AL40 AL39 AK37:AL38 AL36 AW40:AX40 AX39 AW37:AX38 AX36">
    <cfRule type="cellIs" dxfId="2213" priority="321" operator="greaterThan">
      <formula>20</formula>
    </cfRule>
  </conditionalFormatting>
  <conditionalFormatting sqref="BC53">
    <cfRule type="cellIs" dxfId="2212" priority="316" operator="greaterThan">
      <formula>20</formula>
    </cfRule>
  </conditionalFormatting>
  <conditionalFormatting sqref="AW53">
    <cfRule type="cellIs" dxfId="2211" priority="317" operator="greaterThan">
      <formula>20</formula>
    </cfRule>
  </conditionalFormatting>
  <conditionalFormatting sqref="BE84">
    <cfRule type="cellIs" dxfId="2210" priority="212" operator="between">
      <formula>80</formula>
      <formula>120</formula>
    </cfRule>
  </conditionalFormatting>
  <conditionalFormatting sqref="AK49">
    <cfRule type="cellIs" dxfId="2209" priority="315" operator="greaterThan">
      <formula>20</formula>
    </cfRule>
  </conditionalFormatting>
  <conditionalFormatting sqref="AQ49">
    <cfRule type="cellIs" dxfId="2208" priority="314" operator="greaterThan">
      <formula>20</formula>
    </cfRule>
  </conditionalFormatting>
  <conditionalFormatting sqref="AW49">
    <cfRule type="cellIs" dxfId="2207" priority="313" operator="greaterThan">
      <formula>20</formula>
    </cfRule>
  </conditionalFormatting>
  <conditionalFormatting sqref="BC49">
    <cfRule type="cellIs" dxfId="2206" priority="312" operator="greaterThan">
      <formula>20</formula>
    </cfRule>
  </conditionalFormatting>
  <conditionalFormatting sqref="AK46">
    <cfRule type="cellIs" dxfId="2205" priority="311" operator="greaterThan">
      <formula>20</formula>
    </cfRule>
  </conditionalFormatting>
  <conditionalFormatting sqref="AQ46">
    <cfRule type="cellIs" dxfId="2204" priority="310" operator="greaterThan">
      <formula>20</formula>
    </cfRule>
  </conditionalFormatting>
  <conditionalFormatting sqref="AW46">
    <cfRule type="cellIs" dxfId="2203" priority="309" operator="greaterThan">
      <formula>20</formula>
    </cfRule>
  </conditionalFormatting>
  <conditionalFormatting sqref="BC46">
    <cfRule type="cellIs" dxfId="2202" priority="308" operator="greaterThan">
      <formula>20</formula>
    </cfRule>
  </conditionalFormatting>
  <conditionalFormatting sqref="AK47">
    <cfRule type="cellIs" dxfId="2201" priority="307" operator="greaterThan">
      <formula>20</formula>
    </cfRule>
  </conditionalFormatting>
  <conditionalFormatting sqref="AQ47">
    <cfRule type="cellIs" dxfId="2200" priority="306" operator="greaterThan">
      <formula>20</formula>
    </cfRule>
  </conditionalFormatting>
  <conditionalFormatting sqref="AW47">
    <cfRule type="cellIs" dxfId="2199" priority="305" operator="greaterThan">
      <formula>20</formula>
    </cfRule>
  </conditionalFormatting>
  <conditionalFormatting sqref="BC47">
    <cfRule type="cellIs" dxfId="2198" priority="304" operator="greaterThan">
      <formula>20</formula>
    </cfRule>
  </conditionalFormatting>
  <conditionalFormatting sqref="AW89">
    <cfRule type="cellIs" dxfId="2197" priority="206" operator="greaterThan">
      <formula>20</formula>
    </cfRule>
  </conditionalFormatting>
  <conditionalFormatting sqref="BC89">
    <cfRule type="cellIs" dxfId="2196" priority="205" operator="greaterThan">
      <formula>20</formula>
    </cfRule>
  </conditionalFormatting>
  <conditionalFormatting sqref="AK95 AK92">
    <cfRule type="cellIs" dxfId="2195" priority="204" operator="greaterThan">
      <formula>20</formula>
    </cfRule>
  </conditionalFormatting>
  <conditionalFormatting sqref="AQ95 AQ92">
    <cfRule type="cellIs" dxfId="2194" priority="203" operator="greaterThan">
      <formula>20</formula>
    </cfRule>
  </conditionalFormatting>
  <conditionalFormatting sqref="AK52">
    <cfRule type="cellIs" dxfId="2193" priority="303" operator="greaterThan">
      <formula>20</formula>
    </cfRule>
  </conditionalFormatting>
  <conditionalFormatting sqref="AQ52">
    <cfRule type="cellIs" dxfId="2192" priority="302" operator="greaterThan">
      <formula>20</formula>
    </cfRule>
  </conditionalFormatting>
  <conditionalFormatting sqref="AW52">
    <cfRule type="cellIs" dxfId="2191" priority="301" operator="greaterThan">
      <formula>20</formula>
    </cfRule>
  </conditionalFormatting>
  <conditionalFormatting sqref="BC52">
    <cfRule type="cellIs" dxfId="2190" priority="300" operator="greaterThan">
      <formula>20</formula>
    </cfRule>
  </conditionalFormatting>
  <conditionalFormatting sqref="AK86 AK83 AK80 AK77 AK74 AK71 AK68 AK65 AK62 AK59 AK56">
    <cfRule type="cellIs" dxfId="2189" priority="299" operator="greaterThan">
      <formula>20</formula>
    </cfRule>
  </conditionalFormatting>
  <conditionalFormatting sqref="AQ86 AQ83 AQ80 AQ77 AQ74 AQ71 AQ68 AQ65 AQ62 AQ59 AQ56">
    <cfRule type="cellIs" dxfId="2188" priority="298" operator="greaterThan">
      <formula>20</formula>
    </cfRule>
  </conditionalFormatting>
  <conditionalFormatting sqref="AW86 AW83 AW80 AW77 AW74 AW71 AW68 AW65 AW62 AW59 AW56">
    <cfRule type="cellIs" dxfId="2187" priority="297" operator="greaterThan">
      <formula>20</formula>
    </cfRule>
  </conditionalFormatting>
  <conditionalFormatting sqref="BC86 BC83 BC80 BC77 BC74 BC71 BC68 BC65 BC62 BC59 BC56">
    <cfRule type="cellIs" dxfId="2186" priority="296" operator="greaterThan">
      <formula>20</formula>
    </cfRule>
  </conditionalFormatting>
  <conditionalFormatting sqref="AK93">
    <cfRule type="cellIs" dxfId="2185" priority="295" operator="greaterThan">
      <formula>20</formula>
    </cfRule>
  </conditionalFormatting>
  <conditionalFormatting sqref="AQ93">
    <cfRule type="cellIs" dxfId="2184" priority="294" operator="greaterThan">
      <formula>20</formula>
    </cfRule>
  </conditionalFormatting>
  <conditionalFormatting sqref="AW93">
    <cfRule type="cellIs" dxfId="2183" priority="293" operator="greaterThan">
      <formula>20</formula>
    </cfRule>
  </conditionalFormatting>
  <conditionalFormatting sqref="BC96 BC93">
    <cfRule type="cellIs" dxfId="2182" priority="292" operator="greaterThan">
      <formula>20</formula>
    </cfRule>
  </conditionalFormatting>
  <conditionalFormatting sqref="AM87:AN87">
    <cfRule type="cellIs" dxfId="2181" priority="291" operator="between">
      <formula>80</formula>
      <formula>120</formula>
    </cfRule>
  </conditionalFormatting>
  <conditionalFormatting sqref="AL86">
    <cfRule type="cellIs" dxfId="2180" priority="290" operator="greaterThan">
      <formula>20</formula>
    </cfRule>
  </conditionalFormatting>
  <conditionalFormatting sqref="AM86:AN86">
    <cfRule type="cellIs" dxfId="2179" priority="289" operator="between">
      <formula>80</formula>
      <formula>120</formula>
    </cfRule>
  </conditionalFormatting>
  <conditionalFormatting sqref="AM86:AN86">
    <cfRule type="cellIs" dxfId="2178" priority="288" operator="between">
      <formula>80</formula>
      <formula>120</formula>
    </cfRule>
  </conditionalFormatting>
  <conditionalFormatting sqref="AR84">
    <cfRule type="cellIs" dxfId="2177" priority="227" operator="greaterThan">
      <formula>20</formula>
    </cfRule>
  </conditionalFormatting>
  <conditionalFormatting sqref="AM88:AN88">
    <cfRule type="cellIs" dxfId="2176" priority="287" operator="between">
      <formula>80</formula>
      <formula>120</formula>
    </cfRule>
  </conditionalFormatting>
  <conditionalFormatting sqref="AK87 AK84 AK81 AK78 AK75 AK72 AK69 AK66 AK63 AK60 AK57 AK54">
    <cfRule type="cellIs" dxfId="2175" priority="242" operator="greaterThan">
      <formula>20</formula>
    </cfRule>
  </conditionalFormatting>
  <conditionalFormatting sqref="AQ87 AQ84 AQ81 AQ78 AQ75 AQ72 AQ69 AQ66 AQ63 AQ60 AQ57 AQ54">
    <cfRule type="cellIs" dxfId="2174" priority="241" operator="greaterThan">
      <formula>20</formula>
    </cfRule>
  </conditionalFormatting>
  <conditionalFormatting sqref="AW87 AW84 AW81 AW78 AW75 AW72 AW69 AW66 AW63 AW60 AW57 AW54">
    <cfRule type="cellIs" dxfId="2173" priority="240" operator="greaterThan">
      <formula>20</formula>
    </cfRule>
  </conditionalFormatting>
  <conditionalFormatting sqref="BC87 BC84 BC81 BC78 BC75 BC72 BC69 BC66 BC63 BC60 BC57 BC54">
    <cfRule type="cellIs" dxfId="2172" priority="239" operator="greaterThan">
      <formula>20</formula>
    </cfRule>
  </conditionalFormatting>
  <conditionalFormatting sqref="AQ94 AQ91">
    <cfRule type="cellIs" dxfId="2171" priority="237" operator="greaterThan">
      <formula>20</formula>
    </cfRule>
  </conditionalFormatting>
  <conditionalFormatting sqref="AW94 AW91">
    <cfRule type="cellIs" dxfId="2170" priority="236" operator="greaterThan">
      <formula>20</formula>
    </cfRule>
  </conditionalFormatting>
  <conditionalFormatting sqref="AS87:AT87">
    <cfRule type="cellIs" dxfId="2169" priority="286" operator="between">
      <formula>80</formula>
      <formula>120</formula>
    </cfRule>
  </conditionalFormatting>
  <conditionalFormatting sqref="AS87:AT87">
    <cfRule type="cellIs" dxfId="2168" priority="285" operator="between">
      <formula>80</formula>
      <formula>120</formula>
    </cfRule>
  </conditionalFormatting>
  <conditionalFormatting sqref="AR86">
    <cfRule type="cellIs" dxfId="2167" priority="284" operator="greaterThan">
      <formula>20</formula>
    </cfRule>
  </conditionalFormatting>
  <conditionalFormatting sqref="AS86:AT86">
    <cfRule type="cellIs" dxfId="2166" priority="283" operator="between">
      <formula>80</formula>
      <formula>120</formula>
    </cfRule>
  </conditionalFormatting>
  <conditionalFormatting sqref="AS86:AT86">
    <cfRule type="cellIs" dxfId="2165" priority="282" operator="between">
      <formula>80</formula>
      <formula>120</formula>
    </cfRule>
  </conditionalFormatting>
  <conditionalFormatting sqref="AS86:AT86">
    <cfRule type="cellIs" dxfId="2164" priority="281" operator="between">
      <formula>80</formula>
      <formula>120</formula>
    </cfRule>
  </conditionalFormatting>
  <conditionalFormatting sqref="AS88:AT88">
    <cfRule type="cellIs" dxfId="2163" priority="280" operator="between">
      <formula>80</formula>
      <formula>120</formula>
    </cfRule>
  </conditionalFormatting>
  <conditionalFormatting sqref="AS88:AT88">
    <cfRule type="cellIs" dxfId="2162" priority="279" operator="between">
      <formula>80</formula>
      <formula>120</formula>
    </cfRule>
  </conditionalFormatting>
  <conditionalFormatting sqref="AY87:AZ87">
    <cfRule type="cellIs" dxfId="2161" priority="278" operator="between">
      <formula>80</formula>
      <formula>120</formula>
    </cfRule>
  </conditionalFormatting>
  <conditionalFormatting sqref="AX86">
    <cfRule type="cellIs" dxfId="2160" priority="277" operator="greaterThan">
      <formula>20</formula>
    </cfRule>
  </conditionalFormatting>
  <conditionalFormatting sqref="AY86:AZ86">
    <cfRule type="cellIs" dxfId="2159" priority="276" operator="between">
      <formula>80</formula>
      <formula>120</formula>
    </cfRule>
  </conditionalFormatting>
  <conditionalFormatting sqref="AY86:AZ86">
    <cfRule type="cellIs" dxfId="2158" priority="274" operator="between">
      <formula>80</formula>
      <formula>120</formula>
    </cfRule>
  </conditionalFormatting>
  <conditionalFormatting sqref="AY86:AZ86">
    <cfRule type="cellIs" dxfId="2157" priority="275" operator="between">
      <formula>80</formula>
      <formula>120</formula>
    </cfRule>
  </conditionalFormatting>
  <conditionalFormatting sqref="AY88:AZ88">
    <cfRule type="cellIs" dxfId="2156" priority="273" operator="between">
      <formula>80</formula>
      <formula>120</formula>
    </cfRule>
  </conditionalFormatting>
  <conditionalFormatting sqref="BE87">
    <cfRule type="cellIs" dxfId="2155" priority="272" operator="between">
      <formula>80</formula>
      <formula>120</formula>
    </cfRule>
  </conditionalFormatting>
  <conditionalFormatting sqref="BD86">
    <cfRule type="cellIs" dxfId="2154" priority="271" operator="greaterThan">
      <formula>20</formula>
    </cfRule>
  </conditionalFormatting>
  <conditionalFormatting sqref="BE86">
    <cfRule type="cellIs" dxfId="2153" priority="270" operator="between">
      <formula>80</formula>
      <formula>120</formula>
    </cfRule>
  </conditionalFormatting>
  <conditionalFormatting sqref="BE86">
    <cfRule type="cellIs" dxfId="2152" priority="269" operator="between">
      <formula>80</formula>
      <formula>120</formula>
    </cfRule>
  </conditionalFormatting>
  <conditionalFormatting sqref="BE86">
    <cfRule type="cellIs" dxfId="2151" priority="267" operator="between">
      <formula>80</formula>
      <formula>120</formula>
    </cfRule>
  </conditionalFormatting>
  <conditionalFormatting sqref="BE86">
    <cfRule type="cellIs" dxfId="2150" priority="268" operator="between">
      <formula>80</formula>
      <formula>120</formula>
    </cfRule>
  </conditionalFormatting>
  <conditionalFormatting sqref="BE88">
    <cfRule type="cellIs" dxfId="2149" priority="266" operator="between">
      <formula>80</formula>
      <formula>120</formula>
    </cfRule>
  </conditionalFormatting>
  <conditionalFormatting sqref="AW95 AW92">
    <cfRule type="cellIs" dxfId="2148" priority="202" operator="greaterThan">
      <formula>20</formula>
    </cfRule>
  </conditionalFormatting>
  <conditionalFormatting sqref="AQ93 AQ90">
    <cfRule type="cellIs" dxfId="2147" priority="199" operator="greaterThan">
      <formula>20</formula>
    </cfRule>
  </conditionalFormatting>
  <conditionalFormatting sqref="AS97:AT97">
    <cfRule type="cellIs" dxfId="2146" priority="195" operator="between">
      <formula>80</formula>
      <formula>120</formula>
    </cfRule>
  </conditionalFormatting>
  <conditionalFormatting sqref="BE97">
    <cfRule type="cellIs" dxfId="2145" priority="192" operator="between">
      <formula>80</formula>
      <formula>120</formula>
    </cfRule>
  </conditionalFormatting>
  <conditionalFormatting sqref="AS98:AT98 AY98:AZ98 BE98 AM98:AN98">
    <cfRule type="cellIs" dxfId="2144" priority="191" operator="between">
      <formula>80</formula>
      <formula>120</formula>
    </cfRule>
  </conditionalFormatting>
  <conditionalFormatting sqref="BC98:BD98 AW98:AX98 AK98:AL98">
    <cfRule type="cellIs" dxfId="2143" priority="190" operator="greaterThan">
      <formula>20</formula>
    </cfRule>
  </conditionalFormatting>
  <conditionalFormatting sqref="BC43">
    <cfRule type="cellIs" dxfId="2142" priority="265" operator="greaterThan">
      <formula>20</formula>
    </cfRule>
  </conditionalFormatting>
  <conditionalFormatting sqref="AK47:AL47 AW47:AX47 BC47:BD47">
    <cfRule type="cellIs" dxfId="2141" priority="264" operator="greaterThan">
      <formula>20</formula>
    </cfRule>
  </conditionalFormatting>
  <conditionalFormatting sqref="AQ47:AR47">
    <cfRule type="cellIs" dxfId="2140" priority="263" operator="greaterThan">
      <formula>20</formula>
    </cfRule>
  </conditionalFormatting>
  <conditionalFormatting sqref="AQ47">
    <cfRule type="cellIs" dxfId="2139" priority="261" operator="greaterThan">
      <formula>20</formula>
    </cfRule>
  </conditionalFormatting>
  <conditionalFormatting sqref="BC47 BC49">
    <cfRule type="cellIs" dxfId="2138" priority="259" operator="greaterThan">
      <formula>20</formula>
    </cfRule>
  </conditionalFormatting>
  <conditionalFormatting sqref="AK47">
    <cfRule type="cellIs" dxfId="2137" priority="262" operator="greaterThan">
      <formula>20</formula>
    </cfRule>
  </conditionalFormatting>
  <conditionalFormatting sqref="AW47 AW49">
    <cfRule type="cellIs" dxfId="2136" priority="260" operator="greaterThan">
      <formula>20</formula>
    </cfRule>
  </conditionalFormatting>
  <conditionalFormatting sqref="AK49:AL49 AW49:AX49 BC49:BD49">
    <cfRule type="cellIs" dxfId="2135" priority="258" operator="greaterThan">
      <formula>20</formula>
    </cfRule>
  </conditionalFormatting>
  <conditionalFormatting sqref="AM49:AN49 BE49 AY49:AZ49">
    <cfRule type="cellIs" dxfId="2134" priority="257" operator="between">
      <formula>80</formula>
      <formula>120</formula>
    </cfRule>
  </conditionalFormatting>
  <conditionalFormatting sqref="AQ49:AR49">
    <cfRule type="cellIs" dxfId="2133" priority="256" operator="greaterThan">
      <formula>20</formula>
    </cfRule>
  </conditionalFormatting>
  <conditionalFormatting sqref="AS49:AT49">
    <cfRule type="cellIs" dxfId="2132" priority="255" operator="between">
      <formula>80</formula>
      <formula>120</formula>
    </cfRule>
  </conditionalFormatting>
  <conditionalFormatting sqref="AK46">
    <cfRule type="cellIs" dxfId="2131" priority="254" operator="greaterThan">
      <formula>20</formula>
    </cfRule>
  </conditionalFormatting>
  <conditionalFormatting sqref="AQ46">
    <cfRule type="cellIs" dxfId="2130" priority="253" operator="greaterThan">
      <formula>20</formula>
    </cfRule>
  </conditionalFormatting>
  <conditionalFormatting sqref="AW46">
    <cfRule type="cellIs" dxfId="2129" priority="252" operator="greaterThan">
      <formula>20</formula>
    </cfRule>
  </conditionalFormatting>
  <conditionalFormatting sqref="BC46">
    <cfRule type="cellIs" dxfId="2128" priority="251" operator="greaterThan">
      <formula>20</formula>
    </cfRule>
  </conditionalFormatting>
  <conditionalFormatting sqref="AK50">
    <cfRule type="cellIs" dxfId="2127" priority="250" operator="greaterThan">
      <formula>20</formula>
    </cfRule>
  </conditionalFormatting>
  <conditionalFormatting sqref="AQ50">
    <cfRule type="cellIs" dxfId="2126" priority="249" operator="greaterThan">
      <formula>20</formula>
    </cfRule>
  </conditionalFormatting>
  <conditionalFormatting sqref="AW50">
    <cfRule type="cellIs" dxfId="2125" priority="248" operator="greaterThan">
      <formula>20</formula>
    </cfRule>
  </conditionalFormatting>
  <conditionalFormatting sqref="BC50">
    <cfRule type="cellIs" dxfId="2124" priority="247" operator="greaterThan">
      <formula>20</formula>
    </cfRule>
  </conditionalFormatting>
  <conditionalFormatting sqref="AK51">
    <cfRule type="cellIs" dxfId="2123" priority="246" operator="greaterThan">
      <formula>20</formula>
    </cfRule>
  </conditionalFormatting>
  <conditionalFormatting sqref="AQ51">
    <cfRule type="cellIs" dxfId="2122" priority="245" operator="greaterThan">
      <formula>20</formula>
    </cfRule>
  </conditionalFormatting>
  <conditionalFormatting sqref="AW51">
    <cfRule type="cellIs" dxfId="2121" priority="244" operator="greaterThan">
      <formula>20</formula>
    </cfRule>
  </conditionalFormatting>
  <conditionalFormatting sqref="BC51">
    <cfRule type="cellIs" dxfId="2120" priority="243" operator="greaterThan">
      <formula>20</formula>
    </cfRule>
  </conditionalFormatting>
  <conditionalFormatting sqref="AK94 AK91">
    <cfRule type="cellIs" dxfId="2119" priority="238" operator="greaterThan">
      <formula>20</formula>
    </cfRule>
  </conditionalFormatting>
  <conditionalFormatting sqref="BC94 BC91">
    <cfRule type="cellIs" dxfId="2118" priority="235" operator="greaterThan">
      <formula>20</formula>
    </cfRule>
  </conditionalFormatting>
  <conditionalFormatting sqref="AM85:AN85">
    <cfRule type="cellIs" dxfId="2117" priority="234" operator="between">
      <formula>80</formula>
      <formula>120</formula>
    </cfRule>
  </conditionalFormatting>
  <conditionalFormatting sqref="AL84">
    <cfRule type="cellIs" dxfId="2116" priority="233" operator="greaterThan">
      <formula>20</formula>
    </cfRule>
  </conditionalFormatting>
  <conditionalFormatting sqref="AM84:AN84">
    <cfRule type="cellIs" dxfId="2115" priority="232" operator="between">
      <formula>80</formula>
      <formula>120</formula>
    </cfRule>
  </conditionalFormatting>
  <conditionalFormatting sqref="AM84:AN84">
    <cfRule type="cellIs" dxfId="2114" priority="231" operator="between">
      <formula>80</formula>
      <formula>120</formula>
    </cfRule>
  </conditionalFormatting>
  <conditionalFormatting sqref="AM86:AN87">
    <cfRule type="cellIs" dxfId="2113" priority="230" operator="between">
      <formula>80</formula>
      <formula>120</formula>
    </cfRule>
  </conditionalFormatting>
  <conditionalFormatting sqref="AS85:AT85">
    <cfRule type="cellIs" dxfId="2112" priority="229" operator="between">
      <formula>80</formula>
      <formula>120</formula>
    </cfRule>
  </conditionalFormatting>
  <conditionalFormatting sqref="AS85:AT85">
    <cfRule type="cellIs" dxfId="2111" priority="228" operator="between">
      <formula>80</formula>
      <formula>120</formula>
    </cfRule>
  </conditionalFormatting>
  <conditionalFormatting sqref="AS84:AT84">
    <cfRule type="cellIs" dxfId="2110" priority="226" operator="between">
      <formula>80</formula>
      <formula>120</formula>
    </cfRule>
  </conditionalFormatting>
  <conditionalFormatting sqref="AS84:AT84">
    <cfRule type="cellIs" dxfId="2109" priority="225" operator="between">
      <formula>80</formula>
      <formula>120</formula>
    </cfRule>
  </conditionalFormatting>
  <conditionalFormatting sqref="AS84:AT84">
    <cfRule type="cellIs" dxfId="2108" priority="224" operator="between">
      <formula>80</formula>
      <formula>120</formula>
    </cfRule>
  </conditionalFormatting>
  <conditionalFormatting sqref="AS86:AT87">
    <cfRule type="cellIs" dxfId="2107" priority="223" operator="between">
      <formula>80</formula>
      <formula>120</formula>
    </cfRule>
  </conditionalFormatting>
  <conditionalFormatting sqref="AS86:AT87">
    <cfRule type="cellIs" dxfId="2106" priority="222" operator="between">
      <formula>80</formula>
      <formula>120</formula>
    </cfRule>
  </conditionalFormatting>
  <conditionalFormatting sqref="BD84">
    <cfRule type="cellIs" dxfId="2105" priority="214" operator="greaterThan">
      <formula>20</formula>
    </cfRule>
  </conditionalFormatting>
  <conditionalFormatting sqref="AY85:AZ85">
    <cfRule type="cellIs" dxfId="2104" priority="221" operator="between">
      <formula>80</formula>
      <formula>120</formula>
    </cfRule>
  </conditionalFormatting>
  <conditionalFormatting sqref="AX84">
    <cfRule type="cellIs" dxfId="2103" priority="220" operator="greaterThan">
      <formula>20</formula>
    </cfRule>
  </conditionalFormatting>
  <conditionalFormatting sqref="AY84:AZ84">
    <cfRule type="cellIs" dxfId="2102" priority="219" operator="between">
      <formula>80</formula>
      <formula>120</formula>
    </cfRule>
  </conditionalFormatting>
  <conditionalFormatting sqref="AY84:AZ84">
    <cfRule type="cellIs" dxfId="2101" priority="217" operator="between">
      <formula>80</formula>
      <formula>120</formula>
    </cfRule>
  </conditionalFormatting>
  <conditionalFormatting sqref="AY84:AZ84">
    <cfRule type="cellIs" dxfId="2100" priority="218" operator="between">
      <formula>80</formula>
      <formula>120</formula>
    </cfRule>
  </conditionalFormatting>
  <conditionalFormatting sqref="AY86:AZ87">
    <cfRule type="cellIs" dxfId="2099" priority="216" operator="between">
      <formula>80</formula>
      <formula>120</formula>
    </cfRule>
  </conditionalFormatting>
  <conditionalFormatting sqref="AK89">
    <cfRule type="cellIs" dxfId="2098" priority="208" operator="greaterThan">
      <formula>20</formula>
    </cfRule>
  </conditionalFormatting>
  <conditionalFormatting sqref="BE85">
    <cfRule type="cellIs" dxfId="2097" priority="215" operator="between">
      <formula>80</formula>
      <formula>120</formula>
    </cfRule>
  </conditionalFormatting>
  <conditionalFormatting sqref="BE84">
    <cfRule type="cellIs" dxfId="2096" priority="213" operator="between">
      <formula>80</formula>
      <formula>120</formula>
    </cfRule>
  </conditionalFormatting>
  <conditionalFormatting sqref="BE84">
    <cfRule type="cellIs" dxfId="2095" priority="210" operator="between">
      <formula>80</formula>
      <formula>120</formula>
    </cfRule>
  </conditionalFormatting>
  <conditionalFormatting sqref="BE84">
    <cfRule type="cellIs" dxfId="2094" priority="211" operator="between">
      <formula>80</formula>
      <formula>120</formula>
    </cfRule>
  </conditionalFormatting>
  <conditionalFormatting sqref="AK93 AK90">
    <cfRule type="cellIs" dxfId="2093" priority="200" operator="greaterThan">
      <formula>20</formula>
    </cfRule>
  </conditionalFormatting>
  <conditionalFormatting sqref="BE86:BE87">
    <cfRule type="cellIs" dxfId="2092" priority="209" operator="between">
      <formula>80</formula>
      <formula>120</formula>
    </cfRule>
  </conditionalFormatting>
  <conditionalFormatting sqref="AW93 AW90">
    <cfRule type="cellIs" dxfId="2091" priority="198" operator="greaterThan">
      <formula>20</formula>
    </cfRule>
  </conditionalFormatting>
  <conditionalFormatting sqref="AQ89">
    <cfRule type="cellIs" dxfId="2090" priority="207" operator="greaterThan">
      <formula>20</formula>
    </cfRule>
  </conditionalFormatting>
  <conditionalFormatting sqref="BC95 BC92">
    <cfRule type="cellIs" dxfId="2089" priority="201" operator="greaterThan">
      <formula>20</formula>
    </cfRule>
  </conditionalFormatting>
  <conditionalFormatting sqref="BC96 BC93 BC90">
    <cfRule type="cellIs" dxfId="2088" priority="197" operator="greaterThan">
      <formula>20</formula>
    </cfRule>
  </conditionalFormatting>
  <conditionalFormatting sqref="AM97:AN97">
    <cfRule type="cellIs" dxfId="2087" priority="196" operator="between">
      <formula>80</formula>
      <formula>120</formula>
    </cfRule>
  </conditionalFormatting>
  <conditionalFormatting sqref="AS97:AT97">
    <cfRule type="cellIs" dxfId="2086" priority="194" operator="between">
      <formula>80</formula>
      <formula>120</formula>
    </cfRule>
  </conditionalFormatting>
  <conditionalFormatting sqref="AY97:AZ97">
    <cfRule type="cellIs" dxfId="2085" priority="193" operator="between">
      <formula>80</formula>
      <formula>120</formula>
    </cfRule>
  </conditionalFormatting>
  <conditionalFormatting sqref="AK98">
    <cfRule type="cellIs" dxfId="2084" priority="188" operator="greaterThan">
      <formula>20</formula>
    </cfRule>
  </conditionalFormatting>
  <conditionalFormatting sqref="BC98">
    <cfRule type="cellIs" dxfId="2083" priority="185" operator="greaterThan">
      <formula>20</formula>
    </cfRule>
  </conditionalFormatting>
  <conditionalFormatting sqref="AQ98:AR98">
    <cfRule type="cellIs" dxfId="2082" priority="189" operator="greaterThan">
      <formula>20</formula>
    </cfRule>
  </conditionalFormatting>
  <conditionalFormatting sqref="AQ98">
    <cfRule type="cellIs" dxfId="2081" priority="187" operator="greaterThan">
      <formula>20</formula>
    </cfRule>
  </conditionalFormatting>
  <conditionalFormatting sqref="AW98">
    <cfRule type="cellIs" dxfId="2080" priority="186" operator="greaterThan">
      <formula>20</formula>
    </cfRule>
  </conditionalFormatting>
  <conditionalFormatting sqref="BC98">
    <cfRule type="cellIs" dxfId="2079" priority="183" operator="greaterThan">
      <formula>20</formula>
    </cfRule>
  </conditionalFormatting>
  <conditionalFormatting sqref="AW98">
    <cfRule type="cellIs" dxfId="2078" priority="184" operator="greaterThan">
      <formula>20</formula>
    </cfRule>
  </conditionalFormatting>
  <conditionalFormatting sqref="AK131 AK128 AK125 AK122 AK119 AK116 AK113 AK110 AK107 AK104 AK101">
    <cfRule type="cellIs" dxfId="2077" priority="182" operator="greaterThan">
      <formula>20</formula>
    </cfRule>
  </conditionalFormatting>
  <conditionalFormatting sqref="AQ131 AQ128 AQ125 AQ122 AQ119 AQ116 AQ113 AQ110 AQ107 AQ104 AQ101">
    <cfRule type="cellIs" dxfId="2076" priority="181" operator="greaterThan">
      <formula>20</formula>
    </cfRule>
  </conditionalFormatting>
  <conditionalFormatting sqref="AW131 AW128 AW125 AW122 AW119 AW116 AW113 AW110 AW107 AW104 AW101">
    <cfRule type="cellIs" dxfId="2075" priority="180" operator="greaterThan">
      <formula>20</formula>
    </cfRule>
  </conditionalFormatting>
  <conditionalFormatting sqref="BC131 BC128 BC125 BC122 BC119 BC116 BC113 BC110 BC107 BC104 BC101">
    <cfRule type="cellIs" dxfId="2074" priority="179" operator="greaterThan">
      <formula>20</formula>
    </cfRule>
  </conditionalFormatting>
  <conditionalFormatting sqref="AX131">
    <cfRule type="cellIs" dxfId="2073" priority="164" operator="greaterThan">
      <formula>20</formula>
    </cfRule>
  </conditionalFormatting>
  <conditionalFormatting sqref="AM132:AN132">
    <cfRule type="cellIs" dxfId="2072" priority="178" operator="between">
      <formula>80</formula>
      <formula>120</formula>
    </cfRule>
  </conditionalFormatting>
  <conditionalFormatting sqref="AL131">
    <cfRule type="cellIs" dxfId="2071" priority="177" operator="greaterThan">
      <formula>20</formula>
    </cfRule>
  </conditionalFormatting>
  <conditionalFormatting sqref="AM131:AN131">
    <cfRule type="cellIs" dxfId="2070" priority="176" operator="between">
      <formula>80</formula>
      <formula>120</formula>
    </cfRule>
  </conditionalFormatting>
  <conditionalFormatting sqref="AM131:AN131">
    <cfRule type="cellIs" dxfId="2069" priority="175" operator="between">
      <formula>80</formula>
      <formula>120</formula>
    </cfRule>
  </conditionalFormatting>
  <conditionalFormatting sqref="AM133:AN133">
    <cfRule type="cellIs" dxfId="2068" priority="174" operator="between">
      <formula>80</formula>
      <formula>120</formula>
    </cfRule>
  </conditionalFormatting>
  <conditionalFormatting sqref="AS132:AT132">
    <cfRule type="cellIs" dxfId="2067" priority="173" operator="between">
      <formula>80</formula>
      <formula>120</formula>
    </cfRule>
  </conditionalFormatting>
  <conditionalFormatting sqref="AS132:AT132">
    <cfRule type="cellIs" dxfId="2066" priority="172" operator="between">
      <formula>80</formula>
      <formula>120</formula>
    </cfRule>
  </conditionalFormatting>
  <conditionalFormatting sqref="AR131">
    <cfRule type="cellIs" dxfId="2065" priority="171" operator="greaterThan">
      <formula>20</formula>
    </cfRule>
  </conditionalFormatting>
  <conditionalFormatting sqref="AS131:AT131">
    <cfRule type="cellIs" dxfId="2064" priority="170" operator="between">
      <formula>80</formula>
      <formula>120</formula>
    </cfRule>
  </conditionalFormatting>
  <conditionalFormatting sqref="AS131:AT131">
    <cfRule type="cellIs" dxfId="2063" priority="169" operator="between">
      <formula>80</formula>
      <formula>120</formula>
    </cfRule>
  </conditionalFormatting>
  <conditionalFormatting sqref="AS131:AT131">
    <cfRule type="cellIs" dxfId="2062" priority="168" operator="between">
      <formula>80</formula>
      <formula>120</formula>
    </cfRule>
  </conditionalFormatting>
  <conditionalFormatting sqref="AS133:AT133">
    <cfRule type="cellIs" dxfId="2061" priority="167" operator="between">
      <formula>80</formula>
      <formula>120</formula>
    </cfRule>
  </conditionalFormatting>
  <conditionalFormatting sqref="AS133:AT133">
    <cfRule type="cellIs" dxfId="2060" priority="166" operator="between">
      <formula>80</formula>
      <formula>120</formula>
    </cfRule>
  </conditionalFormatting>
  <conditionalFormatting sqref="AY132:AZ132">
    <cfRule type="cellIs" dxfId="2059" priority="165" operator="between">
      <formula>80</formula>
      <formula>120</formula>
    </cfRule>
  </conditionalFormatting>
  <conditionalFormatting sqref="AY131:AZ131">
    <cfRule type="cellIs" dxfId="2058" priority="163" operator="between">
      <formula>80</formula>
      <formula>120</formula>
    </cfRule>
  </conditionalFormatting>
  <conditionalFormatting sqref="AY131:AZ131">
    <cfRule type="cellIs" dxfId="2057" priority="161" operator="between">
      <formula>80</formula>
      <formula>120</formula>
    </cfRule>
  </conditionalFormatting>
  <conditionalFormatting sqref="AY131:AZ131">
    <cfRule type="cellIs" dxfId="2056" priority="162" operator="between">
      <formula>80</formula>
      <formula>120</formula>
    </cfRule>
  </conditionalFormatting>
  <conditionalFormatting sqref="AY133:AZ133">
    <cfRule type="cellIs" dxfId="2055" priority="160" operator="between">
      <formula>80</formula>
      <formula>120</formula>
    </cfRule>
  </conditionalFormatting>
  <conditionalFormatting sqref="BE132">
    <cfRule type="cellIs" dxfId="2054" priority="159" operator="between">
      <formula>80</formula>
      <formula>120</formula>
    </cfRule>
  </conditionalFormatting>
  <conditionalFormatting sqref="BD131">
    <cfRule type="cellIs" dxfId="2053" priority="158" operator="greaterThan">
      <formula>20</formula>
    </cfRule>
  </conditionalFormatting>
  <conditionalFormatting sqref="BE131">
    <cfRule type="cellIs" dxfId="2052" priority="157" operator="between">
      <formula>80</formula>
      <formula>120</formula>
    </cfRule>
  </conditionalFormatting>
  <conditionalFormatting sqref="BE131">
    <cfRule type="cellIs" dxfId="2051" priority="156" operator="between">
      <formula>80</formula>
      <formula>120</formula>
    </cfRule>
  </conditionalFormatting>
  <conditionalFormatting sqref="BE131">
    <cfRule type="cellIs" dxfId="2050" priority="154" operator="between">
      <formula>80</formula>
      <formula>120</formula>
    </cfRule>
  </conditionalFormatting>
  <conditionalFormatting sqref="BE131">
    <cfRule type="cellIs" dxfId="2049" priority="155" operator="between">
      <formula>80</formula>
      <formula>120</formula>
    </cfRule>
  </conditionalFormatting>
  <conditionalFormatting sqref="BE133">
    <cfRule type="cellIs" dxfId="2048" priority="153" operator="between">
      <formula>80</formula>
      <formula>120</formula>
    </cfRule>
  </conditionalFormatting>
  <conditionalFormatting sqref="AK132 AK129 AK126 AK123 AK120 AK117 AK114 AK111 AK108 AK105 AK102 AK99">
    <cfRule type="cellIs" dxfId="2047" priority="152" operator="greaterThan">
      <formula>20</formula>
    </cfRule>
  </conditionalFormatting>
  <conditionalFormatting sqref="AQ132 AQ129 AQ126 AQ123 AQ120 AQ117 AQ114 AQ111 AQ108 AQ105 AQ102 AQ99">
    <cfRule type="cellIs" dxfId="2046" priority="151" operator="greaterThan">
      <formula>20</formula>
    </cfRule>
  </conditionalFormatting>
  <conditionalFormatting sqref="AW132 AW129 AW126 AW123 AW120 AW117 AW114 AW111 AW108 AW105 AW102 AW99">
    <cfRule type="cellIs" dxfId="2045" priority="150" operator="greaterThan">
      <formula>20</formula>
    </cfRule>
  </conditionalFormatting>
  <conditionalFormatting sqref="BC132 BC129 BC126 BC123 BC120 BC117 BC114 BC111 BC108 BC105 BC102 BC99">
    <cfRule type="cellIs" dxfId="2044" priority="149" operator="greaterThan">
      <formula>20</formula>
    </cfRule>
  </conditionalFormatting>
  <conditionalFormatting sqref="AK139 AK136">
    <cfRule type="cellIs" dxfId="2043" priority="148" operator="greaterThan">
      <formula>20</formula>
    </cfRule>
  </conditionalFormatting>
  <conditionalFormatting sqref="AQ139 AQ136">
    <cfRule type="cellIs" dxfId="2042" priority="147" operator="greaterThan">
      <formula>20</formula>
    </cfRule>
  </conditionalFormatting>
  <conditionalFormatting sqref="AW139 AW136">
    <cfRule type="cellIs" dxfId="2041" priority="146" operator="greaterThan">
      <formula>20</formula>
    </cfRule>
  </conditionalFormatting>
  <conditionalFormatting sqref="BC139 BC136">
    <cfRule type="cellIs" dxfId="2040" priority="145" operator="greaterThan">
      <formula>20</formula>
    </cfRule>
  </conditionalFormatting>
  <conditionalFormatting sqref="AL132">
    <cfRule type="cellIs" dxfId="2039" priority="137" operator="lessThan">
      <formula>20</formula>
    </cfRule>
  </conditionalFormatting>
  <conditionalFormatting sqref="AM130:AN130">
    <cfRule type="cellIs" dxfId="2038" priority="144" operator="between">
      <formula>80</formula>
      <formula>120</formula>
    </cfRule>
  </conditionalFormatting>
  <conditionalFormatting sqref="AL129">
    <cfRule type="cellIs" dxfId="2037" priority="143" operator="greaterThan">
      <formula>20</formula>
    </cfRule>
  </conditionalFormatting>
  <conditionalFormatting sqref="AM129:AN129">
    <cfRule type="cellIs" dxfId="2036" priority="142" operator="between">
      <formula>80</formula>
      <formula>120</formula>
    </cfRule>
  </conditionalFormatting>
  <conditionalFormatting sqref="AM129:AN129">
    <cfRule type="cellIs" dxfId="2035" priority="141" operator="between">
      <formula>80</formula>
      <formula>120</formula>
    </cfRule>
  </conditionalFormatting>
  <conditionalFormatting sqref="AL132">
    <cfRule type="cellIs" dxfId="2034" priority="140" operator="greaterThan">
      <formula>20</formula>
    </cfRule>
  </conditionalFormatting>
  <conditionalFormatting sqref="AM131:AN132">
    <cfRule type="cellIs" dxfId="2033" priority="139" operator="between">
      <formula>80</formula>
      <formula>120</formula>
    </cfRule>
  </conditionalFormatting>
  <conditionalFormatting sqref="AL132">
    <cfRule type="cellIs" dxfId="2032" priority="138" operator="greaterThan">
      <formula>20</formula>
    </cfRule>
  </conditionalFormatting>
  <conditionalFormatting sqref="AS130:AT130">
    <cfRule type="cellIs" dxfId="2031" priority="136" operator="between">
      <formula>80</formula>
      <formula>120</formula>
    </cfRule>
  </conditionalFormatting>
  <conditionalFormatting sqref="AS130:AT130">
    <cfRule type="cellIs" dxfId="2030" priority="135" operator="between">
      <formula>80</formula>
      <formula>120</formula>
    </cfRule>
  </conditionalFormatting>
  <conditionalFormatting sqref="AR129">
    <cfRule type="cellIs" dxfId="2029" priority="134" operator="greaterThan">
      <formula>20</formula>
    </cfRule>
  </conditionalFormatting>
  <conditionalFormatting sqref="AS129:AT129">
    <cfRule type="cellIs" dxfId="2028" priority="133" operator="between">
      <formula>80</formula>
      <formula>120</formula>
    </cfRule>
  </conditionalFormatting>
  <conditionalFormatting sqref="AS129:AT129">
    <cfRule type="cellIs" dxfId="2027" priority="132" operator="between">
      <formula>80</formula>
      <formula>120</formula>
    </cfRule>
  </conditionalFormatting>
  <conditionalFormatting sqref="AS129:AT129">
    <cfRule type="cellIs" dxfId="2026" priority="131" operator="between">
      <formula>80</formula>
      <formula>120</formula>
    </cfRule>
  </conditionalFormatting>
  <conditionalFormatting sqref="AR132">
    <cfRule type="cellIs" dxfId="2025" priority="130" operator="greaterThan">
      <formula>20</formula>
    </cfRule>
  </conditionalFormatting>
  <conditionalFormatting sqref="AS131:AT132">
    <cfRule type="cellIs" dxfId="2024" priority="129" operator="between">
      <formula>80</formula>
      <formula>120</formula>
    </cfRule>
  </conditionalFormatting>
  <conditionalFormatting sqref="AS131:AT132">
    <cfRule type="cellIs" dxfId="2023" priority="128" operator="between">
      <formula>80</formula>
      <formula>120</formula>
    </cfRule>
  </conditionalFormatting>
  <conditionalFormatting sqref="AR132">
    <cfRule type="cellIs" dxfId="2022" priority="127" operator="greaterThan">
      <formula>20</formula>
    </cfRule>
  </conditionalFormatting>
  <conditionalFormatting sqref="AR132">
    <cfRule type="cellIs" dxfId="2021" priority="126" operator="lessThan">
      <formula>20</formula>
    </cfRule>
  </conditionalFormatting>
  <conditionalFormatting sqref="AY130:AZ130">
    <cfRule type="cellIs" dxfId="2020" priority="125" operator="between">
      <formula>80</formula>
      <formula>120</formula>
    </cfRule>
  </conditionalFormatting>
  <conditionalFormatting sqref="AX129">
    <cfRule type="cellIs" dxfId="2019" priority="124" operator="greaterThan">
      <formula>20</formula>
    </cfRule>
  </conditionalFormatting>
  <conditionalFormatting sqref="AY129:AZ129">
    <cfRule type="cellIs" dxfId="2018" priority="123" operator="between">
      <formula>80</formula>
      <formula>120</formula>
    </cfRule>
  </conditionalFormatting>
  <conditionalFormatting sqref="AY129:AZ129">
    <cfRule type="cellIs" dxfId="2017" priority="121" operator="between">
      <formula>80</formula>
      <formula>120</formula>
    </cfRule>
  </conditionalFormatting>
  <conditionalFormatting sqref="AY129:AZ129">
    <cfRule type="cellIs" dxfId="2016" priority="122" operator="between">
      <formula>80</formula>
      <formula>120</formula>
    </cfRule>
  </conditionalFormatting>
  <conditionalFormatting sqref="AX132">
    <cfRule type="cellIs" dxfId="2015" priority="120" operator="greaterThan">
      <formula>20</formula>
    </cfRule>
  </conditionalFormatting>
  <conditionalFormatting sqref="AY131:AZ132">
    <cfRule type="cellIs" dxfId="2014" priority="119" operator="between">
      <formula>80</formula>
      <formula>120</formula>
    </cfRule>
  </conditionalFormatting>
  <conditionalFormatting sqref="AX132">
    <cfRule type="cellIs" dxfId="2013" priority="118" operator="greaterThan">
      <formula>20</formula>
    </cfRule>
  </conditionalFormatting>
  <conditionalFormatting sqref="AX132">
    <cfRule type="cellIs" dxfId="2012" priority="117" operator="lessThan">
      <formula>20</formula>
    </cfRule>
  </conditionalFormatting>
  <conditionalFormatting sqref="BE130">
    <cfRule type="cellIs" dxfId="2011" priority="116" operator="between">
      <formula>80</formula>
      <formula>120</formula>
    </cfRule>
  </conditionalFormatting>
  <conditionalFormatting sqref="BD129">
    <cfRule type="cellIs" dxfId="2010" priority="115" operator="greaterThan">
      <formula>20</formula>
    </cfRule>
  </conditionalFormatting>
  <conditionalFormatting sqref="BE129">
    <cfRule type="cellIs" dxfId="2009" priority="114" operator="between">
      <formula>80</formula>
      <formula>120</formula>
    </cfRule>
  </conditionalFormatting>
  <conditionalFormatting sqref="BE129">
    <cfRule type="cellIs" dxfId="2008" priority="113" operator="between">
      <formula>80</formula>
      <formula>120</formula>
    </cfRule>
  </conditionalFormatting>
  <conditionalFormatting sqref="BE129">
    <cfRule type="cellIs" dxfId="2007" priority="111" operator="between">
      <formula>80</formula>
      <formula>120</formula>
    </cfRule>
  </conditionalFormatting>
  <conditionalFormatting sqref="BE129">
    <cfRule type="cellIs" dxfId="2006" priority="112" operator="between">
      <formula>80</formula>
      <formula>120</formula>
    </cfRule>
  </conditionalFormatting>
  <conditionalFormatting sqref="BD132">
    <cfRule type="cellIs" dxfId="2005" priority="110" operator="greaterThan">
      <formula>20</formula>
    </cfRule>
  </conditionalFormatting>
  <conditionalFormatting sqref="BE131:BE132">
    <cfRule type="cellIs" dxfId="2004" priority="109" operator="between">
      <formula>80</formula>
      <formula>120</formula>
    </cfRule>
  </conditionalFormatting>
  <conditionalFormatting sqref="BD132">
    <cfRule type="cellIs" dxfId="2003" priority="108" operator="greaterThan">
      <formula>20</formula>
    </cfRule>
  </conditionalFormatting>
  <conditionalFormatting sqref="BD132">
    <cfRule type="cellIs" dxfId="2002" priority="107" operator="lessThan">
      <formula>20</formula>
    </cfRule>
  </conditionalFormatting>
  <conditionalFormatting sqref="AK134">
    <cfRule type="cellIs" dxfId="2001" priority="106" operator="greaterThan">
      <formula>20</formula>
    </cfRule>
  </conditionalFormatting>
  <conditionalFormatting sqref="AQ134">
    <cfRule type="cellIs" dxfId="2000" priority="105" operator="greaterThan">
      <formula>20</formula>
    </cfRule>
  </conditionalFormatting>
  <conditionalFormatting sqref="AW134">
    <cfRule type="cellIs" dxfId="1999" priority="104" operator="greaterThan">
      <formula>20</formula>
    </cfRule>
  </conditionalFormatting>
  <conditionalFormatting sqref="BC134">
    <cfRule type="cellIs" dxfId="1998" priority="103" operator="greaterThan">
      <formula>20</formula>
    </cfRule>
  </conditionalFormatting>
  <conditionalFormatting sqref="AK137">
    <cfRule type="cellIs" dxfId="1997" priority="102" operator="greaterThan">
      <formula>20</formula>
    </cfRule>
  </conditionalFormatting>
  <conditionalFormatting sqref="AQ137">
    <cfRule type="cellIs" dxfId="1996" priority="101" operator="greaterThan">
      <formula>20</formula>
    </cfRule>
  </conditionalFormatting>
  <conditionalFormatting sqref="AW137">
    <cfRule type="cellIs" dxfId="1995" priority="100" operator="greaterThan">
      <formula>20</formula>
    </cfRule>
  </conditionalFormatting>
  <conditionalFormatting sqref="BC137">
    <cfRule type="cellIs" dxfId="1994" priority="99" operator="greaterThan">
      <formula>20</formula>
    </cfRule>
  </conditionalFormatting>
  <conditionalFormatting sqref="AK135">
    <cfRule type="cellIs" dxfId="1993" priority="98" operator="greaterThan">
      <formula>20</formula>
    </cfRule>
  </conditionalFormatting>
  <conditionalFormatting sqref="AQ135">
    <cfRule type="cellIs" dxfId="1992" priority="97" operator="greaterThan">
      <formula>20</formula>
    </cfRule>
  </conditionalFormatting>
  <conditionalFormatting sqref="AW135">
    <cfRule type="cellIs" dxfId="1991" priority="96" operator="greaterThan">
      <formula>20</formula>
    </cfRule>
  </conditionalFormatting>
  <conditionalFormatting sqref="BC135">
    <cfRule type="cellIs" dxfId="1990" priority="95" operator="greaterThan">
      <formula>20</formula>
    </cfRule>
  </conditionalFormatting>
  <conditionalFormatting sqref="AM90:AN90">
    <cfRule type="cellIs" dxfId="1989" priority="94" operator="between">
      <formula>80</formula>
      <formula>120</formula>
    </cfRule>
  </conditionalFormatting>
  <conditionalFormatting sqref="AL89">
    <cfRule type="cellIs" dxfId="1988" priority="93" operator="greaterThan">
      <formula>20</formula>
    </cfRule>
  </conditionalFormatting>
  <conditionalFormatting sqref="AM89:AN89">
    <cfRule type="cellIs" dxfId="1987" priority="92" operator="between">
      <formula>80</formula>
      <formula>120</formula>
    </cfRule>
  </conditionalFormatting>
  <conditionalFormatting sqref="AM89:AN89">
    <cfRule type="cellIs" dxfId="1986" priority="91" operator="between">
      <formula>80</formula>
      <formula>120</formula>
    </cfRule>
  </conditionalFormatting>
  <conditionalFormatting sqref="AL90">
    <cfRule type="cellIs" dxfId="1985" priority="84" operator="lessThan">
      <formula>20</formula>
    </cfRule>
  </conditionalFormatting>
  <conditionalFormatting sqref="AM88:AN88">
    <cfRule type="cellIs" dxfId="1984" priority="90" operator="between">
      <formula>80</formula>
      <formula>120</formula>
    </cfRule>
  </conditionalFormatting>
  <conditionalFormatting sqref="AM87:AN87">
    <cfRule type="cellIs" dxfId="1983" priority="89" operator="between">
      <formula>80</formula>
      <formula>120</formula>
    </cfRule>
  </conditionalFormatting>
  <conditionalFormatting sqref="AM87:AN87">
    <cfRule type="cellIs" dxfId="1982" priority="88" operator="between">
      <formula>80</formula>
      <formula>120</formula>
    </cfRule>
  </conditionalFormatting>
  <conditionalFormatting sqref="AL90">
    <cfRule type="cellIs" dxfId="1981" priority="87" operator="greaterThan">
      <formula>20</formula>
    </cfRule>
  </conditionalFormatting>
  <conditionalFormatting sqref="AM89:AN90">
    <cfRule type="cellIs" dxfId="1980" priority="86" operator="between">
      <formula>80</formula>
      <formula>120</formula>
    </cfRule>
  </conditionalFormatting>
  <conditionalFormatting sqref="AL90">
    <cfRule type="cellIs" dxfId="1979" priority="85" operator="greaterThan">
      <formula>20</formula>
    </cfRule>
  </conditionalFormatting>
  <conditionalFormatting sqref="AS90:AT90">
    <cfRule type="cellIs" dxfId="1978" priority="83" operator="between">
      <formula>80</formula>
      <formula>120</formula>
    </cfRule>
  </conditionalFormatting>
  <conditionalFormatting sqref="AS90:AT90">
    <cfRule type="cellIs" dxfId="1977" priority="82" operator="between">
      <formula>80</formula>
      <formula>120</formula>
    </cfRule>
  </conditionalFormatting>
  <conditionalFormatting sqref="AR89">
    <cfRule type="cellIs" dxfId="1976" priority="81" operator="greaterThan">
      <formula>20</formula>
    </cfRule>
  </conditionalFormatting>
  <conditionalFormatting sqref="AS89:AT89">
    <cfRule type="cellIs" dxfId="1975" priority="80" operator="between">
      <formula>80</formula>
      <formula>120</formula>
    </cfRule>
  </conditionalFormatting>
  <conditionalFormatting sqref="AS89:AT89">
    <cfRule type="cellIs" dxfId="1974" priority="79" operator="between">
      <formula>80</formula>
      <formula>120</formula>
    </cfRule>
  </conditionalFormatting>
  <conditionalFormatting sqref="AS89:AT89">
    <cfRule type="cellIs" dxfId="1973" priority="78" operator="between">
      <formula>80</formula>
      <formula>120</formula>
    </cfRule>
  </conditionalFormatting>
  <conditionalFormatting sqref="AS88:AT88">
    <cfRule type="cellIs" dxfId="1972" priority="77" operator="between">
      <formula>80</formula>
      <formula>120</formula>
    </cfRule>
  </conditionalFormatting>
  <conditionalFormatting sqref="AS88:AT88">
    <cfRule type="cellIs" dxfId="1971" priority="76" operator="between">
      <formula>80</formula>
      <formula>120</formula>
    </cfRule>
  </conditionalFormatting>
  <conditionalFormatting sqref="AS87:AT87">
    <cfRule type="cellIs" dxfId="1970" priority="75" operator="between">
      <formula>80</formula>
      <formula>120</formula>
    </cfRule>
  </conditionalFormatting>
  <conditionalFormatting sqref="AS87:AT87">
    <cfRule type="cellIs" dxfId="1969" priority="74" operator="between">
      <formula>80</formula>
      <formula>120</formula>
    </cfRule>
  </conditionalFormatting>
  <conditionalFormatting sqref="AS87:AT87">
    <cfRule type="cellIs" dxfId="1968" priority="73" operator="between">
      <formula>80</formula>
      <formula>120</formula>
    </cfRule>
  </conditionalFormatting>
  <conditionalFormatting sqref="AR90">
    <cfRule type="cellIs" dxfId="1967" priority="72" operator="greaterThan">
      <formula>20</formula>
    </cfRule>
  </conditionalFormatting>
  <conditionalFormatting sqref="AS89:AT90">
    <cfRule type="cellIs" dxfId="1966" priority="71" operator="between">
      <formula>80</formula>
      <formula>120</formula>
    </cfRule>
  </conditionalFormatting>
  <conditionalFormatting sqref="AS89:AT90">
    <cfRule type="cellIs" dxfId="1965" priority="70" operator="between">
      <formula>80</formula>
      <formula>120</formula>
    </cfRule>
  </conditionalFormatting>
  <conditionalFormatting sqref="AR90">
    <cfRule type="cellIs" dxfId="1964" priority="69" operator="greaterThan">
      <formula>20</formula>
    </cfRule>
  </conditionalFormatting>
  <conditionalFormatting sqref="AR90">
    <cfRule type="cellIs" dxfId="1963" priority="68" operator="lessThan">
      <formula>20</formula>
    </cfRule>
  </conditionalFormatting>
  <conditionalFormatting sqref="AY90:AZ90">
    <cfRule type="cellIs" dxfId="1962" priority="67" operator="between">
      <formula>80</formula>
      <formula>120</formula>
    </cfRule>
  </conditionalFormatting>
  <conditionalFormatting sqref="AX89">
    <cfRule type="cellIs" dxfId="1961" priority="66" operator="greaterThan">
      <formula>20</formula>
    </cfRule>
  </conditionalFormatting>
  <conditionalFormatting sqref="AY89:AZ89">
    <cfRule type="cellIs" dxfId="1960" priority="65" operator="between">
      <formula>80</formula>
      <formula>120</formula>
    </cfRule>
  </conditionalFormatting>
  <conditionalFormatting sqref="AY89:AZ89">
    <cfRule type="cellIs" dxfId="1959" priority="63" operator="between">
      <formula>80</formula>
      <formula>120</formula>
    </cfRule>
  </conditionalFormatting>
  <conditionalFormatting sqref="AY89:AZ89">
    <cfRule type="cellIs" dxfId="1958" priority="64" operator="between">
      <formula>80</formula>
      <formula>120</formula>
    </cfRule>
  </conditionalFormatting>
  <conditionalFormatting sqref="AY88:AZ88">
    <cfRule type="cellIs" dxfId="1957" priority="62" operator="between">
      <formula>80</formula>
      <formula>120</formula>
    </cfRule>
  </conditionalFormatting>
  <conditionalFormatting sqref="AY87:AZ87">
    <cfRule type="cellIs" dxfId="1956" priority="61" operator="between">
      <formula>80</formula>
      <formula>120</formula>
    </cfRule>
  </conditionalFormatting>
  <conditionalFormatting sqref="AY87:AZ87">
    <cfRule type="cellIs" dxfId="1955" priority="59" operator="between">
      <formula>80</formula>
      <formula>120</formula>
    </cfRule>
  </conditionalFormatting>
  <conditionalFormatting sqref="AY87:AZ87">
    <cfRule type="cellIs" dxfId="1954" priority="60" operator="between">
      <formula>80</formula>
      <formula>120</formula>
    </cfRule>
  </conditionalFormatting>
  <conditionalFormatting sqref="AX90">
    <cfRule type="cellIs" dxfId="1953" priority="58" operator="greaterThan">
      <formula>20</formula>
    </cfRule>
  </conditionalFormatting>
  <conditionalFormatting sqref="AY89:AZ90">
    <cfRule type="cellIs" dxfId="1952" priority="57" operator="between">
      <formula>80</formula>
      <formula>120</formula>
    </cfRule>
  </conditionalFormatting>
  <conditionalFormatting sqref="AX90">
    <cfRule type="cellIs" dxfId="1951" priority="56" operator="greaterThan">
      <formula>20</formula>
    </cfRule>
  </conditionalFormatting>
  <conditionalFormatting sqref="AX90">
    <cfRule type="cellIs" dxfId="1950" priority="55" operator="lessThan">
      <formula>20</formula>
    </cfRule>
  </conditionalFormatting>
  <conditionalFormatting sqref="BE87">
    <cfRule type="cellIs" dxfId="1949" priority="46" operator="between">
      <formula>80</formula>
      <formula>120</formula>
    </cfRule>
  </conditionalFormatting>
  <conditionalFormatting sqref="BE90">
    <cfRule type="cellIs" dxfId="1948" priority="54" operator="between">
      <formula>80</formula>
      <formula>120</formula>
    </cfRule>
  </conditionalFormatting>
  <conditionalFormatting sqref="BD89">
    <cfRule type="cellIs" dxfId="1947" priority="53" operator="greaterThan">
      <formula>20</formula>
    </cfRule>
  </conditionalFormatting>
  <conditionalFormatting sqref="BE89">
    <cfRule type="cellIs" dxfId="1946" priority="52" operator="between">
      <formula>80</formula>
      <formula>120</formula>
    </cfRule>
  </conditionalFormatting>
  <conditionalFormatting sqref="BE89">
    <cfRule type="cellIs" dxfId="1945" priority="51" operator="between">
      <formula>80</formula>
      <formula>120</formula>
    </cfRule>
  </conditionalFormatting>
  <conditionalFormatting sqref="BE89">
    <cfRule type="cellIs" dxfId="1944" priority="49" operator="between">
      <formula>80</formula>
      <formula>120</formula>
    </cfRule>
  </conditionalFormatting>
  <conditionalFormatting sqref="BE89">
    <cfRule type="cellIs" dxfId="1943" priority="50" operator="between">
      <formula>80</formula>
      <formula>120</formula>
    </cfRule>
  </conditionalFormatting>
  <conditionalFormatting sqref="BE88">
    <cfRule type="cellIs" dxfId="1942" priority="48" operator="between">
      <formula>80</formula>
      <formula>120</formula>
    </cfRule>
  </conditionalFormatting>
  <conditionalFormatting sqref="BE87">
    <cfRule type="cellIs" dxfId="1941" priority="47" operator="between">
      <formula>80</formula>
      <formula>120</formula>
    </cfRule>
  </conditionalFormatting>
  <conditionalFormatting sqref="BE87">
    <cfRule type="cellIs" dxfId="1940" priority="44" operator="between">
      <formula>80</formula>
      <formula>120</formula>
    </cfRule>
  </conditionalFormatting>
  <conditionalFormatting sqref="BE87">
    <cfRule type="cellIs" dxfId="1939" priority="45" operator="between">
      <formula>80</formula>
      <formula>120</formula>
    </cfRule>
  </conditionalFormatting>
  <conditionalFormatting sqref="BD90">
    <cfRule type="cellIs" dxfId="1938" priority="43" operator="greaterThan">
      <formula>20</formula>
    </cfRule>
  </conditionalFormatting>
  <conditionalFormatting sqref="BE89:BE90">
    <cfRule type="cellIs" dxfId="1937" priority="42" operator="between">
      <formula>80</formula>
      <formula>120</formula>
    </cfRule>
  </conditionalFormatting>
  <conditionalFormatting sqref="BD90">
    <cfRule type="cellIs" dxfId="1936" priority="41" operator="greaterThan">
      <formula>20</formula>
    </cfRule>
  </conditionalFormatting>
  <conditionalFormatting sqref="BD90">
    <cfRule type="cellIs" dxfId="1935" priority="40" operator="lessThan">
      <formula>20</formula>
    </cfRule>
  </conditionalFormatting>
  <conditionalFormatting sqref="AK26 AK33 AK36 AK39 AK42 AK45 AK48">
    <cfRule type="cellIs" dxfId="1934" priority="39" operator="greaterThan">
      <formula>20</formula>
    </cfRule>
  </conditionalFormatting>
  <conditionalFormatting sqref="AQ26 AQ33 AQ36 AQ39 AQ42 AQ45 AQ48">
    <cfRule type="cellIs" dxfId="1933" priority="38" operator="greaterThan">
      <formula>20</formula>
    </cfRule>
  </conditionalFormatting>
  <conditionalFormatting sqref="AW26 AW33 AW36 AW39 AW42 AW45 AW48">
    <cfRule type="cellIs" dxfId="1932" priority="37" operator="greaterThan">
      <formula>20</formula>
    </cfRule>
  </conditionalFormatting>
  <conditionalFormatting sqref="BC26 BC33 BC36 BC39 BC42 BC45 BC48">
    <cfRule type="cellIs" dxfId="1931" priority="36" operator="greaterThan">
      <formula>20</formula>
    </cfRule>
  </conditionalFormatting>
  <conditionalFormatting sqref="AJ36 AJ39 AJ42 AJ45 AJ48">
    <cfRule type="cellIs" dxfId="1930" priority="35" operator="lessThan">
      <formula>20.1</formula>
    </cfRule>
  </conditionalFormatting>
  <conditionalFormatting sqref="AP36 AP39 AP42 AP45 AP48">
    <cfRule type="cellIs" dxfId="1929" priority="34" operator="lessThan">
      <formula>20.1</formula>
    </cfRule>
  </conditionalFormatting>
  <conditionalFormatting sqref="AV36 AV39 AV42 AV45 AV48">
    <cfRule type="cellIs" dxfId="1928" priority="33" operator="lessThan">
      <formula>20.1</formula>
    </cfRule>
  </conditionalFormatting>
  <conditionalFormatting sqref="BB36 BB39 BB42 BB45 BB48">
    <cfRule type="cellIs" dxfId="1927" priority="32" operator="lessThan">
      <formula>20.1</formula>
    </cfRule>
  </conditionalFormatting>
  <conditionalFormatting sqref="AI26">
    <cfRule type="cellIs" dxfId="1926" priority="31" operator="between">
      <formula>80</formula>
      <formula>120</formula>
    </cfRule>
  </conditionalFormatting>
  <conditionalFormatting sqref="AO26">
    <cfRule type="cellIs" dxfId="1925" priority="30" operator="between">
      <formula>80</formula>
      <formula>120</formula>
    </cfRule>
  </conditionalFormatting>
  <conditionalFormatting sqref="AU26">
    <cfRule type="cellIs" dxfId="1924" priority="29" operator="between">
      <formula>80</formula>
      <formula>120</formula>
    </cfRule>
  </conditionalFormatting>
  <conditionalFormatting sqref="BA26">
    <cfRule type="cellIs" dxfId="1923" priority="28" operator="between">
      <formula>80</formula>
      <formula>120</formula>
    </cfRule>
  </conditionalFormatting>
  <conditionalFormatting sqref="BC138">
    <cfRule type="cellIs" dxfId="1922" priority="27" operator="greaterThan">
      <formula>20</formula>
    </cfRule>
  </conditionalFormatting>
  <conditionalFormatting sqref="BA96">
    <cfRule type="cellIs" dxfId="1921" priority="17" operator="between">
      <formula>80</formula>
      <formula>120</formula>
    </cfRule>
  </conditionalFormatting>
  <conditionalFormatting sqref="AK96">
    <cfRule type="cellIs" dxfId="1920" priority="22" operator="greaterThan">
      <formula>20</formula>
    </cfRule>
  </conditionalFormatting>
  <conditionalFormatting sqref="AQ96">
    <cfRule type="cellIs" dxfId="1919" priority="21" operator="greaterThan">
      <formula>20</formula>
    </cfRule>
  </conditionalFormatting>
  <conditionalFormatting sqref="AO96">
    <cfRule type="cellIs" dxfId="1918" priority="19" operator="between">
      <formula>80</formula>
      <formula>120</formula>
    </cfRule>
  </conditionalFormatting>
  <conditionalFormatting sqref="AU96">
    <cfRule type="cellIs" dxfId="1917" priority="18" operator="between">
      <formula>80</formula>
      <formula>120</formula>
    </cfRule>
  </conditionalFormatting>
  <conditionalFormatting sqref="AO138">
    <cfRule type="cellIs" dxfId="1916" priority="12" operator="between">
      <formula>80</formula>
      <formula>120</formula>
    </cfRule>
  </conditionalFormatting>
  <conditionalFormatting sqref="AO51">
    <cfRule type="cellIs" dxfId="1915" priority="26" operator="between">
      <formula>80</formula>
      <formula>120</formula>
    </cfRule>
  </conditionalFormatting>
  <conditionalFormatting sqref="AU51">
    <cfRule type="cellIs" dxfId="1914" priority="25" operator="between">
      <formula>80</formula>
      <formula>120</formula>
    </cfRule>
  </conditionalFormatting>
  <conditionalFormatting sqref="AI138">
    <cfRule type="cellIs" dxfId="1913" priority="9" operator="between">
      <formula>80</formula>
      <formula>120</formula>
    </cfRule>
  </conditionalFormatting>
  <conditionalFormatting sqref="BA51">
    <cfRule type="cellIs" dxfId="1912" priority="24" operator="between">
      <formula>80</formula>
      <formula>120</formula>
    </cfRule>
  </conditionalFormatting>
  <conditionalFormatting sqref="AI51">
    <cfRule type="cellIs" dxfId="1911" priority="23" operator="between">
      <formula>80</formula>
      <formula>120</formula>
    </cfRule>
  </conditionalFormatting>
  <conditionalFormatting sqref="AU138">
    <cfRule type="cellIs" dxfId="1910" priority="11" operator="between">
      <formula>80</formula>
      <formula>120</formula>
    </cfRule>
  </conditionalFormatting>
  <conditionalFormatting sqref="BA138">
    <cfRule type="cellIs" dxfId="1909" priority="10" operator="between">
      <formula>80</formula>
      <formula>120</formula>
    </cfRule>
  </conditionalFormatting>
  <conditionalFormatting sqref="AW96">
    <cfRule type="cellIs" dxfId="1908" priority="20" operator="greaterThan">
      <formula>20</formula>
    </cfRule>
  </conditionalFormatting>
  <conditionalFormatting sqref="AI96">
    <cfRule type="cellIs" dxfId="1907" priority="16" operator="between">
      <formula>80</formula>
      <formula>120</formula>
    </cfRule>
  </conditionalFormatting>
  <conditionalFormatting sqref="AK138">
    <cfRule type="cellIs" dxfId="1906" priority="15" operator="greaterThan">
      <formula>20</formula>
    </cfRule>
  </conditionalFormatting>
  <conditionalFormatting sqref="AQ138">
    <cfRule type="cellIs" dxfId="1905" priority="14" operator="greaterThan">
      <formula>20</formula>
    </cfRule>
  </conditionalFormatting>
  <conditionalFormatting sqref="AW138">
    <cfRule type="cellIs" dxfId="1904" priority="13" operator="greaterThan">
      <formula>20</formula>
    </cfRule>
  </conditionalFormatting>
  <conditionalFormatting sqref="AK29">
    <cfRule type="cellIs" dxfId="1903" priority="8" operator="greaterThan">
      <formula>20</formula>
    </cfRule>
  </conditionalFormatting>
  <conditionalFormatting sqref="AQ29">
    <cfRule type="cellIs" dxfId="1902" priority="7" operator="greaterThan">
      <formula>20</formula>
    </cfRule>
  </conditionalFormatting>
  <conditionalFormatting sqref="AW29">
    <cfRule type="cellIs" dxfId="1901" priority="6" operator="greaterThan">
      <formula>20</formula>
    </cfRule>
  </conditionalFormatting>
  <conditionalFormatting sqref="BC29">
    <cfRule type="cellIs" dxfId="1900" priority="5" operator="greaterThan">
      <formula>20</formula>
    </cfRule>
  </conditionalFormatting>
  <conditionalFormatting sqref="AI29">
    <cfRule type="cellIs" dxfId="1899" priority="4" operator="between">
      <formula>80</formula>
      <formula>120</formula>
    </cfRule>
  </conditionalFormatting>
  <conditionalFormatting sqref="AO29">
    <cfRule type="cellIs" dxfId="1898" priority="3" operator="between">
      <formula>80</formula>
      <formula>120</formula>
    </cfRule>
  </conditionalFormatting>
  <conditionalFormatting sqref="AU29">
    <cfRule type="cellIs" dxfId="1897" priority="2" operator="between">
      <formula>80</formula>
      <formula>120</formula>
    </cfRule>
  </conditionalFormatting>
  <conditionalFormatting sqref="BA29">
    <cfRule type="cellIs" dxfId="1896" priority="1" operator="between">
      <formula>80</formula>
      <formula>120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9304-E366-434C-95BE-78B6537B55FA}">
  <dimension ref="A1:BJ140"/>
  <sheetViews>
    <sheetView topLeftCell="AD87" zoomScale="74" zoomScaleNormal="74" workbookViewId="0">
      <selection activeCell="AP137" sqref="AP137"/>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5.6463706740642224E-2</v>
      </c>
      <c r="N14" s="3">
        <f>((H14*$H$21)+$H$22)*1000/L14</f>
        <v>0.12640278591438159</v>
      </c>
      <c r="O14" s="3">
        <f>N14-M14</f>
        <v>6.9939079173739371E-2</v>
      </c>
      <c r="P14" s="3">
        <f>((J14*$J$21)+$J$22)*1000/L14</f>
        <v>2.1641293202233847E-2</v>
      </c>
    </row>
    <row r="15" spans="1:16" x14ac:dyDescent="0.35">
      <c r="A15" t="s">
        <v>68</v>
      </c>
      <c r="B15" t="s">
        <v>69</v>
      </c>
      <c r="C15" t="s">
        <v>67</v>
      </c>
      <c r="E15">
        <f>3*G36/1000</f>
        <v>6.0000000000000006E-4</v>
      </c>
      <c r="F15" s="2">
        <f>AVERAGE(I36:I37) - (A16*G36/0.5)</f>
        <v>1084</v>
      </c>
      <c r="G15">
        <f>6*H36/1000</f>
        <v>1.2000000000000001E-3</v>
      </c>
      <c r="H15" s="2">
        <f>AVERAGE(J36:J37) - (B16*H36/0.5)</f>
        <v>2148.6999999999998</v>
      </c>
      <c r="I15">
        <f>0.3*H36/1000</f>
        <v>5.9999999999999995E-5</v>
      </c>
      <c r="J15" s="2">
        <f>AVERAGE(L36:L37) - (C16*H36/0.5)</f>
        <v>987</v>
      </c>
      <c r="L15">
        <v>0.2</v>
      </c>
      <c r="M15" s="3">
        <f t="shared" ref="M15:M19" si="0">((F15*$F$21)+$F$22)*1000/L15</f>
        <v>2.8515903739747372</v>
      </c>
      <c r="N15" s="3">
        <f t="shared" ref="N15:N19" si="1">((H15*$H$21)+$H$22)*1000/L15</f>
        <v>5.7525350153360719</v>
      </c>
      <c r="O15" s="3">
        <f t="shared" ref="O15:O19" si="2">N15-M15</f>
        <v>2.9009446413613347</v>
      </c>
      <c r="P15" s="3">
        <f t="shared" ref="P15:P19" si="3">((J15*$J$21)+$J$22)*1000/L15</f>
        <v>0.30563426358555984</v>
      </c>
    </row>
    <row r="16" spans="1:16" x14ac:dyDescent="0.35">
      <c r="A16">
        <f>AVERAGE(I33:I34)</f>
        <v>47.5</v>
      </c>
      <c r="B16">
        <f>AVERAGE(J33:J34)</f>
        <v>134.5</v>
      </c>
      <c r="C16">
        <f>AVERAGE(L33:L34)</f>
        <v>142.5</v>
      </c>
      <c r="E16">
        <f>3*G39/1000</f>
        <v>1.7999999999999997E-3</v>
      </c>
      <c r="F16" s="2">
        <f>AVERAGE(I39:I40) - (A16*G39/0.5)</f>
        <v>3785</v>
      </c>
      <c r="G16">
        <f>6*H39/1000</f>
        <v>3.5999999999999995E-3</v>
      </c>
      <c r="H16" s="2">
        <f>AVERAGE(J39:J40) - (B16*H39/0.5)</f>
        <v>7432.6</v>
      </c>
      <c r="I16">
        <f>0.3*H39/1000</f>
        <v>1.7999999999999998E-4</v>
      </c>
      <c r="J16" s="2">
        <f>AVERAGE(L39:L40) - (C16*H39/0.5)</f>
        <v>3108.5</v>
      </c>
      <c r="L16">
        <v>0.6</v>
      </c>
      <c r="M16" s="3">
        <f t="shared" si="0"/>
        <v>3.2017215208266281</v>
      </c>
      <c r="N16" s="3">
        <f t="shared" si="1"/>
        <v>6.3738605596801783</v>
      </c>
      <c r="O16" s="3">
        <f t="shared" si="2"/>
        <v>3.1721390388535502</v>
      </c>
      <c r="P16" s="3">
        <f t="shared" si="3"/>
        <v>0.28209527171035637</v>
      </c>
    </row>
    <row r="17" spans="1:62" x14ac:dyDescent="0.35">
      <c r="E17">
        <f>9*G42/1000</f>
        <v>2.9970000000000005E-3</v>
      </c>
      <c r="F17" s="2">
        <f>AVERAGE(I42:I43) - (A16*G42/0.5)</f>
        <v>5578.3649999999998</v>
      </c>
      <c r="G17">
        <f>18*H42/1000</f>
        <v>5.9940000000000011E-3</v>
      </c>
      <c r="H17" s="2">
        <f>AVERAGE(J42:J43) - (B16*H42/0.5)</f>
        <v>11040.423000000001</v>
      </c>
      <c r="I17">
        <f>0.9*H42/1000</f>
        <v>2.9970000000000002E-4</v>
      </c>
      <c r="J17" s="2">
        <f>AVERAGE(L42:L43) - (C16*H42/0.5)</f>
        <v>5304.5950000000003</v>
      </c>
      <c r="L17">
        <v>0.33300000000000002</v>
      </c>
      <c r="M17" s="3">
        <f t="shared" si="0"/>
        <v>8.4620362067717547</v>
      </c>
      <c r="N17" s="3">
        <f t="shared" si="1"/>
        <v>16.966910642575638</v>
      </c>
      <c r="O17" s="3">
        <f t="shared" si="2"/>
        <v>8.5048744358038828</v>
      </c>
      <c r="P17" s="3">
        <f t="shared" si="3"/>
        <v>0.84441288591685681</v>
      </c>
    </row>
    <row r="18" spans="1:62" x14ac:dyDescent="0.35">
      <c r="E18">
        <f>9*G45/1000</f>
        <v>4.2030000000000001E-3</v>
      </c>
      <c r="F18" s="2">
        <f>AVERAGE(I45:I46) - (A16*G45/0.5)</f>
        <v>8406.6350000000002</v>
      </c>
      <c r="G18">
        <f>18*H45/1000</f>
        <v>8.4060000000000003E-3</v>
      </c>
      <c r="H18" s="2">
        <f>AVERAGE(J45:J46) - (B16*H45/0.5)</f>
        <v>16499.877</v>
      </c>
      <c r="I18">
        <f>0.9*H45/1000</f>
        <v>4.2030000000000002E-4</v>
      </c>
      <c r="J18" s="2">
        <f>AVERAGE(L45:L46) - (B16*H45/0.5)</f>
        <v>8610.3770000000004</v>
      </c>
      <c r="L18">
        <v>0.46700000000000003</v>
      </c>
      <c r="M18" s="3">
        <f t="shared" si="0"/>
        <v>9.062565348221435</v>
      </c>
      <c r="N18" s="3">
        <f t="shared" si="1"/>
        <v>18.014188611302611</v>
      </c>
      <c r="O18" s="3">
        <f t="shared" si="2"/>
        <v>8.9516232630811761</v>
      </c>
      <c r="P18" s="3">
        <f t="shared" si="3"/>
        <v>0.96291484869410593</v>
      </c>
    </row>
    <row r="19" spans="1:62" x14ac:dyDescent="0.35">
      <c r="E19">
        <f>9*G48/1000</f>
        <v>5.3999999999999994E-3</v>
      </c>
      <c r="F19" s="2">
        <f>AVERAGE(I48:I49) - (A16*G48/0.5)</f>
        <v>10802.5</v>
      </c>
      <c r="G19">
        <f>18*H48/1000</f>
        <v>1.0799999999999999E-2</v>
      </c>
      <c r="H19" s="2">
        <f>AVERAGE(J48:J49) - (B16*H48/0.5)</f>
        <v>21414.1</v>
      </c>
      <c r="I19">
        <f>0.9*H48/1000</f>
        <v>5.4000000000000001E-4</v>
      </c>
      <c r="J19" s="2">
        <f>AVERAGE(L48:L49) - (C16*H48/0.5)</f>
        <v>10145.5</v>
      </c>
      <c r="L19">
        <v>0.6</v>
      </c>
      <c r="M19" s="3">
        <f t="shared" si="0"/>
        <v>9.0505684747739128</v>
      </c>
      <c r="N19" s="3">
        <f t="shared" si="1"/>
        <v>18.165613237852483</v>
      </c>
      <c r="O19" s="3">
        <f t="shared" si="2"/>
        <v>9.1150447630785703</v>
      </c>
      <c r="P19" s="3">
        <f t="shared" si="3"/>
        <v>0.87987435384182766</v>
      </c>
    </row>
    <row r="20" spans="1:62" x14ac:dyDescent="0.35">
      <c r="F20" s="2"/>
      <c r="H20" s="2"/>
      <c r="J20" s="2"/>
    </row>
    <row r="21" spans="1:62" x14ac:dyDescent="0.35">
      <c r="D21" t="s">
        <v>33</v>
      </c>
      <c r="F21" s="5">
        <f>SLOPE(E13:E19,F13:F19)</f>
        <v>5.000795400596184E-7</v>
      </c>
      <c r="G21" s="5"/>
      <c r="H21" s="5">
        <f>SLOPE(G13:G19,H13:H19)</f>
        <v>5.0602951091824069E-7</v>
      </c>
      <c r="I21" s="5"/>
      <c r="J21" s="5">
        <f>SLOPE(I13:I19,J13:J19)</f>
        <v>5.0968800522791343E-8</v>
      </c>
    </row>
    <row r="22" spans="1:62" x14ac:dyDescent="0.35">
      <c r="D22" t="s">
        <v>34</v>
      </c>
      <c r="F22" s="5">
        <f>INTERCEPT(E13:E19,F13:F19)</f>
        <v>2.8231853370321112E-5</v>
      </c>
      <c r="G22" s="5"/>
      <c r="H22" s="5">
        <f>INTERCEPT(G13:G19,H13:H19)</f>
        <v>6.3201392957190801E-5</v>
      </c>
      <c r="I22" s="5"/>
      <c r="J22" s="5">
        <f>INTERCEPT(I13:I19,J13:J19)</f>
        <v>1.0820646601116923E-5</v>
      </c>
    </row>
    <row r="23" spans="1:62" x14ac:dyDescent="0.35">
      <c r="D23" t="s">
        <v>35</v>
      </c>
      <c r="F23" s="4">
        <f>RSQ(E13:E19,F13:F19)</f>
        <v>0.99770883140369615</v>
      </c>
      <c r="G23" s="4"/>
      <c r="H23" s="4">
        <f>RSQ(G13:G19,H13:H19)</f>
        <v>0.99788849742563002</v>
      </c>
      <c r="I23" s="4"/>
      <c r="J23" s="4">
        <f>RSQ(I13:I19,J13:J19)</f>
        <v>0.99276277070622176</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4927</v>
      </c>
      <c r="J25">
        <v>9866</v>
      </c>
      <c r="L25">
        <v>4098</v>
      </c>
      <c r="M25">
        <v>6.9909999999999997</v>
      </c>
      <c r="N25">
        <v>14.395</v>
      </c>
      <c r="O25">
        <v>7.4039999999999999</v>
      </c>
      <c r="Q25">
        <v>0.52100000000000002</v>
      </c>
      <c r="R25">
        <v>1</v>
      </c>
      <c r="S25">
        <v>0</v>
      </c>
      <c r="T25">
        <v>0</v>
      </c>
      <c r="V25">
        <v>0</v>
      </c>
      <c r="Y25" s="1">
        <v>44841</v>
      </c>
      <c r="Z25" s="6">
        <v>0.47847222222222219</v>
      </c>
      <c r="AB25">
        <v>1</v>
      </c>
      <c r="AD25" s="3">
        <f t="shared" ref="AD25:AD37" si="4">((I25*$F$21)+$F$22)*1000/G25</f>
        <v>8.3070791574802048</v>
      </c>
      <c r="AE25" s="3">
        <f t="shared" ref="AE25:AE37" si="5">((J25*$H$21)+$H$22)*1000/H25</f>
        <v>16.852295158921848</v>
      </c>
      <c r="AF25" s="3">
        <f t="shared" ref="AF25:AF37" si="6">AE25-AD25</f>
        <v>8.5452160014416432</v>
      </c>
      <c r="AG25" s="3">
        <f t="shared" ref="AG25:AG37" si="7">((L25*$J$21)+$J$22)*1000/H25</f>
        <v>0.73230263714505295</v>
      </c>
      <c r="AH25" s="3"/>
    </row>
    <row r="26" spans="1:62" x14ac:dyDescent="0.35">
      <c r="A26">
        <v>2</v>
      </c>
      <c r="B26">
        <v>1</v>
      </c>
      <c r="C26" t="s">
        <v>26</v>
      </c>
      <c r="D26" t="s">
        <v>27</v>
      </c>
      <c r="G26">
        <v>0.3</v>
      </c>
      <c r="H26">
        <v>0.3</v>
      </c>
      <c r="I26">
        <v>4944</v>
      </c>
      <c r="J26">
        <v>9797</v>
      </c>
      <c r="L26">
        <v>4234</v>
      </c>
      <c r="M26">
        <v>7.0129999999999999</v>
      </c>
      <c r="N26">
        <v>14.297000000000001</v>
      </c>
      <c r="O26">
        <v>7.2839999999999998</v>
      </c>
      <c r="Q26">
        <v>0.54500000000000004</v>
      </c>
      <c r="R26">
        <v>1</v>
      </c>
      <c r="S26">
        <v>0</v>
      </c>
      <c r="T26">
        <v>0</v>
      </c>
      <c r="V26">
        <v>0</v>
      </c>
      <c r="Y26" s="1">
        <v>44841</v>
      </c>
      <c r="Z26" s="6">
        <v>0.4854282407407407</v>
      </c>
      <c r="AB26">
        <v>1</v>
      </c>
      <c r="AD26" s="3">
        <f t="shared" si="4"/>
        <v>8.3354169980835806</v>
      </c>
      <c r="AE26" s="3">
        <f t="shared" si="5"/>
        <v>16.735908371410652</v>
      </c>
      <c r="AF26" s="3">
        <f t="shared" si="6"/>
        <v>8.4004913733270712</v>
      </c>
      <c r="AG26" s="3">
        <f t="shared" si="7"/>
        <v>0.75540849338205152</v>
      </c>
      <c r="AH26" s="3"/>
      <c r="AK26">
        <f>ABS(100*(AD26-AD27)/(AVERAGE(AD26:AD27)))</f>
        <v>1.0543162389500598</v>
      </c>
      <c r="AQ26">
        <f>ABS(100*(AE26-AE27)/(AVERAGE(AE26:AE27)))</f>
        <v>1.0427218528857631</v>
      </c>
      <c r="AW26">
        <f>ABS(100*(AF26-AF27)/(AVERAGE(AF26:AF27)))</f>
        <v>1.0312159468534479</v>
      </c>
      <c r="BC26">
        <f>ABS(100*(AG26-AG27)/(AVERAGE(AG26:AG27)))</f>
        <v>1.9760155249787223</v>
      </c>
      <c r="BG26" s="3">
        <f>AVERAGE(AD26:AD27)</f>
        <v>8.3795906907888487</v>
      </c>
      <c r="BH26" s="3">
        <f>AVERAGE(AE26:AE27)</f>
        <v>16.823620153303146</v>
      </c>
      <c r="BI26" s="3">
        <f>AVERAGE(AF26:AF27)</f>
        <v>8.4440294625142975</v>
      </c>
      <c r="BJ26" s="3">
        <f>AVERAGE(AG26:AG27)</f>
        <v>0.74801801730624673</v>
      </c>
    </row>
    <row r="27" spans="1:62" x14ac:dyDescent="0.35">
      <c r="A27">
        <v>3</v>
      </c>
      <c r="B27">
        <v>1</v>
      </c>
      <c r="C27" t="s">
        <v>26</v>
      </c>
      <c r="D27" t="s">
        <v>27</v>
      </c>
      <c r="G27">
        <v>0.3</v>
      </c>
      <c r="H27">
        <v>0.3</v>
      </c>
      <c r="I27">
        <v>4997</v>
      </c>
      <c r="J27">
        <v>9901</v>
      </c>
      <c r="L27">
        <v>4147</v>
      </c>
      <c r="M27">
        <v>7.08</v>
      </c>
      <c r="N27">
        <v>14.444000000000001</v>
      </c>
      <c r="O27">
        <v>7.3639999999999999</v>
      </c>
      <c r="Q27">
        <v>0.52900000000000003</v>
      </c>
      <c r="R27">
        <v>1</v>
      </c>
      <c r="S27">
        <v>0</v>
      </c>
      <c r="T27">
        <v>0</v>
      </c>
      <c r="V27">
        <v>0</v>
      </c>
      <c r="Y27" s="1">
        <v>44841</v>
      </c>
      <c r="Z27" s="6">
        <v>0.49278935185185185</v>
      </c>
      <c r="AB27">
        <v>1</v>
      </c>
      <c r="AD27" s="3">
        <f t="shared" si="4"/>
        <v>8.4237643834941149</v>
      </c>
      <c r="AE27" s="3">
        <f t="shared" si="5"/>
        <v>16.911331935195637</v>
      </c>
      <c r="AF27" s="3">
        <f t="shared" si="6"/>
        <v>8.4875675517015221</v>
      </c>
      <c r="AG27" s="3">
        <f t="shared" si="7"/>
        <v>0.74062754123044205</v>
      </c>
      <c r="AH27" s="3"/>
    </row>
    <row r="28" spans="1:62" x14ac:dyDescent="0.35">
      <c r="A28">
        <v>4</v>
      </c>
      <c r="B28">
        <v>3</v>
      </c>
      <c r="C28" t="s">
        <v>85</v>
      </c>
      <c r="D28" t="s">
        <v>27</v>
      </c>
      <c r="G28">
        <v>0.5</v>
      </c>
      <c r="H28">
        <v>0.5</v>
      </c>
      <c r="I28">
        <v>2719</v>
      </c>
      <c r="J28">
        <v>745</v>
      </c>
      <c r="L28">
        <v>293</v>
      </c>
      <c r="M28">
        <v>2.5009999999999999</v>
      </c>
      <c r="N28">
        <v>0.90900000000000003</v>
      </c>
      <c r="O28">
        <v>0</v>
      </c>
      <c r="Q28">
        <v>0</v>
      </c>
      <c r="R28">
        <v>1</v>
      </c>
      <c r="S28">
        <v>0</v>
      </c>
      <c r="T28">
        <v>0</v>
      </c>
      <c r="V28">
        <v>0</v>
      </c>
      <c r="Y28" s="1">
        <v>44841</v>
      </c>
      <c r="Z28" s="6">
        <v>0.50488425925925928</v>
      </c>
      <c r="AB28">
        <v>1</v>
      </c>
      <c r="AD28" s="3">
        <f t="shared" si="4"/>
        <v>2.775896245584847</v>
      </c>
      <c r="AE28" s="3">
        <f t="shared" si="5"/>
        <v>0.88038675718256021</v>
      </c>
      <c r="AF28" s="3">
        <f t="shared" si="6"/>
        <v>-1.8955094884022867</v>
      </c>
      <c r="AG28" s="3">
        <f t="shared" si="7"/>
        <v>5.1509010308589571E-2</v>
      </c>
      <c r="AH28" s="3"/>
    </row>
    <row r="29" spans="1:62" x14ac:dyDescent="0.35">
      <c r="A29">
        <v>5</v>
      </c>
      <c r="B29">
        <v>3</v>
      </c>
      <c r="C29" t="s">
        <v>85</v>
      </c>
      <c r="D29" t="s">
        <v>27</v>
      </c>
      <c r="G29">
        <v>0.5</v>
      </c>
      <c r="H29">
        <v>0.5</v>
      </c>
      <c r="I29">
        <v>401</v>
      </c>
      <c r="J29">
        <v>770</v>
      </c>
      <c r="L29">
        <v>317</v>
      </c>
      <c r="M29">
        <v>0.72299999999999998</v>
      </c>
      <c r="N29">
        <v>0.93100000000000005</v>
      </c>
      <c r="O29">
        <v>0.20799999999999999</v>
      </c>
      <c r="Q29">
        <v>0</v>
      </c>
      <c r="R29">
        <v>1</v>
      </c>
      <c r="S29">
        <v>0</v>
      </c>
      <c r="T29">
        <v>0</v>
      </c>
      <c r="V29">
        <v>0</v>
      </c>
      <c r="Y29" s="1">
        <v>44841</v>
      </c>
      <c r="Z29" s="6">
        <v>0.51124999999999998</v>
      </c>
      <c r="AB29">
        <v>1</v>
      </c>
      <c r="AD29" s="3">
        <f t="shared" si="4"/>
        <v>0.4575274978684562</v>
      </c>
      <c r="AE29" s="3">
        <f t="shared" si="5"/>
        <v>0.90568823272847221</v>
      </c>
      <c r="AF29" s="3">
        <f t="shared" si="6"/>
        <v>0.44816073486001601</v>
      </c>
      <c r="AG29" s="3">
        <f t="shared" si="7"/>
        <v>5.3955512733683555E-2</v>
      </c>
      <c r="AH29" s="3"/>
      <c r="AK29">
        <f>ABS(100*(AD29-AD30)/(AVERAGE(AD29:AD30)))</f>
        <v>6.5469444851328022</v>
      </c>
      <c r="AQ29">
        <f>ABS(100*(AE29-AE30)/(AVERAGE(AE29:AE30)))</f>
        <v>0.56028896737475831</v>
      </c>
      <c r="AW29">
        <f>ABS(100*(AF29-AF30)/(AVERAGE(AF29:AF30)))</f>
        <v>5.2037831957270928</v>
      </c>
      <c r="BC29">
        <f>ABS(100*(AG29-AG30)/(AVERAGE(AG29:AG30)))</f>
        <v>0.75858229238629349</v>
      </c>
      <c r="BG29" s="3">
        <f>AVERAGE(AD29:AD30)</f>
        <v>0.44302519120672723</v>
      </c>
      <c r="BH29" s="3">
        <f>AVERAGE(AE29:AE30)</f>
        <v>0.90315808517388096</v>
      </c>
      <c r="BI29" s="3">
        <f>AVERAGE(AF29:AF30)</f>
        <v>0.46013289396715373</v>
      </c>
      <c r="BJ29" s="3">
        <f>AVERAGE(AG29:AG30)</f>
        <v>5.3751637531592393E-2</v>
      </c>
    </row>
    <row r="30" spans="1:62" x14ac:dyDescent="0.35">
      <c r="A30">
        <v>6</v>
      </c>
      <c r="B30">
        <v>3</v>
      </c>
      <c r="C30" t="s">
        <v>85</v>
      </c>
      <c r="D30" t="s">
        <v>27</v>
      </c>
      <c r="G30">
        <v>0.5</v>
      </c>
      <c r="H30">
        <v>0.5</v>
      </c>
      <c r="I30">
        <v>372</v>
      </c>
      <c r="J30">
        <v>765</v>
      </c>
      <c r="L30">
        <v>313</v>
      </c>
      <c r="M30">
        <v>0.7</v>
      </c>
      <c r="N30">
        <v>0.92700000000000005</v>
      </c>
      <c r="O30">
        <v>0.22700000000000001</v>
      </c>
      <c r="Q30">
        <v>0</v>
      </c>
      <c r="R30">
        <v>1</v>
      </c>
      <c r="S30">
        <v>0</v>
      </c>
      <c r="T30">
        <v>0</v>
      </c>
      <c r="V30">
        <v>0</v>
      </c>
      <c r="Y30" s="1">
        <v>44841</v>
      </c>
      <c r="Z30" s="6">
        <v>0.51791666666666669</v>
      </c>
      <c r="AB30">
        <v>1</v>
      </c>
      <c r="AD30" s="3">
        <f t="shared" si="4"/>
        <v>0.42852288454499832</v>
      </c>
      <c r="AE30" s="3">
        <f t="shared" si="5"/>
        <v>0.90062793761928983</v>
      </c>
      <c r="AF30" s="3">
        <f t="shared" si="6"/>
        <v>0.47210505307429151</v>
      </c>
      <c r="AG30" s="3">
        <f t="shared" si="7"/>
        <v>5.3547762329501231E-2</v>
      </c>
      <c r="AH30" s="3"/>
    </row>
    <row r="31" spans="1:62" x14ac:dyDescent="0.35">
      <c r="A31">
        <v>7</v>
      </c>
      <c r="B31">
        <v>3</v>
      </c>
      <c r="D31" t="s">
        <v>87</v>
      </c>
      <c r="Y31" s="1">
        <v>44841</v>
      </c>
      <c r="Z31" s="6">
        <v>0.52158564814814812</v>
      </c>
      <c r="AD31" s="3"/>
      <c r="AE31" s="3"/>
      <c r="AF31" s="3"/>
      <c r="AG31" s="3"/>
      <c r="AH31" s="3"/>
    </row>
    <row r="32" spans="1:62" x14ac:dyDescent="0.35">
      <c r="A32">
        <v>8</v>
      </c>
      <c r="B32">
        <v>3</v>
      </c>
      <c r="C32" t="s">
        <v>86</v>
      </c>
      <c r="D32" t="s">
        <v>27</v>
      </c>
      <c r="G32">
        <v>0.5</v>
      </c>
      <c r="H32">
        <v>0.5</v>
      </c>
      <c r="I32">
        <v>60</v>
      </c>
      <c r="J32">
        <v>99</v>
      </c>
      <c r="L32">
        <v>188</v>
      </c>
      <c r="M32">
        <v>0.46100000000000002</v>
      </c>
      <c r="N32">
        <v>0.36199999999999999</v>
      </c>
      <c r="O32">
        <v>0</v>
      </c>
      <c r="Q32">
        <v>0</v>
      </c>
      <c r="R32">
        <v>1</v>
      </c>
      <c r="S32">
        <v>0</v>
      </c>
      <c r="T32">
        <v>0</v>
      </c>
      <c r="V32">
        <v>0</v>
      </c>
      <c r="Y32" s="1">
        <v>44841</v>
      </c>
      <c r="Z32" s="6">
        <v>0.53217592592592589</v>
      </c>
      <c r="AB32">
        <v>1</v>
      </c>
      <c r="AD32" s="3">
        <f t="shared" si="4"/>
        <v>0.11647325154779643</v>
      </c>
      <c r="AE32" s="3">
        <f t="shared" si="5"/>
        <v>0.22659662907619327</v>
      </c>
      <c r="AF32" s="3">
        <f t="shared" si="6"/>
        <v>0.11012337752839683</v>
      </c>
      <c r="AG32" s="3">
        <f t="shared" si="7"/>
        <v>4.0805562198803394E-2</v>
      </c>
      <c r="AH32" s="3"/>
    </row>
    <row r="33" spans="1:62" x14ac:dyDescent="0.35">
      <c r="A33">
        <v>9</v>
      </c>
      <c r="B33">
        <v>3</v>
      </c>
      <c r="C33" t="s">
        <v>86</v>
      </c>
      <c r="D33" t="s">
        <v>27</v>
      </c>
      <c r="G33">
        <v>0.5</v>
      </c>
      <c r="H33">
        <v>0.5</v>
      </c>
      <c r="I33">
        <v>40</v>
      </c>
      <c r="J33">
        <v>163</v>
      </c>
      <c r="L33">
        <v>132</v>
      </c>
      <c r="M33">
        <v>0.44600000000000001</v>
      </c>
      <c r="N33">
        <v>0.41599999999999998</v>
      </c>
      <c r="O33">
        <v>0</v>
      </c>
      <c r="Q33">
        <v>0</v>
      </c>
      <c r="R33">
        <v>1</v>
      </c>
      <c r="S33">
        <v>0</v>
      </c>
      <c r="T33">
        <v>0</v>
      </c>
      <c r="V33">
        <v>0</v>
      </c>
      <c r="Y33" s="1">
        <v>44841</v>
      </c>
      <c r="Z33" s="6">
        <v>0.53811342592592593</v>
      </c>
      <c r="AB33">
        <v>1</v>
      </c>
      <c r="AD33" s="3">
        <f t="shared" si="4"/>
        <v>9.6470069945411685E-2</v>
      </c>
      <c r="AE33" s="3">
        <f t="shared" si="5"/>
        <v>0.29136840647372808</v>
      </c>
      <c r="AF33" s="3">
        <f t="shared" si="6"/>
        <v>0.1948983365283164</v>
      </c>
      <c r="AG33" s="3">
        <f t="shared" si="7"/>
        <v>3.5097056540250762E-2</v>
      </c>
      <c r="AH33" s="3"/>
      <c r="AK33">
        <f>ABS(100*(AD33-AD34)/(AVERAGE(AD33:AD34)))</f>
        <v>14.429358422920101</v>
      </c>
      <c r="AQ33">
        <f>ABS(100*(AE33-AE34)/(AVERAGE(AE33:AE34)))</f>
        <v>21.974069066144466</v>
      </c>
      <c r="AW33">
        <f>ABS(100*(AF33-AF34)/(AVERAGE(AF33:AF34)))</f>
        <v>45.845577793222219</v>
      </c>
      <c r="BC33">
        <f>ABS(100*(AG33-AG34)/(AVERAGE(AG33:AG34)))</f>
        <v>5.9188372456415692</v>
      </c>
      <c r="BG33" s="3">
        <f>AVERAGE(AD33:AD34)</f>
        <v>0.10397126304630597</v>
      </c>
      <c r="BH33" s="3">
        <f>AVERAGE(AE33:AE34)</f>
        <v>0.26252472435138835</v>
      </c>
      <c r="BI33" s="3">
        <f>AVERAGE(AF33:AF34)</f>
        <v>0.15855346130508238</v>
      </c>
      <c r="BJ33" s="3">
        <f>AVERAGE(AG33:AG34)</f>
        <v>3.6167401351229381E-2</v>
      </c>
    </row>
    <row r="34" spans="1:62" x14ac:dyDescent="0.35">
      <c r="A34">
        <v>10</v>
      </c>
      <c r="B34">
        <v>3</v>
      </c>
      <c r="C34" t="s">
        <v>86</v>
      </c>
      <c r="D34" t="s">
        <v>27</v>
      </c>
      <c r="G34">
        <v>0.5</v>
      </c>
      <c r="H34">
        <v>0.5</v>
      </c>
      <c r="I34">
        <v>55</v>
      </c>
      <c r="J34">
        <v>106</v>
      </c>
      <c r="L34">
        <v>153</v>
      </c>
      <c r="M34">
        <v>0.45700000000000002</v>
      </c>
      <c r="N34">
        <v>0.36899999999999999</v>
      </c>
      <c r="O34">
        <v>0</v>
      </c>
      <c r="Q34">
        <v>0</v>
      </c>
      <c r="R34">
        <v>1</v>
      </c>
      <c r="S34">
        <v>0</v>
      </c>
      <c r="T34">
        <v>0</v>
      </c>
      <c r="V34">
        <v>0</v>
      </c>
      <c r="Y34" s="1">
        <v>44841</v>
      </c>
      <c r="Z34" s="6">
        <v>0.54413194444444446</v>
      </c>
      <c r="AB34">
        <v>1</v>
      </c>
      <c r="AD34" s="3">
        <f t="shared" si="4"/>
        <v>0.11147245614720025</v>
      </c>
      <c r="AE34" s="3">
        <f t="shared" si="5"/>
        <v>0.23368104222904862</v>
      </c>
      <c r="AF34" s="3">
        <f t="shared" si="6"/>
        <v>0.12220858608184837</v>
      </c>
      <c r="AG34" s="3">
        <f t="shared" si="7"/>
        <v>3.7237746162207999E-2</v>
      </c>
      <c r="AH34" s="3"/>
    </row>
    <row r="35" spans="1:62" x14ac:dyDescent="0.35">
      <c r="A35">
        <v>11</v>
      </c>
      <c r="B35">
        <v>4</v>
      </c>
      <c r="C35" t="s">
        <v>61</v>
      </c>
      <c r="D35" t="s">
        <v>27</v>
      </c>
      <c r="G35">
        <v>0.2</v>
      </c>
      <c r="H35">
        <v>0.2</v>
      </c>
      <c r="I35">
        <v>472</v>
      </c>
      <c r="J35">
        <v>2188</v>
      </c>
      <c r="L35">
        <v>1027</v>
      </c>
      <c r="M35">
        <v>1.9419999999999999</v>
      </c>
      <c r="N35">
        <v>5.3310000000000004</v>
      </c>
      <c r="O35">
        <v>3.3889999999999998</v>
      </c>
      <c r="Q35">
        <v>0</v>
      </c>
      <c r="R35">
        <v>1</v>
      </c>
      <c r="S35">
        <v>0</v>
      </c>
      <c r="T35">
        <v>0</v>
      </c>
      <c r="V35">
        <v>0</v>
      </c>
      <c r="Y35" s="1">
        <v>44841</v>
      </c>
      <c r="Z35" s="6">
        <v>0.55504629629629632</v>
      </c>
      <c r="AB35">
        <v>1</v>
      </c>
      <c r="AD35" s="3">
        <f t="shared" si="4"/>
        <v>1.3213469813923051</v>
      </c>
      <c r="AE35" s="3">
        <f t="shared" si="5"/>
        <v>5.8519698142315066</v>
      </c>
      <c r="AF35" s="3">
        <f t="shared" si="6"/>
        <v>4.5306228328392013</v>
      </c>
      <c r="AG35" s="3">
        <f t="shared" si="7"/>
        <v>0.3158280236901182</v>
      </c>
      <c r="AH35" s="3"/>
    </row>
    <row r="36" spans="1:62" x14ac:dyDescent="0.35">
      <c r="A36">
        <v>12</v>
      </c>
      <c r="B36">
        <v>4</v>
      </c>
      <c r="C36" t="s">
        <v>61</v>
      </c>
      <c r="D36" t="s">
        <v>27</v>
      </c>
      <c r="G36">
        <v>0.2</v>
      </c>
      <c r="H36">
        <v>0.2</v>
      </c>
      <c r="I36">
        <v>1088</v>
      </c>
      <c r="J36">
        <v>2204</v>
      </c>
      <c r="L36">
        <v>1010</v>
      </c>
      <c r="M36">
        <v>3.1240000000000001</v>
      </c>
      <c r="N36">
        <v>5.3630000000000004</v>
      </c>
      <c r="O36">
        <v>2.2389999999999999</v>
      </c>
      <c r="Q36">
        <v>0</v>
      </c>
      <c r="R36">
        <v>1</v>
      </c>
      <c r="S36">
        <v>0</v>
      </c>
      <c r="T36">
        <v>0</v>
      </c>
      <c r="V36">
        <v>0</v>
      </c>
      <c r="Y36" s="1">
        <v>44841</v>
      </c>
      <c r="Z36" s="6">
        <v>0.56135416666666671</v>
      </c>
      <c r="AB36">
        <v>1</v>
      </c>
      <c r="AD36" s="3">
        <f t="shared" si="4"/>
        <v>2.8615919647759296</v>
      </c>
      <c r="AE36" s="3">
        <f t="shared" si="5"/>
        <v>5.8924521751049657</v>
      </c>
      <c r="AF36" s="3">
        <f t="shared" si="6"/>
        <v>3.0308602103290361</v>
      </c>
      <c r="AG36" s="3">
        <f t="shared" si="7"/>
        <v>0.31149567564568093</v>
      </c>
      <c r="AH36" s="3"/>
      <c r="AJ36">
        <f>ABS(100*((AVERAGE(AD36:AD37))-3)/3)</f>
        <v>3.3634023239866195</v>
      </c>
      <c r="AK36">
        <f>ABS(100*(AD36-AD37)/(AVERAGE(AD36:AD37)))</f>
        <v>2.5874231506794265</v>
      </c>
      <c r="AP36">
        <f>ABS(100*((AVERAGE(AE36:AE37))-6)/6)</f>
        <v>1.8557174371153451</v>
      </c>
      <c r="AQ36">
        <f>ABS(100*(AE36-AE37)/(AVERAGE(AE36:AE37)))</f>
        <v>0.12889938611399765</v>
      </c>
      <c r="AV36">
        <f>ABS(100*((AVERAGE(AF36:AF37))-3)/3)</f>
        <v>0.34803255024407065</v>
      </c>
      <c r="AW36">
        <f>ABS(100*(AF36-AF37)/(AVERAGE(AF36:AF37)))</f>
        <v>2.7630286949883414</v>
      </c>
      <c r="BB36">
        <f>ABS(100*((AVERAGE(AG36:AG37))-0.3)/0.3)</f>
        <v>6.7201239115184759</v>
      </c>
      <c r="BC36">
        <f>ABS(100*(AG36-AG37)/(AVERAGE(AG36:AG37)))</f>
        <v>5.4127224065434181</v>
      </c>
      <c r="BG36" s="3">
        <f>AVERAGE(AD36:AD37)</f>
        <v>2.8990979302804014</v>
      </c>
      <c r="BH36" s="3">
        <f>AVERAGE(AE36:AE37)</f>
        <v>5.8886569537730793</v>
      </c>
      <c r="BI36" s="3">
        <f>AVERAGE(AF36:AF37)</f>
        <v>2.9895590234926779</v>
      </c>
      <c r="BJ36" s="3">
        <f>AVERAGE(AG36:AG37)</f>
        <v>0.32016037173455542</v>
      </c>
    </row>
    <row r="37" spans="1:62" x14ac:dyDescent="0.35">
      <c r="A37">
        <v>13</v>
      </c>
      <c r="B37">
        <v>4</v>
      </c>
      <c r="C37" t="s">
        <v>61</v>
      </c>
      <c r="D37" t="s">
        <v>27</v>
      </c>
      <c r="G37">
        <v>0.2</v>
      </c>
      <c r="H37">
        <v>0.2</v>
      </c>
      <c r="I37">
        <v>1118</v>
      </c>
      <c r="J37">
        <v>2201</v>
      </c>
      <c r="L37">
        <v>1078</v>
      </c>
      <c r="M37">
        <v>3.181</v>
      </c>
      <c r="N37">
        <v>5.3579999999999997</v>
      </c>
      <c r="O37">
        <v>2.1760000000000002</v>
      </c>
      <c r="Q37">
        <v>0</v>
      </c>
      <c r="R37">
        <v>1</v>
      </c>
      <c r="S37">
        <v>0</v>
      </c>
      <c r="T37">
        <v>0</v>
      </c>
      <c r="V37">
        <v>0</v>
      </c>
      <c r="Y37" s="1">
        <v>44841</v>
      </c>
      <c r="Z37" s="6">
        <v>0.56805555555555554</v>
      </c>
      <c r="AB37">
        <v>1</v>
      </c>
      <c r="AD37" s="3">
        <f t="shared" si="4"/>
        <v>2.9366038957848728</v>
      </c>
      <c r="AE37" s="3">
        <f t="shared" si="5"/>
        <v>5.8848617324411929</v>
      </c>
      <c r="AF37" s="3">
        <f t="shared" si="6"/>
        <v>2.9482578366563201</v>
      </c>
      <c r="AG37" s="3">
        <f t="shared" si="7"/>
        <v>0.32882506782342991</v>
      </c>
      <c r="AH37" s="3"/>
    </row>
    <row r="38" spans="1:62" x14ac:dyDescent="0.35">
      <c r="A38">
        <v>14</v>
      </c>
      <c r="B38">
        <v>5</v>
      </c>
      <c r="C38" t="s">
        <v>61</v>
      </c>
      <c r="D38" t="s">
        <v>27</v>
      </c>
      <c r="G38">
        <v>0.6</v>
      </c>
      <c r="H38">
        <v>0.6</v>
      </c>
      <c r="I38">
        <v>3808</v>
      </c>
      <c r="J38">
        <v>7503</v>
      </c>
      <c r="L38">
        <v>3187</v>
      </c>
      <c r="M38">
        <v>2.78</v>
      </c>
      <c r="N38">
        <v>5.5289999999999999</v>
      </c>
      <c r="O38">
        <v>2.7490000000000001</v>
      </c>
      <c r="Q38">
        <v>0.18099999999999999</v>
      </c>
      <c r="R38">
        <v>1</v>
      </c>
      <c r="S38">
        <v>0</v>
      </c>
      <c r="T38">
        <v>0</v>
      </c>
      <c r="V38">
        <v>0</v>
      </c>
      <c r="Y38" s="1">
        <v>44841</v>
      </c>
      <c r="Z38" s="6">
        <v>0.58182870370370365</v>
      </c>
      <c r="AB38">
        <v>1</v>
      </c>
      <c r="AD38" s="3">
        <f t="shared" ref="AD38:AD101" si="8">((I38*$F$21)+$F$22)*1000/G38</f>
        <v>3.2208912365289133</v>
      </c>
      <c r="AE38" s="3">
        <f t="shared" ref="AE38:AE101" si="9">((J38*$H$21)+$H$22)*1000/H38</f>
        <v>6.4332346889612513</v>
      </c>
      <c r="AF38" s="3">
        <f t="shared" ref="AF38:AF101" si="10">AE38-AD38</f>
        <v>3.212343452432338</v>
      </c>
      <c r="AG38" s="3">
        <f t="shared" ref="AG38:AG101" si="11">((L38*$J$21)+$J$22)*1000/H38</f>
        <v>0.28876368977875488</v>
      </c>
      <c r="AH38" s="3"/>
    </row>
    <row r="39" spans="1:62" x14ac:dyDescent="0.35">
      <c r="A39">
        <v>15</v>
      </c>
      <c r="B39">
        <v>5</v>
      </c>
      <c r="C39" t="s">
        <v>61</v>
      </c>
      <c r="D39" t="s">
        <v>27</v>
      </c>
      <c r="G39">
        <v>0.6</v>
      </c>
      <c r="H39">
        <v>0.6</v>
      </c>
      <c r="I39">
        <v>3863</v>
      </c>
      <c r="J39">
        <v>7634</v>
      </c>
      <c r="L39">
        <v>3314</v>
      </c>
      <c r="M39">
        <v>2.8159999999999998</v>
      </c>
      <c r="N39">
        <v>5.6219999999999999</v>
      </c>
      <c r="O39">
        <v>2.806</v>
      </c>
      <c r="Q39">
        <v>0.192</v>
      </c>
      <c r="R39">
        <v>1</v>
      </c>
      <c r="S39">
        <v>0</v>
      </c>
      <c r="T39">
        <v>0</v>
      </c>
      <c r="V39">
        <v>0</v>
      </c>
      <c r="Y39" s="1">
        <v>44841</v>
      </c>
      <c r="Z39" s="6">
        <v>0.58893518518518517</v>
      </c>
      <c r="AB39">
        <v>1</v>
      </c>
      <c r="AD39" s="3">
        <f t="shared" si="8"/>
        <v>3.2667318610343785</v>
      </c>
      <c r="AE39" s="3">
        <f t="shared" si="9"/>
        <v>6.5437177988450674</v>
      </c>
      <c r="AF39" s="3">
        <f t="shared" si="10"/>
        <v>3.2769859378106889</v>
      </c>
      <c r="AG39" s="3">
        <f t="shared" si="11"/>
        <v>0.2995520858894124</v>
      </c>
      <c r="AH39" s="3"/>
      <c r="AJ39">
        <f>ABS(100*((AVERAGE(AD39:AD40))-3)/3)</f>
        <v>8.307635904409727</v>
      </c>
      <c r="AK39">
        <f>ABS(100*(AD39-AD40)/(AVERAGE(AD39:AD40)))</f>
        <v>1.0773499489629295</v>
      </c>
      <c r="AP39">
        <f>ABS(100*((AVERAGE(AE39:AE40))-6)/6)</f>
        <v>8.4997083019530653</v>
      </c>
      <c r="AQ39">
        <f>ABS(100*(AE39-AE40)/(AVERAGE(AE39:AE40)))</f>
        <v>1.0364175552742279</v>
      </c>
      <c r="AV39">
        <f>ABS(100*((AVERAGE(AF39:AF40))-3)/3)</f>
        <v>8.6917806994964177</v>
      </c>
      <c r="AW39">
        <f>ABS(100*(AF39-AF40)/(AVERAGE(AF39:AF40)))</f>
        <v>0.99562982722523463</v>
      </c>
      <c r="BB39">
        <f>ABS(100*((AVERAGE(AG39:AG40))-0.3)/0.3)</f>
        <v>1.1262067135493679</v>
      </c>
      <c r="BC39">
        <f>ABS(100*(AG39-AG40)/(AVERAGE(AG39:AG40)))</f>
        <v>1.9760585237990138</v>
      </c>
      <c r="BG39" s="3">
        <f>AVERAGE(AD39:AD40)</f>
        <v>3.2492290771322918</v>
      </c>
      <c r="BH39" s="3">
        <f>AVERAGE(AE39:AE40)</f>
        <v>6.5099824981171839</v>
      </c>
      <c r="BI39" s="3">
        <f>AVERAGE(AF39:AF40)</f>
        <v>3.2607534209848925</v>
      </c>
      <c r="BJ39" s="3">
        <f>AVERAGE(AG39:AG40)</f>
        <v>0.29662137985935189</v>
      </c>
    </row>
    <row r="40" spans="1:62" x14ac:dyDescent="0.35">
      <c r="A40">
        <v>16</v>
      </c>
      <c r="B40">
        <v>5</v>
      </c>
      <c r="C40" t="s">
        <v>61</v>
      </c>
      <c r="D40" t="s">
        <v>27</v>
      </c>
      <c r="G40">
        <v>0.6</v>
      </c>
      <c r="H40">
        <v>0.6</v>
      </c>
      <c r="I40">
        <v>3821</v>
      </c>
      <c r="J40">
        <v>7554</v>
      </c>
      <c r="L40">
        <v>3245</v>
      </c>
      <c r="M40">
        <v>2.7879999999999998</v>
      </c>
      <c r="N40">
        <v>5.5650000000000004</v>
      </c>
      <c r="O40">
        <v>2.7770000000000001</v>
      </c>
      <c r="Q40">
        <v>0.186</v>
      </c>
      <c r="R40">
        <v>1</v>
      </c>
      <c r="S40">
        <v>0</v>
      </c>
      <c r="T40">
        <v>0</v>
      </c>
      <c r="V40">
        <v>0</v>
      </c>
      <c r="Y40" s="1">
        <v>44841</v>
      </c>
      <c r="Z40" s="6">
        <v>0.59680555555555559</v>
      </c>
      <c r="AB40">
        <v>1</v>
      </c>
      <c r="AD40" s="3">
        <f t="shared" si="8"/>
        <v>3.2317262932302051</v>
      </c>
      <c r="AE40" s="3">
        <f t="shared" si="9"/>
        <v>6.4762471973893012</v>
      </c>
      <c r="AF40" s="3">
        <f t="shared" si="10"/>
        <v>3.2445209041590961</v>
      </c>
      <c r="AG40" s="3">
        <f t="shared" si="11"/>
        <v>0.29369067382929143</v>
      </c>
      <c r="AH40" s="3"/>
    </row>
    <row r="41" spans="1:62" x14ac:dyDescent="0.35">
      <c r="A41">
        <v>17</v>
      </c>
      <c r="B41">
        <v>6</v>
      </c>
      <c r="C41" t="s">
        <v>65</v>
      </c>
      <c r="D41" t="s">
        <v>27</v>
      </c>
      <c r="G41">
        <v>0.33300000000000002</v>
      </c>
      <c r="H41">
        <v>0.33300000000000002</v>
      </c>
      <c r="I41">
        <v>4059</v>
      </c>
      <c r="J41">
        <v>10979</v>
      </c>
      <c r="L41">
        <v>5319</v>
      </c>
      <c r="M41">
        <v>5.2990000000000004</v>
      </c>
      <c r="N41">
        <v>14.384</v>
      </c>
      <c r="O41">
        <v>9.0860000000000003</v>
      </c>
      <c r="Q41">
        <v>0.66100000000000003</v>
      </c>
      <c r="R41">
        <v>1</v>
      </c>
      <c r="S41">
        <v>0</v>
      </c>
      <c r="T41">
        <v>0</v>
      </c>
      <c r="V41">
        <v>0</v>
      </c>
      <c r="Y41" s="1">
        <v>44841</v>
      </c>
      <c r="Z41" s="6">
        <v>0.60982638888888896</v>
      </c>
      <c r="AB41">
        <v>1</v>
      </c>
      <c r="AD41" s="3">
        <f t="shared" si="8"/>
        <v>6.1803444638808163</v>
      </c>
      <c r="AE41" s="3">
        <f t="shared" si="9"/>
        <v>16.873571751737401</v>
      </c>
      <c r="AF41" s="3">
        <f t="shared" si="10"/>
        <v>10.693227287856585</v>
      </c>
      <c r="AG41" s="3">
        <f t="shared" si="11"/>
        <v>0.84661770745298515</v>
      </c>
      <c r="AH41" s="3"/>
    </row>
    <row r="42" spans="1:62" x14ac:dyDescent="0.35">
      <c r="A42">
        <v>18</v>
      </c>
      <c r="B42">
        <v>6</v>
      </c>
      <c r="C42" t="s">
        <v>65</v>
      </c>
      <c r="D42" t="s">
        <v>27</v>
      </c>
      <c r="G42">
        <v>0.33300000000000002</v>
      </c>
      <c r="H42">
        <v>0.33300000000000002</v>
      </c>
      <c r="I42">
        <v>5600</v>
      </c>
      <c r="J42">
        <v>11176</v>
      </c>
      <c r="L42">
        <v>5395</v>
      </c>
      <c r="M42">
        <v>7.0739999999999998</v>
      </c>
      <c r="N42">
        <v>14.634</v>
      </c>
      <c r="O42">
        <v>7.5609999999999999</v>
      </c>
      <c r="Q42">
        <v>0.67300000000000004</v>
      </c>
      <c r="R42">
        <v>1</v>
      </c>
      <c r="S42">
        <v>0</v>
      </c>
      <c r="T42">
        <v>0</v>
      </c>
      <c r="V42">
        <v>0</v>
      </c>
      <c r="Y42" s="1">
        <v>44841</v>
      </c>
      <c r="Z42" s="6">
        <v>0.61697916666666663</v>
      </c>
      <c r="AB42">
        <v>1</v>
      </c>
      <c r="AD42" s="3">
        <f t="shared" si="8"/>
        <v>8.4945263594720242</v>
      </c>
      <c r="AE42" s="3">
        <f t="shared" si="9"/>
        <v>17.172934555493839</v>
      </c>
      <c r="AF42" s="3">
        <f t="shared" si="10"/>
        <v>8.6784081960218149</v>
      </c>
      <c r="AG42" s="3">
        <f t="shared" si="11"/>
        <v>0.85825022649121985</v>
      </c>
      <c r="AH42" s="3"/>
      <c r="AJ42">
        <f>ABS(100*((AVERAGE(AD42:AD43))-9)/9)</f>
        <v>5.4495137435842542</v>
      </c>
      <c r="AK42">
        <f>ABS(100*(AD42-AD43)/(AVERAGE(AD42:AD43)))</f>
        <v>0.35295437742629088</v>
      </c>
      <c r="AP42">
        <f>ABS(100*((AVERAGE(AE42:AE43))-18)/18)</f>
        <v>4.9831523277075478</v>
      </c>
      <c r="AQ42">
        <f>ABS(100*(AE42-AE43)/(AVERAGE(AE42:AE43)))</f>
        <v>0.81742198817771239</v>
      </c>
      <c r="AV42">
        <f>ABS(100*((AVERAGE(AF42:AF43))-9)/9)</f>
        <v>4.5167909118308422</v>
      </c>
      <c r="AW42">
        <f>ABS(100*(AF42-AF43)/(AVERAGE(AF42:AF43)))</f>
        <v>1.976365592269318</v>
      </c>
      <c r="BB42">
        <f>ABS(100*((AVERAGE(AG42:AG43))-0.9)/0.9)</f>
        <v>4.5623339926830946</v>
      </c>
      <c r="BC42">
        <f>ABS(100*(AG42-AG43)/(AVERAGE(AG42:AG43)))</f>
        <v>0.16037636651515558</v>
      </c>
      <c r="BG42" s="3">
        <f>AVERAGE(AD42:AD43)</f>
        <v>8.5095437630774171</v>
      </c>
      <c r="BH42" s="3">
        <f>AVERAGE(AE42:AE43)</f>
        <v>17.103032581012641</v>
      </c>
      <c r="BI42" s="3">
        <f>AVERAGE(AF42:AF43)</f>
        <v>8.5934888179352242</v>
      </c>
      <c r="BJ42" s="3">
        <f>AVERAGE(AG42:AG43)</f>
        <v>0.85893899406585217</v>
      </c>
    </row>
    <row r="43" spans="1:62" x14ac:dyDescent="0.35">
      <c r="A43">
        <v>19</v>
      </c>
      <c r="B43">
        <v>6</v>
      </c>
      <c r="C43" t="s">
        <v>65</v>
      </c>
      <c r="D43" t="s">
        <v>27</v>
      </c>
      <c r="G43">
        <v>0.33300000000000002</v>
      </c>
      <c r="H43">
        <v>0.33300000000000002</v>
      </c>
      <c r="I43">
        <v>5620</v>
      </c>
      <c r="J43">
        <v>11084</v>
      </c>
      <c r="L43">
        <v>5404</v>
      </c>
      <c r="M43">
        <v>7.0970000000000004</v>
      </c>
      <c r="N43">
        <v>14.518000000000001</v>
      </c>
      <c r="O43">
        <v>7.4210000000000003</v>
      </c>
      <c r="Q43">
        <v>0.67400000000000004</v>
      </c>
      <c r="R43">
        <v>1</v>
      </c>
      <c r="S43">
        <v>0</v>
      </c>
      <c r="T43">
        <v>0</v>
      </c>
      <c r="V43">
        <v>0</v>
      </c>
      <c r="Y43" s="1">
        <v>44841</v>
      </c>
      <c r="Z43" s="6">
        <v>0.624537037037037</v>
      </c>
      <c r="AB43">
        <v>1</v>
      </c>
      <c r="AD43" s="3">
        <f t="shared" si="8"/>
        <v>8.5245611666828118</v>
      </c>
      <c r="AE43" s="3">
        <f t="shared" si="9"/>
        <v>17.033130606531444</v>
      </c>
      <c r="AF43" s="3">
        <f t="shared" si="10"/>
        <v>8.5085694398486318</v>
      </c>
      <c r="AG43" s="3">
        <f t="shared" si="11"/>
        <v>0.85962776164048449</v>
      </c>
      <c r="AH43" s="3"/>
      <c r="BG43" s="3"/>
      <c r="BH43" s="3"/>
      <c r="BI43" s="3"/>
      <c r="BJ43" s="3"/>
    </row>
    <row r="44" spans="1:62" x14ac:dyDescent="0.35">
      <c r="A44">
        <v>20</v>
      </c>
      <c r="B44">
        <v>7</v>
      </c>
      <c r="C44" t="s">
        <v>65</v>
      </c>
      <c r="D44" t="s">
        <v>27</v>
      </c>
      <c r="G44">
        <v>0.46700000000000003</v>
      </c>
      <c r="H44">
        <v>0.46700000000000003</v>
      </c>
      <c r="I44">
        <v>8292</v>
      </c>
      <c r="J44">
        <v>16746</v>
      </c>
      <c r="L44">
        <v>8773</v>
      </c>
      <c r="M44">
        <v>7.2560000000000002</v>
      </c>
      <c r="N44">
        <v>15.488</v>
      </c>
      <c r="O44">
        <v>8.2319999999999993</v>
      </c>
      <c r="Q44">
        <v>0.85799999999999998</v>
      </c>
      <c r="R44">
        <v>1</v>
      </c>
      <c r="S44">
        <v>0</v>
      </c>
      <c r="T44">
        <v>0</v>
      </c>
      <c r="V44">
        <v>0</v>
      </c>
      <c r="Y44" s="1">
        <v>44841</v>
      </c>
      <c r="Z44" s="6">
        <v>0.63822916666666674</v>
      </c>
      <c r="AB44">
        <v>1</v>
      </c>
      <c r="AD44" s="3">
        <f t="shared" si="8"/>
        <v>8.9398102773975943</v>
      </c>
      <c r="AE44" s="3">
        <f t="shared" si="9"/>
        <v>18.2808813336061</v>
      </c>
      <c r="AF44" s="3">
        <f t="shared" si="10"/>
        <v>9.3410710562085058</v>
      </c>
      <c r="AG44" s="3">
        <f t="shared" si="11"/>
        <v>0.98066366935238825</v>
      </c>
      <c r="AH44" s="3"/>
      <c r="BG44" s="3"/>
      <c r="BH44" s="3"/>
      <c r="BI44" s="3"/>
      <c r="BJ44" s="3"/>
    </row>
    <row r="45" spans="1:62" x14ac:dyDescent="0.35">
      <c r="A45">
        <v>21</v>
      </c>
      <c r="B45">
        <v>7</v>
      </c>
      <c r="C45" t="s">
        <v>65</v>
      </c>
      <c r="D45" t="s">
        <v>27</v>
      </c>
      <c r="G45">
        <v>0.46700000000000003</v>
      </c>
      <c r="H45">
        <v>0.46700000000000003</v>
      </c>
      <c r="I45">
        <v>8408</v>
      </c>
      <c r="J45">
        <v>16565</v>
      </c>
      <c r="L45">
        <v>8730</v>
      </c>
      <c r="M45">
        <v>7.35</v>
      </c>
      <c r="N45">
        <v>15.324</v>
      </c>
      <c r="O45">
        <v>7.9729999999999999</v>
      </c>
      <c r="Q45">
        <v>0.85299999999999998</v>
      </c>
      <c r="R45">
        <v>1</v>
      </c>
      <c r="S45">
        <v>0</v>
      </c>
      <c r="T45">
        <v>0</v>
      </c>
      <c r="V45">
        <v>0</v>
      </c>
      <c r="Y45" s="1">
        <v>44841</v>
      </c>
      <c r="Z45" s="6">
        <v>0.64563657407407404</v>
      </c>
      <c r="AB45">
        <v>1</v>
      </c>
      <c r="AD45" s="3">
        <f t="shared" si="8"/>
        <v>9.0640270368128313</v>
      </c>
      <c r="AE45" s="3">
        <f t="shared" si="9"/>
        <v>18.084754264063914</v>
      </c>
      <c r="AF45" s="3">
        <f t="shared" si="10"/>
        <v>9.0207272272510828</v>
      </c>
      <c r="AG45" s="3">
        <f t="shared" si="11"/>
        <v>0.97597061063187429</v>
      </c>
      <c r="AH45" s="3"/>
      <c r="AJ45">
        <f>ABS(100*((AVERAGE(AD45:AD46))-9)/9)</f>
        <v>1.2230322725233438</v>
      </c>
      <c r="AK45">
        <f>ABS(100*(AD45-AD46)/(AVERAGE(AD45:AD46)))</f>
        <v>1.0108781388870562</v>
      </c>
      <c r="AP45">
        <f>ABS(100*((AVERAGE(AE45:AE46))-18)/18)</f>
        <v>0.83505860966452716</v>
      </c>
      <c r="AQ45">
        <f>ABS(100*(AE45-AE46)/(AVERAGE(AE45:AE46)))</f>
        <v>0.72237095333493417</v>
      </c>
      <c r="AV45">
        <f>ABS(100*((AVERAGE(AF45:AF46))-9)/9)</f>
        <v>0.44708494680574989</v>
      </c>
      <c r="AW45">
        <f>ABS(100*(AF45-AF46)/(AVERAGE(AF45:AF46)))</f>
        <v>0.43163506817248437</v>
      </c>
      <c r="BB45">
        <f>ABS(100*((AVERAGE(AG45:AG46))-0.9)/0.9)</f>
        <v>8.5139395594151868</v>
      </c>
      <c r="BC45">
        <f>ABS(100*(AG45-AG46)/(AVERAGE(AG45:AG46)))</f>
        <v>0.13410369324617186</v>
      </c>
      <c r="BG45" s="3">
        <f>AVERAGE(AD45:AD46)</f>
        <v>9.1100729045271009</v>
      </c>
      <c r="BH45" s="3">
        <f>AVERAGE(AE45:AE46)</f>
        <v>18.150310549739615</v>
      </c>
      <c r="BI45" s="3">
        <f>AVERAGE(AF45:AF46)</f>
        <v>9.0402376452125175</v>
      </c>
      <c r="BJ45" s="3">
        <f>AVERAGE(AG45:AG46)</f>
        <v>0.97662545603473672</v>
      </c>
    </row>
    <row r="46" spans="1:62" x14ac:dyDescent="0.35">
      <c r="A46">
        <v>22</v>
      </c>
      <c r="B46">
        <v>7</v>
      </c>
      <c r="C46" t="s">
        <v>65</v>
      </c>
      <c r="D46" t="s">
        <v>27</v>
      </c>
      <c r="G46">
        <v>0.46700000000000003</v>
      </c>
      <c r="H46">
        <v>0.46700000000000003</v>
      </c>
      <c r="I46">
        <v>8494</v>
      </c>
      <c r="J46">
        <v>16686</v>
      </c>
      <c r="L46">
        <v>8742</v>
      </c>
      <c r="M46">
        <v>7.4210000000000003</v>
      </c>
      <c r="N46">
        <v>15.433</v>
      </c>
      <c r="O46">
        <v>8.0120000000000005</v>
      </c>
      <c r="Q46">
        <v>0.85499999999999998</v>
      </c>
      <c r="R46">
        <v>1</v>
      </c>
      <c r="S46">
        <v>0</v>
      </c>
      <c r="T46">
        <v>0</v>
      </c>
      <c r="V46">
        <v>0</v>
      </c>
      <c r="Y46" s="1">
        <v>44841</v>
      </c>
      <c r="Z46" s="6">
        <v>0.65363425925925933</v>
      </c>
      <c r="AB46">
        <v>1</v>
      </c>
      <c r="AD46" s="3">
        <f t="shared" si="8"/>
        <v>9.1561187722413688</v>
      </c>
      <c r="AE46" s="3">
        <f t="shared" si="9"/>
        <v>18.215866835415319</v>
      </c>
      <c r="AF46" s="3">
        <f t="shared" si="10"/>
        <v>9.0597480631739504</v>
      </c>
      <c r="AG46" s="3">
        <f t="shared" si="11"/>
        <v>0.97728030143759914</v>
      </c>
      <c r="AH46" s="3"/>
      <c r="BG46" s="3"/>
      <c r="BH46" s="3"/>
      <c r="BI46" s="3"/>
      <c r="BJ46" s="3"/>
    </row>
    <row r="47" spans="1:62" x14ac:dyDescent="0.35">
      <c r="A47">
        <v>23</v>
      </c>
      <c r="B47">
        <v>8</v>
      </c>
      <c r="C47" t="s">
        <v>65</v>
      </c>
      <c r="D47" t="s">
        <v>27</v>
      </c>
      <c r="G47">
        <v>0.6</v>
      </c>
      <c r="H47">
        <v>0.6</v>
      </c>
      <c r="I47">
        <v>10946</v>
      </c>
      <c r="J47">
        <v>21328</v>
      </c>
      <c r="L47">
        <v>10258</v>
      </c>
      <c r="M47">
        <v>7.3440000000000003</v>
      </c>
      <c r="N47">
        <v>15.29</v>
      </c>
      <c r="O47">
        <v>7.9459999999999997</v>
      </c>
      <c r="Q47">
        <v>0.79700000000000004</v>
      </c>
      <c r="R47">
        <v>1</v>
      </c>
      <c r="S47">
        <v>0</v>
      </c>
      <c r="T47">
        <v>0</v>
      </c>
      <c r="V47">
        <v>0</v>
      </c>
      <c r="Y47" s="1">
        <v>44841</v>
      </c>
      <c r="Z47" s="6">
        <v>0.66813657407407412</v>
      </c>
      <c r="AB47">
        <v>1</v>
      </c>
      <c r="AD47" s="3">
        <f t="shared" si="8"/>
        <v>9.170170831438174</v>
      </c>
      <c r="AE47" s="3">
        <f t="shared" si="9"/>
        <v>18.092998003035717</v>
      </c>
      <c r="AF47" s="3">
        <f t="shared" si="10"/>
        <v>8.9228271715975431</v>
      </c>
      <c r="AG47" s="3">
        <f t="shared" si="11"/>
        <v>0.88943100393985086</v>
      </c>
      <c r="AH47" s="3"/>
      <c r="BG47" s="3"/>
      <c r="BH47" s="3"/>
      <c r="BI47" s="3"/>
      <c r="BJ47" s="3"/>
    </row>
    <row r="48" spans="1:62" x14ac:dyDescent="0.35">
      <c r="A48">
        <v>24</v>
      </c>
      <c r="B48">
        <v>8</v>
      </c>
      <c r="C48" t="s">
        <v>65</v>
      </c>
      <c r="D48" t="s">
        <v>27</v>
      </c>
      <c r="G48">
        <v>0.6</v>
      </c>
      <c r="H48">
        <v>0.6</v>
      </c>
      <c r="I48">
        <v>10861</v>
      </c>
      <c r="J48">
        <v>21814</v>
      </c>
      <c r="L48">
        <v>10379</v>
      </c>
      <c r="M48">
        <v>7.2889999999999997</v>
      </c>
      <c r="N48">
        <v>15.632999999999999</v>
      </c>
      <c r="O48">
        <v>8.343</v>
      </c>
      <c r="Q48">
        <v>0.80800000000000005</v>
      </c>
      <c r="R48">
        <v>1</v>
      </c>
      <c r="S48">
        <v>0</v>
      </c>
      <c r="T48">
        <v>0</v>
      </c>
      <c r="V48">
        <v>0</v>
      </c>
      <c r="Y48" s="1">
        <v>44841</v>
      </c>
      <c r="Z48" s="6">
        <v>0.67584490740740744</v>
      </c>
      <c r="AB48">
        <v>1</v>
      </c>
      <c r="AD48" s="3">
        <f t="shared" si="8"/>
        <v>9.0993262299297282</v>
      </c>
      <c r="AE48" s="3">
        <f t="shared" si="9"/>
        <v>18.502881906879491</v>
      </c>
      <c r="AF48" s="3">
        <f t="shared" si="10"/>
        <v>9.4035556769497628</v>
      </c>
      <c r="AG48" s="3">
        <f t="shared" si="11"/>
        <v>0.89970971204528061</v>
      </c>
      <c r="AH48" s="3"/>
      <c r="AJ48">
        <f>ABS(100*((AVERAGE(AD48:AD49))-9)/9)</f>
        <v>1.089733678661986</v>
      </c>
      <c r="AK48">
        <f>ABS(100*(AD48-AD49)/(AVERAGE(AD48:AD49)))</f>
        <v>2.7482708341382861E-2</v>
      </c>
      <c r="AP48">
        <f>ABS(100*((AVERAGE(AE48:AE49))-18)/18)</f>
        <v>1.6763065349416135</v>
      </c>
      <c r="AQ48">
        <f>ABS(100*(AE48-AE49)/(AVERAGE(AE48:AE49)))</f>
        <v>2.1981165026428164</v>
      </c>
      <c r="AV48">
        <f>ABS(100*((AVERAGE(AF48:AF49))-9)/9)</f>
        <v>2.2628793912212211</v>
      </c>
      <c r="AW48">
        <f>ABS(100*(AF48-AF49)/(AVERAGE(AF48:AF49)))</f>
        <v>4.3438490840654405</v>
      </c>
      <c r="BB48">
        <f>ABS(100*((AVERAGE(AG48:AG49))-0.9)/0.9)</f>
        <v>0.6221708899085564</v>
      </c>
      <c r="BC48">
        <f>ABS(100*(AG48-AG49)/(AVERAGE(AG48:AG49)))</f>
        <v>1.1872198819396433</v>
      </c>
      <c r="BG48" s="3">
        <f>AVERAGE(AD48:AD49)</f>
        <v>9.0980760310795787</v>
      </c>
      <c r="BH48" s="3">
        <f>AVERAGE(AE48:AE49)</f>
        <v>18.30173517628949</v>
      </c>
      <c r="BI48" s="3">
        <f>AVERAGE(AF48:AF49)</f>
        <v>9.2036591452099099</v>
      </c>
      <c r="BJ48" s="3">
        <f>AVERAGE(AG48:AG49)</f>
        <v>0.89440046199082301</v>
      </c>
    </row>
    <row r="49" spans="1:62" x14ac:dyDescent="0.35">
      <c r="A49">
        <v>25</v>
      </c>
      <c r="B49">
        <v>8</v>
      </c>
      <c r="C49" t="s">
        <v>65</v>
      </c>
      <c r="D49" t="s">
        <v>27</v>
      </c>
      <c r="G49">
        <v>0.6</v>
      </c>
      <c r="H49">
        <v>0.6</v>
      </c>
      <c r="I49">
        <v>10858</v>
      </c>
      <c r="J49">
        <v>21337</v>
      </c>
      <c r="L49">
        <v>10254</v>
      </c>
      <c r="M49">
        <v>7.2880000000000003</v>
      </c>
      <c r="N49">
        <v>15.295999999999999</v>
      </c>
      <c r="O49">
        <v>8.0079999999999991</v>
      </c>
      <c r="Q49">
        <v>0.79700000000000004</v>
      </c>
      <c r="R49">
        <v>1</v>
      </c>
      <c r="S49">
        <v>0</v>
      </c>
      <c r="T49">
        <v>0</v>
      </c>
      <c r="V49">
        <v>0</v>
      </c>
      <c r="Y49" s="1">
        <v>44841</v>
      </c>
      <c r="Z49" s="6">
        <v>0.68415509259259266</v>
      </c>
      <c r="AB49">
        <v>1</v>
      </c>
      <c r="AD49" s="3">
        <f t="shared" si="8"/>
        <v>9.0968258322294293</v>
      </c>
      <c r="AE49" s="3">
        <f t="shared" si="9"/>
        <v>18.100588445699486</v>
      </c>
      <c r="AF49" s="3">
        <f t="shared" si="10"/>
        <v>9.003762613470057</v>
      </c>
      <c r="AG49" s="3">
        <f t="shared" si="11"/>
        <v>0.88909121193636553</v>
      </c>
      <c r="AH49" s="3"/>
    </row>
    <row r="50" spans="1:62" x14ac:dyDescent="0.35">
      <c r="A50">
        <v>26</v>
      </c>
      <c r="B50">
        <v>1</v>
      </c>
      <c r="C50" t="s">
        <v>71</v>
      </c>
      <c r="D50" t="s">
        <v>27</v>
      </c>
      <c r="G50">
        <v>0.3</v>
      </c>
      <c r="H50">
        <v>0.3</v>
      </c>
      <c r="I50">
        <v>5138</v>
      </c>
      <c r="J50">
        <v>9636</v>
      </c>
      <c r="L50">
        <v>3785</v>
      </c>
      <c r="M50">
        <v>7.2610000000000001</v>
      </c>
      <c r="N50">
        <v>14.069000000000001</v>
      </c>
      <c r="O50">
        <v>6.8079999999999998</v>
      </c>
      <c r="Q50">
        <v>0.46600000000000003</v>
      </c>
      <c r="R50">
        <v>1</v>
      </c>
      <c r="S50">
        <v>0</v>
      </c>
      <c r="T50">
        <v>0</v>
      </c>
      <c r="V50">
        <v>0</v>
      </c>
      <c r="Y50" s="1">
        <v>44841</v>
      </c>
      <c r="Z50" s="6">
        <v>0.6971412037037038</v>
      </c>
      <c r="AB50">
        <v>1</v>
      </c>
      <c r="AD50" s="3">
        <f t="shared" si="8"/>
        <v>8.6588017673221351</v>
      </c>
      <c r="AE50" s="3">
        <f t="shared" si="9"/>
        <v>16.464339200551194</v>
      </c>
      <c r="AF50" s="3">
        <f t="shared" si="10"/>
        <v>7.805537433229059</v>
      </c>
      <c r="AG50" s="3">
        <f t="shared" si="11"/>
        <v>0.67912518859960724</v>
      </c>
      <c r="AH50" s="3"/>
      <c r="BG50" s="3"/>
      <c r="BH50" s="3"/>
      <c r="BI50" s="3"/>
      <c r="BJ50" s="3"/>
    </row>
    <row r="51" spans="1:62" x14ac:dyDescent="0.35">
      <c r="A51">
        <v>27</v>
      </c>
      <c r="B51">
        <v>1</v>
      </c>
      <c r="C51" t="s">
        <v>71</v>
      </c>
      <c r="D51" t="s">
        <v>27</v>
      </c>
      <c r="G51">
        <v>0.3</v>
      </c>
      <c r="H51">
        <v>0.3</v>
      </c>
      <c r="I51">
        <v>5169</v>
      </c>
      <c r="J51">
        <v>9617</v>
      </c>
      <c r="L51">
        <v>3785</v>
      </c>
      <c r="M51">
        <v>7.3</v>
      </c>
      <c r="N51">
        <v>14.042999999999999</v>
      </c>
      <c r="O51">
        <v>6.7430000000000003</v>
      </c>
      <c r="Q51">
        <v>0.46600000000000003</v>
      </c>
      <c r="R51">
        <v>1</v>
      </c>
      <c r="S51">
        <v>0</v>
      </c>
      <c r="T51">
        <v>0</v>
      </c>
      <c r="V51">
        <v>0</v>
      </c>
      <c r="Y51" s="1">
        <v>44841</v>
      </c>
      <c r="Z51" s="6">
        <v>0.70415509259259268</v>
      </c>
      <c r="AB51">
        <v>1</v>
      </c>
      <c r="AD51" s="3">
        <f t="shared" si="8"/>
        <v>8.7104766531282944</v>
      </c>
      <c r="AE51" s="3">
        <f t="shared" si="9"/>
        <v>16.432290664859703</v>
      </c>
      <c r="AF51" s="3">
        <f t="shared" si="10"/>
        <v>7.7218140117314089</v>
      </c>
      <c r="AG51" s="3">
        <f t="shared" si="11"/>
        <v>0.67912518859960724</v>
      </c>
      <c r="AH51" s="3"/>
      <c r="AI51">
        <f>100*(AVERAGE(I51:I52))/(AVERAGE(I$51:I$52))</f>
        <v>100</v>
      </c>
      <c r="AK51">
        <f>ABS(100*(AD51-AD52)/(AVERAGE(AD51:AD52)))</f>
        <v>2.2516749181682387</v>
      </c>
      <c r="AO51">
        <f>100*(AVERAGE(J51:J52))/(AVERAGE(J$51:J$52))</f>
        <v>100</v>
      </c>
      <c r="AQ51">
        <f>ABS(100*(AE51-AE52)/(AVERAGE(AE51:AE52)))</f>
        <v>5.1311540132435669E-2</v>
      </c>
      <c r="AU51">
        <f>100*(((AVERAGE(J51:J52))-(AVERAGE(I51:I52)))/((AVERAGE(J$51:J$52))-(AVERAGE($I$51:I52))))</f>
        <v>100</v>
      </c>
      <c r="AW51">
        <f>ABS(100*(AF51-AF52)/(AVERAGE(AF51:AF52)))</f>
        <v>2.4902954278518004</v>
      </c>
      <c r="BA51">
        <f>100*(AVERAGE(L51:L52))/(AVERAGE(L$51:L$52))</f>
        <v>100</v>
      </c>
      <c r="BC51">
        <f>ABS(100*(AG51-AG52)/(AVERAGE(AG51:AG52)))</f>
        <v>1.5885826131515546</v>
      </c>
      <c r="BG51" s="3">
        <f>AVERAGE(AD51:AD52)</f>
        <v>8.8096590952401179</v>
      </c>
      <c r="BH51" s="3">
        <f>AVERAGE(AE51:AE52)</f>
        <v>16.436507577450691</v>
      </c>
      <c r="BI51" s="3">
        <f>AVERAGE(AF51:AF52)</f>
        <v>7.6268484822105718</v>
      </c>
      <c r="BJ51" s="3">
        <f>AVERAGE(AG51:AG52)</f>
        <v>0.67377346454471421</v>
      </c>
    </row>
    <row r="52" spans="1:62" x14ac:dyDescent="0.35">
      <c r="A52">
        <v>28</v>
      </c>
      <c r="B52">
        <v>1</v>
      </c>
      <c r="C52" t="s">
        <v>71</v>
      </c>
      <c r="D52" t="s">
        <v>27</v>
      </c>
      <c r="G52">
        <v>0.3</v>
      </c>
      <c r="H52">
        <v>0.3</v>
      </c>
      <c r="I52">
        <v>5288</v>
      </c>
      <c r="J52">
        <v>9622</v>
      </c>
      <c r="L52">
        <v>3722</v>
      </c>
      <c r="M52">
        <v>7.4530000000000003</v>
      </c>
      <c r="N52">
        <v>14.05</v>
      </c>
      <c r="O52">
        <v>6.5970000000000004</v>
      </c>
      <c r="Q52">
        <v>0.45500000000000002</v>
      </c>
      <c r="R52">
        <v>1</v>
      </c>
      <c r="S52">
        <v>0</v>
      </c>
      <c r="T52">
        <v>0</v>
      </c>
      <c r="V52">
        <v>0</v>
      </c>
      <c r="Y52" s="1">
        <v>44841</v>
      </c>
      <c r="Z52" s="6">
        <v>0.71157407407407414</v>
      </c>
      <c r="AB52">
        <v>1</v>
      </c>
      <c r="AD52" s="3">
        <f t="shared" si="8"/>
        <v>8.9088415373519432</v>
      </c>
      <c r="AE52" s="3">
        <f t="shared" si="9"/>
        <v>16.440724490041678</v>
      </c>
      <c r="AF52" s="3">
        <f t="shared" si="10"/>
        <v>7.5318829526897346</v>
      </c>
      <c r="AG52" s="3">
        <f t="shared" si="11"/>
        <v>0.66842174048982106</v>
      </c>
      <c r="AH52" s="3"/>
      <c r="BG52" s="3"/>
      <c r="BH52" s="3"/>
      <c r="BI52" s="3"/>
      <c r="BJ52" s="3"/>
    </row>
    <row r="53" spans="1:62" x14ac:dyDescent="0.35">
      <c r="A53">
        <v>29</v>
      </c>
      <c r="B53">
        <v>2</v>
      </c>
      <c r="C53" t="s">
        <v>70</v>
      </c>
      <c r="D53" t="s">
        <v>27</v>
      </c>
      <c r="G53">
        <v>0.5</v>
      </c>
      <c r="H53">
        <v>0.5</v>
      </c>
      <c r="I53">
        <v>5147</v>
      </c>
      <c r="J53">
        <v>7114</v>
      </c>
      <c r="L53">
        <v>2893</v>
      </c>
      <c r="M53">
        <v>4.3630000000000004</v>
      </c>
      <c r="N53">
        <v>6.306</v>
      </c>
      <c r="O53">
        <v>1.9419999999999999</v>
      </c>
      <c r="Q53">
        <v>0.187</v>
      </c>
      <c r="R53">
        <v>1</v>
      </c>
      <c r="S53">
        <v>0</v>
      </c>
      <c r="T53">
        <v>0</v>
      </c>
      <c r="V53">
        <v>0</v>
      </c>
      <c r="Y53" s="1">
        <v>44841</v>
      </c>
      <c r="Z53" s="6">
        <v>0.7247337962962962</v>
      </c>
      <c r="AB53">
        <v>1</v>
      </c>
      <c r="AD53" s="3">
        <f t="shared" si="8"/>
        <v>5.2042824921143538</v>
      </c>
      <c r="AE53" s="3">
        <f t="shared" si="9"/>
        <v>7.3261906672591097</v>
      </c>
      <c r="AF53" s="3">
        <f t="shared" si="10"/>
        <v>2.1219081751447559</v>
      </c>
      <c r="AG53" s="3">
        <f t="shared" si="11"/>
        <v>0.31654677302710454</v>
      </c>
      <c r="AH53" s="3"/>
    </row>
    <row r="54" spans="1:62" x14ac:dyDescent="0.35">
      <c r="A54">
        <v>30</v>
      </c>
      <c r="B54">
        <v>2</v>
      </c>
      <c r="C54" t="s">
        <v>70</v>
      </c>
      <c r="D54" t="s">
        <v>27</v>
      </c>
      <c r="G54">
        <v>0.5</v>
      </c>
      <c r="H54">
        <v>0.5</v>
      </c>
      <c r="I54">
        <v>3479</v>
      </c>
      <c r="J54">
        <v>7044</v>
      </c>
      <c r="L54">
        <v>2974</v>
      </c>
      <c r="M54">
        <v>3.0840000000000001</v>
      </c>
      <c r="N54">
        <v>6.2460000000000004</v>
      </c>
      <c r="O54">
        <v>3.1619999999999999</v>
      </c>
      <c r="Q54">
        <v>0.19500000000000001</v>
      </c>
      <c r="R54">
        <v>1</v>
      </c>
      <c r="S54">
        <v>0</v>
      </c>
      <c r="T54">
        <v>0</v>
      </c>
      <c r="V54">
        <v>0</v>
      </c>
      <c r="Y54" s="1">
        <v>44841</v>
      </c>
      <c r="Z54" s="6">
        <v>0.73187500000000005</v>
      </c>
      <c r="AB54">
        <v>1</v>
      </c>
      <c r="AD54" s="3">
        <f t="shared" si="8"/>
        <v>3.5360171464754671</v>
      </c>
      <c r="AE54" s="3">
        <f t="shared" si="9"/>
        <v>7.2553465357305562</v>
      </c>
      <c r="AF54" s="3">
        <f t="shared" si="10"/>
        <v>3.7193293892550892</v>
      </c>
      <c r="AG54" s="3">
        <f t="shared" si="11"/>
        <v>0.32480371871179675</v>
      </c>
      <c r="AH54" s="3"/>
      <c r="AK54">
        <f>ABS(100*(AD54-AD55)/(AVERAGE(AD54:AD55)))</f>
        <v>8.4818727760878176E-2</v>
      </c>
      <c r="AQ54">
        <f>ABS(100*(AE54-AE55)/(AVERAGE(AE54:AE55)))</f>
        <v>0.58758543989247902</v>
      </c>
      <c r="AW54">
        <f>ABS(100*(AF54-AF55)/(AVERAGE(AF54:AF55)))</f>
        <v>1.2310569903326738</v>
      </c>
      <c r="BC54">
        <f>ABS(100*(AG54-AG55)/(AVERAGE(AG54:AG55)))</f>
        <v>3.5779324947755407</v>
      </c>
      <c r="BG54" s="3">
        <f>AVERAGE(AD54:AD55)</f>
        <v>3.5375173850956463</v>
      </c>
      <c r="BH54" s="3">
        <f>AVERAGE(AE54:AE55)</f>
        <v>7.2340932962719897</v>
      </c>
      <c r="BI54" s="3">
        <f>AVERAGE(AF54:AF55)</f>
        <v>3.6965759111763443</v>
      </c>
      <c r="BJ54" s="3">
        <f>AVERAGE(AG54:AG55)</f>
        <v>0.31909521305324412</v>
      </c>
    </row>
    <row r="55" spans="1:62" x14ac:dyDescent="0.35">
      <c r="A55">
        <v>31</v>
      </c>
      <c r="B55">
        <v>2</v>
      </c>
      <c r="C55" t="s">
        <v>70</v>
      </c>
      <c r="D55" t="s">
        <v>27</v>
      </c>
      <c r="G55">
        <v>0.5</v>
      </c>
      <c r="H55">
        <v>0.5</v>
      </c>
      <c r="I55">
        <v>3482</v>
      </c>
      <c r="J55">
        <v>7002</v>
      </c>
      <c r="L55">
        <v>2862</v>
      </c>
      <c r="M55">
        <v>3.0859999999999999</v>
      </c>
      <c r="N55">
        <v>6.21</v>
      </c>
      <c r="O55">
        <v>3.1240000000000001</v>
      </c>
      <c r="Q55">
        <v>0.183</v>
      </c>
      <c r="R55">
        <v>1</v>
      </c>
      <c r="S55">
        <v>0</v>
      </c>
      <c r="T55">
        <v>0</v>
      </c>
      <c r="V55">
        <v>0</v>
      </c>
      <c r="Y55" s="1">
        <v>44841</v>
      </c>
      <c r="Z55" s="6">
        <v>0.73934027777777767</v>
      </c>
      <c r="AB55">
        <v>1</v>
      </c>
      <c r="AD55" s="3">
        <f t="shared" si="8"/>
        <v>3.5390176237158251</v>
      </c>
      <c r="AE55" s="3">
        <f t="shared" si="9"/>
        <v>7.2128400568134241</v>
      </c>
      <c r="AF55" s="3">
        <f t="shared" si="10"/>
        <v>3.673822433097599</v>
      </c>
      <c r="AG55" s="3">
        <f t="shared" si="11"/>
        <v>0.31338670739469149</v>
      </c>
      <c r="AH55" s="3"/>
      <c r="BG55" s="3"/>
      <c r="BH55" s="3"/>
      <c r="BI55" s="3"/>
      <c r="BJ55" s="3"/>
    </row>
    <row r="56" spans="1:62" x14ac:dyDescent="0.35">
      <c r="A56">
        <v>32</v>
      </c>
      <c r="B56">
        <v>9</v>
      </c>
      <c r="C56" t="s">
        <v>108</v>
      </c>
      <c r="D56" t="s">
        <v>27</v>
      </c>
      <c r="G56">
        <v>0.5</v>
      </c>
      <c r="H56">
        <v>0.5</v>
      </c>
      <c r="I56">
        <v>3393</v>
      </c>
      <c r="J56">
        <v>5208</v>
      </c>
      <c r="L56">
        <v>694</v>
      </c>
      <c r="M56">
        <v>3.0179999999999998</v>
      </c>
      <c r="N56">
        <v>4.6909999999999998</v>
      </c>
      <c r="O56">
        <v>1.673</v>
      </c>
      <c r="Q56">
        <v>0</v>
      </c>
      <c r="R56">
        <v>1</v>
      </c>
      <c r="S56">
        <v>0</v>
      </c>
      <c r="T56">
        <v>0</v>
      </c>
      <c r="V56">
        <v>0</v>
      </c>
      <c r="Y56" s="1">
        <v>44841</v>
      </c>
      <c r="Z56" s="6">
        <v>0.75199074074074079</v>
      </c>
      <c r="AB56">
        <v>1</v>
      </c>
      <c r="AD56" s="3">
        <f t="shared" si="8"/>
        <v>3.4500034655852128</v>
      </c>
      <c r="AE56" s="3">
        <f t="shared" si="9"/>
        <v>5.3972061716387767</v>
      </c>
      <c r="AF56" s="3">
        <f t="shared" si="10"/>
        <v>1.9472027060535639</v>
      </c>
      <c r="AG56" s="3">
        <f t="shared" si="11"/>
        <v>9.2385988327868221E-2</v>
      </c>
      <c r="AH56" s="3"/>
      <c r="BG56" s="3"/>
      <c r="BH56" s="3"/>
      <c r="BI56" s="3"/>
      <c r="BJ56" s="3"/>
    </row>
    <row r="57" spans="1:62" x14ac:dyDescent="0.35">
      <c r="A57">
        <v>33</v>
      </c>
      <c r="B57">
        <v>9</v>
      </c>
      <c r="C57" t="s">
        <v>108</v>
      </c>
      <c r="D57" t="s">
        <v>27</v>
      </c>
      <c r="G57">
        <v>0.5</v>
      </c>
      <c r="H57">
        <v>0.5</v>
      </c>
      <c r="I57">
        <v>3266</v>
      </c>
      <c r="J57">
        <v>5151</v>
      </c>
      <c r="L57">
        <v>682</v>
      </c>
      <c r="M57">
        <v>2.92</v>
      </c>
      <c r="N57">
        <v>4.6429999999999998</v>
      </c>
      <c r="O57">
        <v>1.722</v>
      </c>
      <c r="Q57">
        <v>0</v>
      </c>
      <c r="R57">
        <v>1</v>
      </c>
      <c r="S57">
        <v>0</v>
      </c>
      <c r="T57">
        <v>0</v>
      </c>
      <c r="V57">
        <v>0</v>
      </c>
      <c r="Y57" s="1">
        <v>44841</v>
      </c>
      <c r="Z57" s="6">
        <v>0.75899305555555552</v>
      </c>
      <c r="AB57">
        <v>1</v>
      </c>
      <c r="AD57" s="3">
        <f t="shared" si="8"/>
        <v>3.3229832624100695</v>
      </c>
      <c r="AE57" s="3">
        <f t="shared" si="9"/>
        <v>5.3395188073940973</v>
      </c>
      <c r="AF57" s="3">
        <f t="shared" si="10"/>
        <v>2.0165355449840279</v>
      </c>
      <c r="AG57" s="3">
        <f t="shared" si="11"/>
        <v>9.1162737115321232E-2</v>
      </c>
      <c r="AH57" s="3"/>
      <c r="AK57">
        <f>ABS(100*(AD57-AD58)/(AVERAGE(AD57:AD58)))</f>
        <v>0.75529733999853377</v>
      </c>
      <c r="AQ57">
        <f>ABS(100*(AE57-AE58)/(AVERAGE(AE57:AE58)))</f>
        <v>1.07458027205379</v>
      </c>
      <c r="AW57">
        <f>ABS(100*(AF57-AF58)/(AVERAGE(AF57:AF58)))</f>
        <v>4.0182757207021309</v>
      </c>
      <c r="BC57">
        <f>ABS(100*(AG57-AG58)/(AVERAGE(AG57:AG58)))</f>
        <v>7.7834625268503972</v>
      </c>
      <c r="BG57" s="3">
        <f>AVERAGE(AD57:AD58)</f>
        <v>3.3104812739085787</v>
      </c>
      <c r="BH57" s="3">
        <f>AVERAGE(AE57:AE58)</f>
        <v>5.3683624895164375</v>
      </c>
      <c r="BI57" s="3">
        <f>AVERAGE(AF57:AF58)</f>
        <v>2.0578812156078579</v>
      </c>
      <c r="BJ57" s="3">
        <f>AVERAGE(AG57:AG58)</f>
        <v>8.7747827480294222E-2</v>
      </c>
    </row>
    <row r="58" spans="1:62" x14ac:dyDescent="0.35">
      <c r="A58">
        <v>34</v>
      </c>
      <c r="B58">
        <v>9</v>
      </c>
      <c r="C58" t="s">
        <v>108</v>
      </c>
      <c r="D58" t="s">
        <v>27</v>
      </c>
      <c r="G58">
        <v>0.5</v>
      </c>
      <c r="H58">
        <v>0.5</v>
      </c>
      <c r="I58">
        <v>3241</v>
      </c>
      <c r="J58">
        <v>5208</v>
      </c>
      <c r="L58">
        <v>615</v>
      </c>
      <c r="M58">
        <v>2.9009999999999998</v>
      </c>
      <c r="N58">
        <v>4.6909999999999998</v>
      </c>
      <c r="O58">
        <v>1.7889999999999999</v>
      </c>
      <c r="Q58">
        <v>0</v>
      </c>
      <c r="R58">
        <v>1</v>
      </c>
      <c r="S58">
        <v>0</v>
      </c>
      <c r="T58">
        <v>0</v>
      </c>
      <c r="V58">
        <v>0</v>
      </c>
      <c r="Y58" s="1">
        <v>44841</v>
      </c>
      <c r="Z58" s="6">
        <v>0.76643518518518527</v>
      </c>
      <c r="AB58">
        <v>1</v>
      </c>
      <c r="AD58" s="3">
        <f t="shared" si="8"/>
        <v>3.2979792854070884</v>
      </c>
      <c r="AE58" s="3">
        <f t="shared" si="9"/>
        <v>5.3972061716387767</v>
      </c>
      <c r="AF58" s="3">
        <f t="shared" si="10"/>
        <v>2.0992268862316883</v>
      </c>
      <c r="AG58" s="3">
        <f t="shared" si="11"/>
        <v>8.4332917845267197E-2</v>
      </c>
      <c r="AH58" s="3"/>
      <c r="BG58" s="3"/>
      <c r="BH58" s="3"/>
      <c r="BI58" s="3"/>
      <c r="BJ58" s="3"/>
    </row>
    <row r="59" spans="1:62" x14ac:dyDescent="0.35">
      <c r="A59">
        <v>35</v>
      </c>
      <c r="B59">
        <v>10</v>
      </c>
      <c r="C59" t="s">
        <v>109</v>
      </c>
      <c r="D59" t="s">
        <v>27</v>
      </c>
      <c r="G59">
        <v>0.5</v>
      </c>
      <c r="H59">
        <v>0.5</v>
      </c>
      <c r="I59">
        <v>2848</v>
      </c>
      <c r="J59">
        <v>6054</v>
      </c>
      <c r="L59">
        <v>1522</v>
      </c>
      <c r="M59">
        <v>2.6</v>
      </c>
      <c r="N59">
        <v>5.407</v>
      </c>
      <c r="O59">
        <v>2.8069999999999999</v>
      </c>
      <c r="Q59">
        <v>4.2999999999999997E-2</v>
      </c>
      <c r="R59">
        <v>1</v>
      </c>
      <c r="S59">
        <v>0</v>
      </c>
      <c r="T59">
        <v>0</v>
      </c>
      <c r="V59">
        <v>0</v>
      </c>
      <c r="Y59" s="1">
        <v>44841</v>
      </c>
      <c r="Z59" s="6">
        <v>0.7791435185185186</v>
      </c>
      <c r="AB59">
        <v>1</v>
      </c>
      <c r="AD59" s="3">
        <f t="shared" si="8"/>
        <v>2.9049167669202287</v>
      </c>
      <c r="AE59" s="3">
        <f t="shared" si="9"/>
        <v>6.2534081041124399</v>
      </c>
      <c r="AF59" s="3">
        <f t="shared" si="10"/>
        <v>3.3484913371922111</v>
      </c>
      <c r="AG59" s="3">
        <f t="shared" si="11"/>
        <v>0.17679032199361069</v>
      </c>
      <c r="AH59" s="3"/>
      <c r="BG59" s="3"/>
      <c r="BH59" s="3"/>
      <c r="BI59" s="3"/>
      <c r="BJ59" s="3"/>
    </row>
    <row r="60" spans="1:62" x14ac:dyDescent="0.35">
      <c r="A60">
        <v>36</v>
      </c>
      <c r="B60">
        <v>10</v>
      </c>
      <c r="C60" t="s">
        <v>109</v>
      </c>
      <c r="D60" t="s">
        <v>27</v>
      </c>
      <c r="G60">
        <v>0.5</v>
      </c>
      <c r="H60">
        <v>0.5</v>
      </c>
      <c r="I60">
        <v>2940</v>
      </c>
      <c r="J60">
        <v>6142</v>
      </c>
      <c r="L60">
        <v>1563</v>
      </c>
      <c r="M60">
        <v>2.67</v>
      </c>
      <c r="N60">
        <v>5.4820000000000002</v>
      </c>
      <c r="O60">
        <v>2.8119999999999998</v>
      </c>
      <c r="Q60">
        <v>4.7E-2</v>
      </c>
      <c r="R60">
        <v>1</v>
      </c>
      <c r="S60">
        <v>0</v>
      </c>
      <c r="T60">
        <v>0</v>
      </c>
      <c r="V60">
        <v>0</v>
      </c>
      <c r="Y60" s="1">
        <v>44841</v>
      </c>
      <c r="Z60" s="6">
        <v>0.78634259259259265</v>
      </c>
      <c r="AB60">
        <v>1</v>
      </c>
      <c r="AD60" s="3">
        <f t="shared" si="8"/>
        <v>2.9969314022911986</v>
      </c>
      <c r="AE60" s="3">
        <f t="shared" si="9"/>
        <v>6.3424692980340502</v>
      </c>
      <c r="AF60" s="3">
        <f t="shared" si="10"/>
        <v>3.3455378957428517</v>
      </c>
      <c r="AG60" s="3">
        <f t="shared" si="11"/>
        <v>0.18096976363647957</v>
      </c>
      <c r="AH60" s="3"/>
      <c r="AK60">
        <f>ABS(100*(AD60-AD61)/(AVERAGE(AD60:AD61)))</f>
        <v>0.29990455778209424</v>
      </c>
      <c r="AQ60">
        <f>ABS(100*(AE60-AE61)/(AVERAGE(AE60:AE61)))</f>
        <v>1.2039689260539983</v>
      </c>
      <c r="AW60">
        <f>ABS(100*(AF60-AF61)/(AVERAGE(AF60:AF61)))</f>
        <v>2.5705017950884135</v>
      </c>
      <c r="BC60">
        <f>ABS(100*(AG60-AG61)/(AVERAGE(AG60:AG61)))</f>
        <v>1.9911259313892915</v>
      </c>
      <c r="BG60" s="3">
        <f>AVERAGE(AD60:AD61)</f>
        <v>3.0014321181517349</v>
      </c>
      <c r="BH60" s="3">
        <f>AVERAGE(AE60:AE61)</f>
        <v>6.3045170847151821</v>
      </c>
      <c r="BI60" s="3">
        <f>AVERAGE(AF60:AF61)</f>
        <v>3.3030849665634472</v>
      </c>
      <c r="BJ60" s="3">
        <f>AVERAGE(AG60:AG61)</f>
        <v>0.17918585561818187</v>
      </c>
    </row>
    <row r="61" spans="1:62" x14ac:dyDescent="0.35">
      <c r="A61">
        <v>37</v>
      </c>
      <c r="B61">
        <v>10</v>
      </c>
      <c r="C61" t="s">
        <v>109</v>
      </c>
      <c r="D61" t="s">
        <v>27</v>
      </c>
      <c r="G61">
        <v>0.5</v>
      </c>
      <c r="H61">
        <v>0.5</v>
      </c>
      <c r="I61">
        <v>2949</v>
      </c>
      <c r="J61">
        <v>6067</v>
      </c>
      <c r="L61">
        <v>1528</v>
      </c>
      <c r="M61">
        <v>2.677</v>
      </c>
      <c r="N61">
        <v>5.4180000000000001</v>
      </c>
      <c r="O61">
        <v>2.7410000000000001</v>
      </c>
      <c r="Q61">
        <v>4.3999999999999997E-2</v>
      </c>
      <c r="R61">
        <v>1</v>
      </c>
      <c r="S61">
        <v>0</v>
      </c>
      <c r="T61">
        <v>0</v>
      </c>
      <c r="V61">
        <v>0</v>
      </c>
      <c r="Y61" s="1">
        <v>44841</v>
      </c>
      <c r="Z61" s="6">
        <v>0.79377314814814814</v>
      </c>
      <c r="AB61">
        <v>1</v>
      </c>
      <c r="AD61" s="3">
        <f t="shared" si="8"/>
        <v>3.0059328340122713</v>
      </c>
      <c r="AE61" s="3">
        <f t="shared" si="9"/>
        <v>6.266564871396314</v>
      </c>
      <c r="AF61" s="3">
        <f t="shared" si="10"/>
        <v>3.2606320373840427</v>
      </c>
      <c r="AG61" s="3">
        <f t="shared" si="11"/>
        <v>0.17740194759988417</v>
      </c>
      <c r="AH61" s="3"/>
      <c r="BG61" s="3"/>
      <c r="BH61" s="3"/>
      <c r="BI61" s="3"/>
      <c r="BJ61" s="3"/>
    </row>
    <row r="62" spans="1:62" x14ac:dyDescent="0.35">
      <c r="A62">
        <v>38</v>
      </c>
      <c r="B62">
        <v>11</v>
      </c>
      <c r="C62" t="s">
        <v>110</v>
      </c>
      <c r="D62" t="s">
        <v>27</v>
      </c>
      <c r="G62">
        <v>0.5</v>
      </c>
      <c r="H62">
        <v>0.5</v>
      </c>
      <c r="I62">
        <v>522</v>
      </c>
      <c r="J62">
        <v>754</v>
      </c>
      <c r="L62">
        <v>110</v>
      </c>
      <c r="M62">
        <v>0.81499999999999995</v>
      </c>
      <c r="N62">
        <v>0.91700000000000004</v>
      </c>
      <c r="O62">
        <v>0.10199999999999999</v>
      </c>
      <c r="Q62">
        <v>0</v>
      </c>
      <c r="R62">
        <v>1</v>
      </c>
      <c r="S62">
        <v>0</v>
      </c>
      <c r="T62">
        <v>0</v>
      </c>
      <c r="V62">
        <v>0</v>
      </c>
      <c r="Y62" s="1">
        <v>44841</v>
      </c>
      <c r="Z62" s="6">
        <v>0.80480324074074072</v>
      </c>
      <c r="AB62">
        <v>1</v>
      </c>
      <c r="AD62" s="3">
        <f t="shared" si="8"/>
        <v>0.57854674656288385</v>
      </c>
      <c r="AE62" s="3">
        <f t="shared" si="9"/>
        <v>0.88949528837908853</v>
      </c>
      <c r="AF62" s="3">
        <f t="shared" si="10"/>
        <v>0.31094854181620468</v>
      </c>
      <c r="AG62" s="3">
        <f t="shared" si="11"/>
        <v>3.2854429317247941E-2</v>
      </c>
      <c r="AH62" s="3"/>
      <c r="BG62" s="3"/>
      <c r="BH62" s="3"/>
      <c r="BI62" s="3"/>
      <c r="BJ62" s="3"/>
    </row>
    <row r="63" spans="1:62" x14ac:dyDescent="0.35">
      <c r="A63">
        <v>39</v>
      </c>
      <c r="B63">
        <v>11</v>
      </c>
      <c r="C63" t="s">
        <v>110</v>
      </c>
      <c r="D63" t="s">
        <v>27</v>
      </c>
      <c r="G63">
        <v>0.5</v>
      </c>
      <c r="H63">
        <v>0.5</v>
      </c>
      <c r="I63">
        <v>1641</v>
      </c>
      <c r="J63">
        <v>5847</v>
      </c>
      <c r="L63">
        <v>1461</v>
      </c>
      <c r="M63">
        <v>1.6739999999999999</v>
      </c>
      <c r="N63">
        <v>5.2320000000000002</v>
      </c>
      <c r="O63">
        <v>3.5579999999999998</v>
      </c>
      <c r="Q63">
        <v>3.6999999999999998E-2</v>
      </c>
      <c r="R63">
        <v>1</v>
      </c>
      <c r="S63">
        <v>0</v>
      </c>
      <c r="T63">
        <v>0</v>
      </c>
      <c r="V63">
        <v>0</v>
      </c>
      <c r="Y63" s="1">
        <v>44841</v>
      </c>
      <c r="Z63" s="6">
        <v>0.81153935185185189</v>
      </c>
      <c r="AB63">
        <v>2</v>
      </c>
      <c r="AD63" s="3">
        <f t="shared" si="8"/>
        <v>1.6977247572163099</v>
      </c>
      <c r="AE63" s="3">
        <f t="shared" si="9"/>
        <v>6.0439118865922881</v>
      </c>
      <c r="AF63" s="3">
        <f t="shared" si="10"/>
        <v>4.346187129375978</v>
      </c>
      <c r="AG63" s="3">
        <f t="shared" si="11"/>
        <v>0.17057212832983015</v>
      </c>
      <c r="AH63" s="3"/>
      <c r="AK63">
        <f>ABS(100*(AD63-AD64)/(AVERAGE(AD63:AD64)))</f>
        <v>65.332391060751078</v>
      </c>
      <c r="AQ63">
        <f>ABS(100*(AE63-AE64)/(AVERAGE(AE63:AE64)))</f>
        <v>5.0914696770282912</v>
      </c>
      <c r="AW63">
        <f>ABS(100*(AF63-AF64)/(AVERAGE(AF63:AF64)))</f>
        <v>36.177754685099046</v>
      </c>
      <c r="BC63">
        <f>ABS(100*(AG63-AG64)/(AVERAGE(AG63:AG64)))</f>
        <v>2.9103266226413589</v>
      </c>
      <c r="BG63" s="3">
        <f>AVERAGE(AD63:AD64)</f>
        <v>2.5213557596945013</v>
      </c>
      <c r="BH63" s="3">
        <f>AVERAGE(AE63:AE64)</f>
        <v>6.2017930939987789</v>
      </c>
      <c r="BI63" s="3">
        <f>AVERAGE(AF63:AF64)</f>
        <v>3.680437334304278</v>
      </c>
      <c r="BJ63" s="3">
        <f>AVERAGE(AG63:AG64)</f>
        <v>0.16812562590473618</v>
      </c>
    </row>
    <row r="64" spans="1:62" x14ac:dyDescent="0.35">
      <c r="A64">
        <v>40</v>
      </c>
      <c r="B64">
        <v>11</v>
      </c>
      <c r="C64" t="s">
        <v>110</v>
      </c>
      <c r="D64" t="s">
        <v>27</v>
      </c>
      <c r="G64">
        <v>0.5</v>
      </c>
      <c r="H64">
        <v>0.5</v>
      </c>
      <c r="I64">
        <v>3288</v>
      </c>
      <c r="J64">
        <v>6159</v>
      </c>
      <c r="L64">
        <v>1413</v>
      </c>
      <c r="M64">
        <v>2.9369999999999998</v>
      </c>
      <c r="N64">
        <v>5.4969999999999999</v>
      </c>
      <c r="O64">
        <v>2.5590000000000002</v>
      </c>
      <c r="Q64">
        <v>3.2000000000000001E-2</v>
      </c>
      <c r="R64">
        <v>1</v>
      </c>
      <c r="S64">
        <v>0</v>
      </c>
      <c r="T64">
        <v>0</v>
      </c>
      <c r="V64">
        <v>0</v>
      </c>
      <c r="Y64" s="1">
        <v>44841</v>
      </c>
      <c r="Z64" s="6">
        <v>0.81881944444444443</v>
      </c>
      <c r="AB64">
        <v>2</v>
      </c>
      <c r="AD64" s="3">
        <f t="shared" si="8"/>
        <v>3.344986762172693</v>
      </c>
      <c r="AE64" s="3">
        <f t="shared" si="9"/>
        <v>6.3596743014052706</v>
      </c>
      <c r="AF64" s="3">
        <f t="shared" si="10"/>
        <v>3.0146875392325776</v>
      </c>
      <c r="AG64" s="3">
        <f t="shared" si="11"/>
        <v>0.1656791234796422</v>
      </c>
      <c r="AH64" s="3"/>
      <c r="BG64" s="3"/>
      <c r="BH64" s="3"/>
      <c r="BI64" s="3"/>
      <c r="BJ64" s="3"/>
    </row>
    <row r="65" spans="1:62" x14ac:dyDescent="0.35">
      <c r="A65">
        <v>41</v>
      </c>
      <c r="B65">
        <v>12</v>
      </c>
      <c r="C65" t="s">
        <v>111</v>
      </c>
      <c r="D65" t="s">
        <v>27</v>
      </c>
      <c r="G65">
        <v>0.5</v>
      </c>
      <c r="H65">
        <v>0.5</v>
      </c>
      <c r="I65">
        <v>2725</v>
      </c>
      <c r="J65">
        <v>6699</v>
      </c>
      <c r="L65">
        <v>1778</v>
      </c>
      <c r="M65">
        <v>2.5059999999999998</v>
      </c>
      <c r="N65">
        <v>5.9539999999999997</v>
      </c>
      <c r="O65">
        <v>3.4489999999999998</v>
      </c>
      <c r="Q65">
        <v>7.0000000000000007E-2</v>
      </c>
      <c r="R65">
        <v>1</v>
      </c>
      <c r="S65">
        <v>0</v>
      </c>
      <c r="T65">
        <v>0</v>
      </c>
      <c r="V65">
        <v>0</v>
      </c>
      <c r="Y65" s="1">
        <v>44841</v>
      </c>
      <c r="Z65" s="6">
        <v>0.83170138888888889</v>
      </c>
      <c r="AB65">
        <v>1</v>
      </c>
      <c r="AD65" s="3">
        <f t="shared" si="8"/>
        <v>2.7818972000655622</v>
      </c>
      <c r="AE65" s="3">
        <f t="shared" si="9"/>
        <v>6.9061861731969705</v>
      </c>
      <c r="AF65" s="3">
        <f t="shared" si="10"/>
        <v>4.1242889731314083</v>
      </c>
      <c r="AG65" s="3">
        <f t="shared" si="11"/>
        <v>0.20288634786127988</v>
      </c>
      <c r="AH65" s="3"/>
      <c r="BG65" s="3"/>
      <c r="BH65" s="3"/>
      <c r="BI65" s="3"/>
      <c r="BJ65" s="3"/>
    </row>
    <row r="66" spans="1:62" x14ac:dyDescent="0.35">
      <c r="A66">
        <v>42</v>
      </c>
      <c r="B66">
        <v>12</v>
      </c>
      <c r="C66" t="s">
        <v>111</v>
      </c>
      <c r="D66" t="s">
        <v>27</v>
      </c>
      <c r="G66">
        <v>0.5</v>
      </c>
      <c r="H66">
        <v>0.5</v>
      </c>
      <c r="I66">
        <v>3095</v>
      </c>
      <c r="J66">
        <v>6458</v>
      </c>
      <c r="L66">
        <v>1814</v>
      </c>
      <c r="M66">
        <v>2.7890000000000001</v>
      </c>
      <c r="N66">
        <v>5.75</v>
      </c>
      <c r="O66">
        <v>2.9609999999999999</v>
      </c>
      <c r="Q66">
        <v>7.3999999999999996E-2</v>
      </c>
      <c r="R66">
        <v>1</v>
      </c>
      <c r="S66">
        <v>0</v>
      </c>
      <c r="T66">
        <v>0</v>
      </c>
      <c r="V66">
        <v>0</v>
      </c>
      <c r="Y66" s="1">
        <v>44841</v>
      </c>
      <c r="Z66" s="6">
        <v>0.83863425925925927</v>
      </c>
      <c r="AB66">
        <v>1</v>
      </c>
      <c r="AD66" s="3">
        <f t="shared" si="8"/>
        <v>3.1519560597096801</v>
      </c>
      <c r="AE66" s="3">
        <f t="shared" si="9"/>
        <v>6.662279948934378</v>
      </c>
      <c r="AF66" s="3">
        <f t="shared" si="10"/>
        <v>3.510323889224698</v>
      </c>
      <c r="AG66" s="3">
        <f t="shared" si="11"/>
        <v>0.20655610149892084</v>
      </c>
      <c r="AH66" s="3"/>
      <c r="AK66">
        <f>ABS(100*(AD66-AD67)/(AVERAGE(AD66:AD67)))</f>
        <v>6.6565341621122869</v>
      </c>
      <c r="AQ66">
        <f>ABS(100*(AE66-AE67)/(AVERAGE(AE66:AE67)))</f>
        <v>1.1458434677022127</v>
      </c>
      <c r="AW66">
        <f>ABS(100*(AF66-AF67)/(AVERAGE(AF66:AF67)))</f>
        <v>8.7084311870116657</v>
      </c>
      <c r="BC66">
        <f>ABS(100*(AG66-AG67)/(AVERAGE(AG66:AG67)))</f>
        <v>3.5664065107837475</v>
      </c>
      <c r="BG66" s="3">
        <f>AVERAGE(AD66:AD67)</f>
        <v>3.2604733199026175</v>
      </c>
      <c r="BH66" s="3">
        <f>AVERAGE(AE66:AE67)</f>
        <v>6.6243277356155099</v>
      </c>
      <c r="BI66" s="3">
        <f>AVERAGE(AF66:AF67)</f>
        <v>3.3638544157128925</v>
      </c>
      <c r="BJ66" s="3">
        <f>AVERAGE(AG66:AG67)</f>
        <v>0.20293731666180265</v>
      </c>
    </row>
    <row r="67" spans="1:62" x14ac:dyDescent="0.35">
      <c r="A67">
        <v>43</v>
      </c>
      <c r="B67">
        <v>12</v>
      </c>
      <c r="C67" t="s">
        <v>111</v>
      </c>
      <c r="D67" t="s">
        <v>27</v>
      </c>
      <c r="G67">
        <v>0.5</v>
      </c>
      <c r="H67">
        <v>0.5</v>
      </c>
      <c r="I67">
        <v>3312</v>
      </c>
      <c r="J67">
        <v>6383</v>
      </c>
      <c r="L67">
        <v>1743</v>
      </c>
      <c r="M67">
        <v>2.9550000000000001</v>
      </c>
      <c r="N67">
        <v>5.6859999999999999</v>
      </c>
      <c r="O67">
        <v>2.7309999999999999</v>
      </c>
      <c r="Q67">
        <v>6.6000000000000003E-2</v>
      </c>
      <c r="R67">
        <v>1</v>
      </c>
      <c r="S67">
        <v>0</v>
      </c>
      <c r="T67">
        <v>0</v>
      </c>
      <c r="V67">
        <v>0</v>
      </c>
      <c r="Y67" s="1">
        <v>44841</v>
      </c>
      <c r="Z67" s="6">
        <v>0.84599537037037031</v>
      </c>
      <c r="AB67">
        <v>1</v>
      </c>
      <c r="AD67" s="3">
        <f t="shared" si="8"/>
        <v>3.3689905800955544</v>
      </c>
      <c r="AE67" s="3">
        <f t="shared" si="9"/>
        <v>6.5863755222966418</v>
      </c>
      <c r="AF67" s="3">
        <f t="shared" si="10"/>
        <v>3.2173849422010874</v>
      </c>
      <c r="AG67" s="3">
        <f t="shared" si="11"/>
        <v>0.19931853182468448</v>
      </c>
      <c r="AH67" s="3"/>
      <c r="BG67" s="3"/>
      <c r="BH67" s="3"/>
      <c r="BI67" s="3"/>
      <c r="BJ67" s="3"/>
    </row>
    <row r="68" spans="1:62" x14ac:dyDescent="0.35">
      <c r="A68">
        <v>44</v>
      </c>
      <c r="B68">
        <v>13</v>
      </c>
      <c r="C68" t="s">
        <v>112</v>
      </c>
      <c r="D68" t="s">
        <v>27</v>
      </c>
      <c r="G68">
        <v>0.5</v>
      </c>
      <c r="H68">
        <v>0.5</v>
      </c>
      <c r="I68">
        <v>5628</v>
      </c>
      <c r="J68">
        <v>8874</v>
      </c>
      <c r="L68">
        <v>10847</v>
      </c>
      <c r="M68">
        <v>4.7329999999999997</v>
      </c>
      <c r="N68">
        <v>7.7960000000000003</v>
      </c>
      <c r="O68">
        <v>3.0640000000000001</v>
      </c>
      <c r="Q68">
        <v>1.018</v>
      </c>
      <c r="R68">
        <v>1</v>
      </c>
      <c r="S68">
        <v>0</v>
      </c>
      <c r="T68">
        <v>0</v>
      </c>
      <c r="V68">
        <v>0</v>
      </c>
      <c r="Y68" s="1">
        <v>44841</v>
      </c>
      <c r="Z68" s="6">
        <v>0.85876157407407405</v>
      </c>
      <c r="AB68">
        <v>1</v>
      </c>
      <c r="AD68" s="3">
        <f t="shared" si="8"/>
        <v>5.6853590096517062</v>
      </c>
      <c r="AE68" s="3">
        <f t="shared" si="9"/>
        <v>9.1074145456913183</v>
      </c>
      <c r="AF68" s="3">
        <f t="shared" si="10"/>
        <v>3.4220555360396121</v>
      </c>
      <c r="AG68" s="3">
        <f t="shared" si="11"/>
        <v>1.1273584517436692</v>
      </c>
      <c r="AH68" s="3"/>
      <c r="BG68" s="3"/>
      <c r="BH68" s="3"/>
      <c r="BI68" s="3"/>
      <c r="BJ68" s="3"/>
    </row>
    <row r="69" spans="1:62" x14ac:dyDescent="0.35">
      <c r="A69">
        <v>45</v>
      </c>
      <c r="B69">
        <v>13</v>
      </c>
      <c r="C69" t="s">
        <v>112</v>
      </c>
      <c r="D69" t="s">
        <v>27</v>
      </c>
      <c r="G69">
        <v>0.5</v>
      </c>
      <c r="H69">
        <v>0.5</v>
      </c>
      <c r="I69">
        <v>6527</v>
      </c>
      <c r="J69">
        <v>8668</v>
      </c>
      <c r="L69">
        <v>10888</v>
      </c>
      <c r="M69">
        <v>5.423</v>
      </c>
      <c r="N69">
        <v>7.6219999999999999</v>
      </c>
      <c r="O69">
        <v>2.1989999999999998</v>
      </c>
      <c r="Q69">
        <v>1.0229999999999999</v>
      </c>
      <c r="R69">
        <v>1</v>
      </c>
      <c r="S69">
        <v>0</v>
      </c>
      <c r="T69">
        <v>0</v>
      </c>
      <c r="V69">
        <v>0</v>
      </c>
      <c r="Y69" s="1">
        <v>44841</v>
      </c>
      <c r="Z69" s="6">
        <v>0.86594907407407407</v>
      </c>
      <c r="AB69">
        <v>1</v>
      </c>
      <c r="AD69" s="3">
        <f t="shared" si="8"/>
        <v>6.5845020226789011</v>
      </c>
      <c r="AE69" s="3">
        <f t="shared" si="9"/>
        <v>8.898930387193003</v>
      </c>
      <c r="AF69" s="3">
        <f t="shared" si="10"/>
        <v>2.3144283645141019</v>
      </c>
      <c r="AG69" s="3">
        <f t="shared" si="11"/>
        <v>1.1315378933865381</v>
      </c>
      <c r="AH69" s="3"/>
      <c r="AK69">
        <f>ABS(100*(AD69-AD70)/(AVERAGE(AD69:AD70)))</f>
        <v>3.5509378240144525</v>
      </c>
      <c r="AQ69">
        <f>ABS(100*(AE69-AE70)/(AVERAGE(AE69:AE70)))</f>
        <v>2.5265578696940043</v>
      </c>
      <c r="AW69">
        <f>ABS(100*(AF69-AF70)/(AVERAGE(AF69:AF70)))</f>
        <v>0.44709361436073847</v>
      </c>
      <c r="BC69">
        <f>ABS(100*(AG69-AG70)/(AVERAGE(AG69:AG70)))</f>
        <v>1.8122088465928918</v>
      </c>
      <c r="BG69" s="3">
        <f>AVERAGE(AD69:AD70)</f>
        <v>6.7035209532130899</v>
      </c>
      <c r="BH69" s="3">
        <f>AVERAGE(AE69:AE70)</f>
        <v>9.0127870271496064</v>
      </c>
      <c r="BI69" s="3">
        <f>AVERAGE(AF69:AF70)</f>
        <v>2.3092660739365174</v>
      </c>
      <c r="BJ69" s="3">
        <f>AVERAGE(AG69:AG70)</f>
        <v>1.1418845598926648</v>
      </c>
    </row>
    <row r="70" spans="1:62" x14ac:dyDescent="0.35">
      <c r="A70">
        <v>46</v>
      </c>
      <c r="B70">
        <v>13</v>
      </c>
      <c r="C70" t="s">
        <v>112</v>
      </c>
      <c r="D70" t="s">
        <v>27</v>
      </c>
      <c r="G70">
        <v>0.5</v>
      </c>
      <c r="H70">
        <v>0.5</v>
      </c>
      <c r="I70">
        <v>6765</v>
      </c>
      <c r="J70">
        <v>8893</v>
      </c>
      <c r="L70">
        <v>11091</v>
      </c>
      <c r="M70">
        <v>5.6050000000000004</v>
      </c>
      <c r="N70">
        <v>7.8129999999999997</v>
      </c>
      <c r="O70">
        <v>2.2080000000000002</v>
      </c>
      <c r="Q70">
        <v>1.044</v>
      </c>
      <c r="R70">
        <v>1</v>
      </c>
      <c r="S70">
        <v>0</v>
      </c>
      <c r="T70">
        <v>0</v>
      </c>
      <c r="V70">
        <v>0</v>
      </c>
      <c r="Y70" s="1">
        <v>44841</v>
      </c>
      <c r="Z70" s="6">
        <v>0.87351851851851858</v>
      </c>
      <c r="AB70">
        <v>1</v>
      </c>
      <c r="AD70" s="3">
        <f t="shared" si="8"/>
        <v>6.8225398837472788</v>
      </c>
      <c r="AE70" s="3">
        <f t="shared" si="9"/>
        <v>9.1266436671062117</v>
      </c>
      <c r="AF70" s="3">
        <f t="shared" si="10"/>
        <v>2.3041037833589328</v>
      </c>
      <c r="AG70" s="3">
        <f t="shared" si="11"/>
        <v>1.1522312263987913</v>
      </c>
      <c r="AH70" s="3"/>
      <c r="BG70" s="3"/>
      <c r="BH70" s="3"/>
      <c r="BI70" s="3"/>
      <c r="BJ70" s="3"/>
    </row>
    <row r="71" spans="1:62" x14ac:dyDescent="0.35">
      <c r="A71">
        <v>47</v>
      </c>
      <c r="B71">
        <v>14</v>
      </c>
      <c r="C71" t="s">
        <v>113</v>
      </c>
      <c r="D71" t="s">
        <v>27</v>
      </c>
      <c r="G71">
        <v>0.5</v>
      </c>
      <c r="H71">
        <v>0.5</v>
      </c>
      <c r="I71">
        <v>4736</v>
      </c>
      <c r="J71">
        <v>7597</v>
      </c>
      <c r="L71">
        <v>1950</v>
      </c>
      <c r="M71">
        <v>4.048</v>
      </c>
      <c r="N71">
        <v>6.7149999999999999</v>
      </c>
      <c r="O71">
        <v>2.6659999999999999</v>
      </c>
      <c r="Q71">
        <v>8.7999999999999995E-2</v>
      </c>
      <c r="R71">
        <v>1</v>
      </c>
      <c r="S71">
        <v>0</v>
      </c>
      <c r="T71">
        <v>0</v>
      </c>
      <c r="V71">
        <v>0</v>
      </c>
      <c r="Y71" s="1">
        <v>44841</v>
      </c>
      <c r="Z71" s="6">
        <v>0.88662037037037045</v>
      </c>
      <c r="AB71">
        <v>1</v>
      </c>
      <c r="AD71" s="3">
        <f t="shared" si="8"/>
        <v>4.7932171101853474</v>
      </c>
      <c r="AE71" s="3">
        <f t="shared" si="9"/>
        <v>7.8150151748061294</v>
      </c>
      <c r="AF71" s="3">
        <f t="shared" si="10"/>
        <v>3.021798064620782</v>
      </c>
      <c r="AG71" s="3">
        <f t="shared" si="11"/>
        <v>0.22041961524112008</v>
      </c>
      <c r="AH71" s="3"/>
      <c r="BG71" s="3"/>
      <c r="BH71" s="3"/>
      <c r="BI71" s="3"/>
      <c r="BJ71" s="3"/>
    </row>
    <row r="72" spans="1:62" x14ac:dyDescent="0.35">
      <c r="A72">
        <v>48</v>
      </c>
      <c r="B72">
        <v>14</v>
      </c>
      <c r="C72" t="s">
        <v>113</v>
      </c>
      <c r="D72" t="s">
        <v>27</v>
      </c>
      <c r="G72">
        <v>0.5</v>
      </c>
      <c r="H72">
        <v>0.5</v>
      </c>
      <c r="I72">
        <v>4022</v>
      </c>
      <c r="J72">
        <v>7614</v>
      </c>
      <c r="L72">
        <v>1988</v>
      </c>
      <c r="M72">
        <v>3.5</v>
      </c>
      <c r="N72">
        <v>6.7290000000000001</v>
      </c>
      <c r="O72">
        <v>3.2290000000000001</v>
      </c>
      <c r="Q72">
        <v>9.1999999999999998E-2</v>
      </c>
      <c r="R72">
        <v>1</v>
      </c>
      <c r="S72">
        <v>0</v>
      </c>
      <c r="T72">
        <v>0</v>
      </c>
      <c r="V72">
        <v>0</v>
      </c>
      <c r="Y72" s="1">
        <v>44841</v>
      </c>
      <c r="Z72" s="6">
        <v>0.89372685185185186</v>
      </c>
      <c r="AB72">
        <v>1</v>
      </c>
      <c r="AD72" s="3">
        <f t="shared" si="8"/>
        <v>4.0791035269802123</v>
      </c>
      <c r="AE72" s="3">
        <f t="shared" si="9"/>
        <v>7.8322201781773506</v>
      </c>
      <c r="AF72" s="3">
        <f t="shared" si="10"/>
        <v>3.7531166511971383</v>
      </c>
      <c r="AG72" s="3">
        <f t="shared" si="11"/>
        <v>0.22429324408085222</v>
      </c>
      <c r="AH72" s="3"/>
      <c r="AK72">
        <f>ABS(100*(AD72-AD73)/(AVERAGE(AD72:AD73)))</f>
        <v>3.0367485963934429</v>
      </c>
      <c r="AQ72">
        <f>ABS(100*(AE72-AE73)/(AVERAGE(AE72:AE73)))</f>
        <v>0.3106033518157118</v>
      </c>
      <c r="AW72">
        <f>ABS(100*(AF72-AF73)/(AVERAGE(AF72:AF73)))</f>
        <v>2.5705013945070498</v>
      </c>
      <c r="BC72">
        <f>ABS(100*(AG72-AG73)/(AVERAGE(AG72:AG73)))</f>
        <v>0.40987350361516428</v>
      </c>
      <c r="BG72" s="3">
        <f>AVERAGE(AD72:AD73)</f>
        <v>4.0180938230929391</v>
      </c>
      <c r="BH72" s="3">
        <f>AVERAGE(AE72:AE73)</f>
        <v>7.820075469915313</v>
      </c>
      <c r="BI72" s="3">
        <f>AVERAGE(AF72:AF73)</f>
        <v>3.8019816468223739</v>
      </c>
      <c r="BJ72" s="3">
        <f>AVERAGE(AG72:AG73)</f>
        <v>0.22383452487614711</v>
      </c>
    </row>
    <row r="73" spans="1:62" x14ac:dyDescent="0.35">
      <c r="A73">
        <v>49</v>
      </c>
      <c r="B73">
        <v>14</v>
      </c>
      <c r="C73" t="s">
        <v>113</v>
      </c>
      <c r="D73" t="s">
        <v>27</v>
      </c>
      <c r="G73">
        <v>0.5</v>
      </c>
      <c r="H73">
        <v>0.5</v>
      </c>
      <c r="I73">
        <v>3900</v>
      </c>
      <c r="J73">
        <v>7590</v>
      </c>
      <c r="L73">
        <v>1979</v>
      </c>
      <c r="M73">
        <v>3.407</v>
      </c>
      <c r="N73">
        <v>6.7089999999999996</v>
      </c>
      <c r="O73">
        <v>3.302</v>
      </c>
      <c r="Q73">
        <v>9.0999999999999998E-2</v>
      </c>
      <c r="R73">
        <v>1</v>
      </c>
      <c r="S73">
        <v>0</v>
      </c>
      <c r="T73">
        <v>0</v>
      </c>
      <c r="V73">
        <v>0</v>
      </c>
      <c r="Y73" s="1">
        <v>44841</v>
      </c>
      <c r="Z73" s="6">
        <v>0.9011689814814815</v>
      </c>
      <c r="AB73">
        <v>1</v>
      </c>
      <c r="AD73" s="3">
        <f t="shared" si="8"/>
        <v>3.9570841192056658</v>
      </c>
      <c r="AE73" s="3">
        <f t="shared" si="9"/>
        <v>7.8079307616532754</v>
      </c>
      <c r="AF73" s="3">
        <f t="shared" si="10"/>
        <v>3.8508466424476095</v>
      </c>
      <c r="AG73" s="3">
        <f t="shared" si="11"/>
        <v>0.223375805671442</v>
      </c>
      <c r="AH73" s="3"/>
      <c r="BG73" s="3"/>
      <c r="BH73" s="3"/>
      <c r="BI73" s="3"/>
      <c r="BJ73" s="3"/>
    </row>
    <row r="74" spans="1:62" x14ac:dyDescent="0.35">
      <c r="A74">
        <v>50</v>
      </c>
      <c r="B74">
        <v>15</v>
      </c>
      <c r="C74" t="s">
        <v>114</v>
      </c>
      <c r="D74" t="s">
        <v>27</v>
      </c>
      <c r="G74">
        <v>0.5</v>
      </c>
      <c r="H74">
        <v>0.5</v>
      </c>
      <c r="I74">
        <v>6823</v>
      </c>
      <c r="J74">
        <v>10357</v>
      </c>
      <c r="L74">
        <v>1301</v>
      </c>
      <c r="M74">
        <v>5.649</v>
      </c>
      <c r="N74">
        <v>9.0530000000000008</v>
      </c>
      <c r="O74">
        <v>3.4039999999999999</v>
      </c>
      <c r="Q74">
        <v>0.02</v>
      </c>
      <c r="R74">
        <v>1</v>
      </c>
      <c r="S74">
        <v>0</v>
      </c>
      <c r="T74">
        <v>0</v>
      </c>
      <c r="V74">
        <v>0</v>
      </c>
      <c r="Y74" s="1">
        <v>44841</v>
      </c>
      <c r="Z74" s="6">
        <v>0.91413194444444434</v>
      </c>
      <c r="AB74">
        <v>1</v>
      </c>
      <c r="AD74" s="3">
        <f t="shared" si="8"/>
        <v>6.8805491103941954</v>
      </c>
      <c r="AE74" s="3">
        <f t="shared" si="9"/>
        <v>10.608298075074821</v>
      </c>
      <c r="AF74" s="3">
        <f t="shared" si="10"/>
        <v>3.7277489646806252</v>
      </c>
      <c r="AG74" s="3">
        <f t="shared" si="11"/>
        <v>0.15426211216253691</v>
      </c>
      <c r="AH74" s="3"/>
      <c r="BG74" s="3"/>
      <c r="BH74" s="3"/>
      <c r="BI74" s="3"/>
      <c r="BJ74" s="3"/>
    </row>
    <row r="75" spans="1:62" x14ac:dyDescent="0.35">
      <c r="A75">
        <v>51</v>
      </c>
      <c r="B75">
        <v>15</v>
      </c>
      <c r="C75" t="s">
        <v>114</v>
      </c>
      <c r="D75" t="s">
        <v>27</v>
      </c>
      <c r="G75">
        <v>0.5</v>
      </c>
      <c r="H75">
        <v>0.5</v>
      </c>
      <c r="I75">
        <v>8206</v>
      </c>
      <c r="J75">
        <v>10405</v>
      </c>
      <c r="L75">
        <v>1301</v>
      </c>
      <c r="M75">
        <v>6.7110000000000003</v>
      </c>
      <c r="N75">
        <v>9.0939999999999994</v>
      </c>
      <c r="O75">
        <v>2.383</v>
      </c>
      <c r="Q75">
        <v>0.02</v>
      </c>
      <c r="R75">
        <v>1</v>
      </c>
      <c r="S75">
        <v>0</v>
      </c>
      <c r="T75">
        <v>0</v>
      </c>
      <c r="V75">
        <v>0</v>
      </c>
      <c r="Y75" s="1">
        <v>44841</v>
      </c>
      <c r="Z75" s="6">
        <v>0.9215740740740741</v>
      </c>
      <c r="AB75">
        <v>1</v>
      </c>
      <c r="AD75" s="3">
        <f t="shared" si="8"/>
        <v>8.2637691181991002</v>
      </c>
      <c r="AE75" s="3">
        <f t="shared" si="9"/>
        <v>10.656876908122969</v>
      </c>
      <c r="AF75" s="3">
        <f t="shared" si="10"/>
        <v>2.3931077899238691</v>
      </c>
      <c r="AG75" s="3">
        <f t="shared" si="11"/>
        <v>0.15426211216253691</v>
      </c>
      <c r="AH75" s="3"/>
      <c r="AK75">
        <f>ABS(100*(AD75-AD76)/(AVERAGE(AD75:AD76)))</f>
        <v>2.8976771059827273</v>
      </c>
      <c r="AQ75">
        <f>ABS(100*(AE75-AE76)/(AVERAGE(AE75:AE76)))</f>
        <v>7.5945305544998648E-2</v>
      </c>
      <c r="AW75">
        <f>ABS(100*(AF75-AF76)/(AVERAGE(AF75:AF76)))</f>
        <v>9.7064432789666988</v>
      </c>
      <c r="BC75">
        <f>ABS(100*(AG75-AG76)/(AVERAGE(AG75:AG76)))</f>
        <v>2.9504470744586837</v>
      </c>
      <c r="BG75" s="3">
        <f>AVERAGE(AD75:AD76)</f>
        <v>8.1457503467450305</v>
      </c>
      <c r="BH75" s="3">
        <f>AVERAGE(AE75:AE76)</f>
        <v>10.660925144210317</v>
      </c>
      <c r="BI75" s="3">
        <f>AVERAGE(AF75:AF76)</f>
        <v>2.5151747974652858</v>
      </c>
      <c r="BJ75" s="3">
        <f>AVERAGE(AG75:AG76)</f>
        <v>0.1520194849395341</v>
      </c>
    </row>
    <row r="76" spans="1:62" x14ac:dyDescent="0.35">
      <c r="A76">
        <v>52</v>
      </c>
      <c r="B76">
        <v>15</v>
      </c>
      <c r="C76" t="s">
        <v>114</v>
      </c>
      <c r="D76" t="s">
        <v>27</v>
      </c>
      <c r="G76">
        <v>0.5</v>
      </c>
      <c r="H76">
        <v>0.5</v>
      </c>
      <c r="I76">
        <v>7970</v>
      </c>
      <c r="J76">
        <v>10413</v>
      </c>
      <c r="L76">
        <v>1257</v>
      </c>
      <c r="M76">
        <v>6.5289999999999999</v>
      </c>
      <c r="N76">
        <v>9.1</v>
      </c>
      <c r="O76">
        <v>2.5710000000000002</v>
      </c>
      <c r="Q76">
        <v>1.4999999999999999E-2</v>
      </c>
      <c r="R76">
        <v>1</v>
      </c>
      <c r="S76">
        <v>0</v>
      </c>
      <c r="T76">
        <v>0</v>
      </c>
      <c r="V76">
        <v>0</v>
      </c>
      <c r="Y76" s="1">
        <v>44841</v>
      </c>
      <c r="Z76" s="6">
        <v>0.92935185185185187</v>
      </c>
      <c r="AB76">
        <v>1</v>
      </c>
      <c r="AD76" s="3">
        <f t="shared" si="8"/>
        <v>8.0277315752909608</v>
      </c>
      <c r="AE76" s="3">
        <f t="shared" si="9"/>
        <v>10.664973380297663</v>
      </c>
      <c r="AF76" s="3">
        <f t="shared" si="10"/>
        <v>2.6372418050067026</v>
      </c>
      <c r="AG76" s="3">
        <f t="shared" si="11"/>
        <v>0.14977685771653126</v>
      </c>
      <c r="AH76" s="3"/>
      <c r="BG76" s="3"/>
      <c r="BH76" s="3"/>
      <c r="BI76" s="3"/>
      <c r="BJ76" s="3"/>
    </row>
    <row r="77" spans="1:62" x14ac:dyDescent="0.35">
      <c r="A77">
        <v>53</v>
      </c>
      <c r="B77">
        <v>16</v>
      </c>
      <c r="C77" t="s">
        <v>115</v>
      </c>
      <c r="D77" t="s">
        <v>27</v>
      </c>
      <c r="G77">
        <v>0.5</v>
      </c>
      <c r="H77">
        <v>0.5</v>
      </c>
      <c r="I77">
        <v>6924</v>
      </c>
      <c r="J77">
        <v>8937</v>
      </c>
      <c r="L77">
        <v>9576</v>
      </c>
      <c r="M77">
        <v>5.7270000000000003</v>
      </c>
      <c r="N77">
        <v>7.85</v>
      </c>
      <c r="O77">
        <v>2.1230000000000002</v>
      </c>
      <c r="Q77">
        <v>0.88600000000000001</v>
      </c>
      <c r="R77">
        <v>1</v>
      </c>
      <c r="S77">
        <v>0</v>
      </c>
      <c r="T77">
        <v>0</v>
      </c>
      <c r="V77">
        <v>0</v>
      </c>
      <c r="Y77" s="1">
        <v>44841</v>
      </c>
      <c r="Z77" s="6">
        <v>0.9425810185185185</v>
      </c>
      <c r="AB77">
        <v>1</v>
      </c>
      <c r="AD77" s="3">
        <f t="shared" si="8"/>
        <v>6.9815651774862379</v>
      </c>
      <c r="AE77" s="3">
        <f t="shared" si="9"/>
        <v>9.171174264067016</v>
      </c>
      <c r="AF77" s="3">
        <f t="shared" si="10"/>
        <v>2.189609086580778</v>
      </c>
      <c r="AG77" s="3">
        <f t="shared" si="11"/>
        <v>0.99779576081473376</v>
      </c>
      <c r="AH77" s="3"/>
      <c r="BG77" s="3"/>
      <c r="BH77" s="3"/>
      <c r="BI77" s="3"/>
      <c r="BJ77" s="3"/>
    </row>
    <row r="78" spans="1:62" x14ac:dyDescent="0.35">
      <c r="A78">
        <v>54</v>
      </c>
      <c r="B78">
        <v>16</v>
      </c>
      <c r="C78" t="s">
        <v>115</v>
      </c>
      <c r="D78" t="s">
        <v>27</v>
      </c>
      <c r="G78">
        <v>0.5</v>
      </c>
      <c r="H78">
        <v>0.5</v>
      </c>
      <c r="I78">
        <v>6770</v>
      </c>
      <c r="J78">
        <v>9010</v>
      </c>
      <c r="L78">
        <v>9606</v>
      </c>
      <c r="M78">
        <v>5.609</v>
      </c>
      <c r="N78">
        <v>7.9119999999999999</v>
      </c>
      <c r="O78">
        <v>2.3029999999999999</v>
      </c>
      <c r="Q78">
        <v>0.88900000000000001</v>
      </c>
      <c r="R78">
        <v>1</v>
      </c>
      <c r="S78">
        <v>0</v>
      </c>
      <c r="T78">
        <v>0</v>
      </c>
      <c r="V78">
        <v>0</v>
      </c>
      <c r="Y78" s="1">
        <v>44841</v>
      </c>
      <c r="Z78" s="6">
        <v>0.94976851851851851</v>
      </c>
      <c r="AB78">
        <v>1</v>
      </c>
      <c r="AD78" s="3">
        <f t="shared" si="8"/>
        <v>6.8275406791478748</v>
      </c>
      <c r="AE78" s="3">
        <f t="shared" si="9"/>
        <v>9.2450545726610791</v>
      </c>
      <c r="AF78" s="3">
        <f t="shared" si="10"/>
        <v>2.4175138935132043</v>
      </c>
      <c r="AG78" s="3">
        <f t="shared" si="11"/>
        <v>1.0008538888461012</v>
      </c>
      <c r="AH78" s="3"/>
      <c r="AK78">
        <f>ABS(100*(AD78-AD79)/(AVERAGE(AD78:AD79)))</f>
        <v>3.9283312698430848</v>
      </c>
      <c r="AQ78">
        <f>ABS(100*(AE78-AE79)/(AVERAGE(AE78:AE79)))</f>
        <v>1.2447131834104626</v>
      </c>
      <c r="AW78">
        <f>ABS(100*(AF78-AF79)/(AVERAGE(AF78:AF79)))</f>
        <v>5.9666095911144561</v>
      </c>
      <c r="BC78">
        <f>ABS(100*(AG78-AG79)/(AVERAGE(AG78:AG79)))</f>
        <v>0.21411530873149243</v>
      </c>
      <c r="BG78" s="3">
        <f>AVERAGE(AD78:AD79)</f>
        <v>6.6960197601121951</v>
      </c>
      <c r="BH78" s="3">
        <f>AVERAGE(AE78:AE79)</f>
        <v>9.1878732379273167</v>
      </c>
      <c r="BI78" s="3">
        <f>AVERAGE(AF78:AF79)</f>
        <v>2.4918534778151225</v>
      </c>
      <c r="BJ78" s="3">
        <f>AVERAGE(AG78:AG79)</f>
        <v>0.99978354403512237</v>
      </c>
    </row>
    <row r="79" spans="1:62" x14ac:dyDescent="0.35">
      <c r="A79">
        <v>55</v>
      </c>
      <c r="B79">
        <v>16</v>
      </c>
      <c r="C79" t="s">
        <v>115</v>
      </c>
      <c r="D79" t="s">
        <v>27</v>
      </c>
      <c r="G79">
        <v>0.5</v>
      </c>
      <c r="H79">
        <v>0.5</v>
      </c>
      <c r="I79">
        <v>6507</v>
      </c>
      <c r="J79">
        <v>8897</v>
      </c>
      <c r="L79">
        <v>9585</v>
      </c>
      <c r="M79">
        <v>5.407</v>
      </c>
      <c r="N79">
        <v>7.8159999999999998</v>
      </c>
      <c r="O79">
        <v>2.4089999999999998</v>
      </c>
      <c r="Q79">
        <v>0.88600000000000001</v>
      </c>
      <c r="R79">
        <v>1</v>
      </c>
      <c r="S79">
        <v>0</v>
      </c>
      <c r="T79">
        <v>0</v>
      </c>
      <c r="V79">
        <v>0</v>
      </c>
      <c r="Y79" s="1">
        <v>44841</v>
      </c>
      <c r="Z79" s="6">
        <v>0.95733796296296303</v>
      </c>
      <c r="AB79">
        <v>1</v>
      </c>
      <c r="AD79" s="3">
        <f t="shared" si="8"/>
        <v>6.5644988410765155</v>
      </c>
      <c r="AE79" s="3">
        <f t="shared" si="9"/>
        <v>9.1306919031935561</v>
      </c>
      <c r="AF79" s="3">
        <f t="shared" si="10"/>
        <v>2.5661930621170406</v>
      </c>
      <c r="AG79" s="3">
        <f t="shared" si="11"/>
        <v>0.9987131992241437</v>
      </c>
      <c r="AH79" s="3"/>
      <c r="BG79" s="3"/>
      <c r="BH79" s="3"/>
      <c r="BI79" s="3"/>
      <c r="BJ79" s="3"/>
    </row>
    <row r="80" spans="1:62" x14ac:dyDescent="0.35">
      <c r="A80">
        <v>56</v>
      </c>
      <c r="B80">
        <v>17</v>
      </c>
      <c r="C80" t="s">
        <v>116</v>
      </c>
      <c r="D80" t="s">
        <v>27</v>
      </c>
      <c r="G80">
        <v>0.5</v>
      </c>
      <c r="H80">
        <v>0.5</v>
      </c>
      <c r="I80">
        <v>4902</v>
      </c>
      <c r="J80">
        <v>6674</v>
      </c>
      <c r="L80">
        <v>2359</v>
      </c>
      <c r="M80">
        <v>4.1749999999999998</v>
      </c>
      <c r="N80">
        <v>5.9329999999999998</v>
      </c>
      <c r="O80">
        <v>1.758</v>
      </c>
      <c r="Q80">
        <v>0.13100000000000001</v>
      </c>
      <c r="R80">
        <v>1</v>
      </c>
      <c r="S80">
        <v>0</v>
      </c>
      <c r="T80">
        <v>0</v>
      </c>
      <c r="V80">
        <v>0</v>
      </c>
      <c r="Y80" s="1">
        <v>44841</v>
      </c>
      <c r="Z80" s="6">
        <v>0.97027777777777768</v>
      </c>
      <c r="AB80">
        <v>1</v>
      </c>
      <c r="AD80" s="3">
        <f t="shared" si="8"/>
        <v>4.9592435174851408</v>
      </c>
      <c r="AE80" s="3">
        <f t="shared" si="9"/>
        <v>6.8808846976510578</v>
      </c>
      <c r="AF80" s="3">
        <f t="shared" si="10"/>
        <v>1.921641180165917</v>
      </c>
      <c r="AG80" s="3">
        <f t="shared" si="11"/>
        <v>0.2621120940687634</v>
      </c>
      <c r="AH80" s="3"/>
      <c r="BG80" s="3"/>
      <c r="BH80" s="3"/>
      <c r="BI80" s="3"/>
      <c r="BJ80" s="3"/>
    </row>
    <row r="81" spans="1:62" x14ac:dyDescent="0.35">
      <c r="A81">
        <v>57</v>
      </c>
      <c r="B81">
        <v>17</v>
      </c>
      <c r="C81" t="s">
        <v>116</v>
      </c>
      <c r="D81" t="s">
        <v>27</v>
      </c>
      <c r="G81">
        <v>0.5</v>
      </c>
      <c r="H81">
        <v>0.5</v>
      </c>
      <c r="I81">
        <v>4203</v>
      </c>
      <c r="J81">
        <v>6717</v>
      </c>
      <c r="L81">
        <v>2336</v>
      </c>
      <c r="M81">
        <v>3.6389999999999998</v>
      </c>
      <c r="N81">
        <v>5.9690000000000003</v>
      </c>
      <c r="O81">
        <v>2.33</v>
      </c>
      <c r="Q81">
        <v>0.128</v>
      </c>
      <c r="R81">
        <v>1</v>
      </c>
      <c r="S81">
        <v>0</v>
      </c>
      <c r="T81">
        <v>0</v>
      </c>
      <c r="V81">
        <v>0</v>
      </c>
      <c r="Y81" s="1">
        <v>44841</v>
      </c>
      <c r="Z81" s="6">
        <v>0.97734953703703698</v>
      </c>
      <c r="AB81">
        <v>1</v>
      </c>
      <c r="AD81" s="3">
        <f t="shared" si="8"/>
        <v>4.2601323204817945</v>
      </c>
      <c r="AE81" s="3">
        <f t="shared" si="9"/>
        <v>6.9244032355900265</v>
      </c>
      <c r="AF81" s="3">
        <f t="shared" si="10"/>
        <v>2.664270915108232</v>
      </c>
      <c r="AG81" s="3">
        <f t="shared" si="11"/>
        <v>0.25976752924471502</v>
      </c>
      <c r="AH81" s="3"/>
      <c r="AK81">
        <f>ABS(100*(AD81-AD82)/(AVERAGE(AD81:AD82)))</f>
        <v>1.9758459913103676</v>
      </c>
      <c r="AQ81">
        <f>ABS(100*(AE81-AE82)/(AVERAGE(AE81:AE82)))</f>
        <v>1.0283687788095006</v>
      </c>
      <c r="AW81">
        <f>ABS(100*(AF81-AF82)/(AVERAGE(AF81:AF82)))</f>
        <v>6.026180915331449</v>
      </c>
      <c r="BC81">
        <f>ABS(100*(AG81-AG82)/(AVERAGE(AG81:AG82)))</f>
        <v>2.2219582180415451</v>
      </c>
      <c r="BG81" s="3">
        <f>AVERAGE(AD81:AD82)</f>
        <v>4.3026390813868627</v>
      </c>
      <c r="BH81" s="3">
        <f>AVERAGE(AE81:AE82)</f>
        <v>6.8889811698257493</v>
      </c>
      <c r="BI81" s="3">
        <f>AVERAGE(AF81:AF82)</f>
        <v>2.5863420884388875</v>
      </c>
      <c r="BJ81" s="3">
        <f>AVERAGE(AG81:AG82)</f>
        <v>0.25691327641543871</v>
      </c>
    </row>
    <row r="82" spans="1:62" x14ac:dyDescent="0.35">
      <c r="A82">
        <v>58</v>
      </c>
      <c r="B82">
        <v>17</v>
      </c>
      <c r="C82" t="s">
        <v>116</v>
      </c>
      <c r="D82" t="s">
        <v>27</v>
      </c>
      <c r="G82">
        <v>0.5</v>
      </c>
      <c r="H82">
        <v>0.5</v>
      </c>
      <c r="I82">
        <v>4288</v>
      </c>
      <c r="J82">
        <v>6647</v>
      </c>
      <c r="L82">
        <v>2280</v>
      </c>
      <c r="M82">
        <v>3.7040000000000002</v>
      </c>
      <c r="N82">
        <v>5.91</v>
      </c>
      <c r="O82">
        <v>2.206</v>
      </c>
      <c r="Q82">
        <v>0.122</v>
      </c>
      <c r="R82">
        <v>1</v>
      </c>
      <c r="S82">
        <v>0</v>
      </c>
      <c r="T82">
        <v>0</v>
      </c>
      <c r="V82">
        <v>0</v>
      </c>
      <c r="Y82" s="1">
        <v>44841</v>
      </c>
      <c r="Z82" s="6">
        <v>0.98488425925925915</v>
      </c>
      <c r="AB82">
        <v>1</v>
      </c>
      <c r="AD82" s="3">
        <f t="shared" si="8"/>
        <v>4.34514584229193</v>
      </c>
      <c r="AE82" s="3">
        <f t="shared" si="9"/>
        <v>6.853559104061473</v>
      </c>
      <c r="AF82" s="3">
        <f t="shared" si="10"/>
        <v>2.5084132617695429</v>
      </c>
      <c r="AG82" s="3">
        <f t="shared" si="11"/>
        <v>0.25405902358616239</v>
      </c>
      <c r="AH82" s="3"/>
      <c r="BG82" s="3"/>
      <c r="BH82" s="3"/>
      <c r="BI82" s="3"/>
      <c r="BJ82" s="3"/>
    </row>
    <row r="83" spans="1:62" x14ac:dyDescent="0.35">
      <c r="A83">
        <v>59</v>
      </c>
      <c r="B83">
        <v>18</v>
      </c>
      <c r="C83" t="s">
        <v>117</v>
      </c>
      <c r="D83" t="s">
        <v>27</v>
      </c>
      <c r="G83">
        <v>0.5</v>
      </c>
      <c r="H83">
        <v>0.5</v>
      </c>
      <c r="I83">
        <v>4128</v>
      </c>
      <c r="J83">
        <v>6549</v>
      </c>
      <c r="L83">
        <v>1690</v>
      </c>
      <c r="M83">
        <v>3.5819999999999999</v>
      </c>
      <c r="N83">
        <v>5.827</v>
      </c>
      <c r="O83">
        <v>2.2450000000000001</v>
      </c>
      <c r="Q83">
        <v>6.0999999999999999E-2</v>
      </c>
      <c r="R83">
        <v>1</v>
      </c>
      <c r="S83">
        <v>0</v>
      </c>
      <c r="T83">
        <v>0</v>
      </c>
      <c r="V83">
        <v>0</v>
      </c>
      <c r="Y83" s="1">
        <v>44841</v>
      </c>
      <c r="Z83" s="6">
        <v>0.99775462962962969</v>
      </c>
      <c r="AB83">
        <v>1</v>
      </c>
      <c r="AD83" s="3">
        <f t="shared" si="8"/>
        <v>4.1851203894728517</v>
      </c>
      <c r="AE83" s="3">
        <f t="shared" si="9"/>
        <v>6.754377319921498</v>
      </c>
      <c r="AF83" s="3">
        <f t="shared" si="10"/>
        <v>2.5692569304486463</v>
      </c>
      <c r="AG83" s="3">
        <f t="shared" si="11"/>
        <v>0.19391583896926859</v>
      </c>
      <c r="AH83" s="3"/>
      <c r="BG83" s="3"/>
      <c r="BH83" s="3"/>
      <c r="BI83" s="3"/>
      <c r="BJ83" s="3"/>
    </row>
    <row r="84" spans="1:62" x14ac:dyDescent="0.35">
      <c r="A84">
        <v>60</v>
      </c>
      <c r="B84">
        <v>18</v>
      </c>
      <c r="C84" t="s">
        <v>117</v>
      </c>
      <c r="D84" t="s">
        <v>27</v>
      </c>
      <c r="G84">
        <v>0.5</v>
      </c>
      <c r="H84">
        <v>0.5</v>
      </c>
      <c r="I84">
        <v>4116</v>
      </c>
      <c r="J84">
        <v>6566</v>
      </c>
      <c r="L84">
        <v>1632</v>
      </c>
      <c r="M84">
        <v>3.5720000000000001</v>
      </c>
      <c r="N84">
        <v>5.8410000000000002</v>
      </c>
      <c r="O84">
        <v>2.2690000000000001</v>
      </c>
      <c r="Q84">
        <v>5.5E-2</v>
      </c>
      <c r="R84">
        <v>1</v>
      </c>
      <c r="S84">
        <v>0</v>
      </c>
      <c r="T84">
        <v>0</v>
      </c>
      <c r="V84">
        <v>0</v>
      </c>
      <c r="Y84" s="1">
        <v>44842</v>
      </c>
      <c r="Z84" s="6">
        <v>4.8495370370370368E-3</v>
      </c>
      <c r="AB84">
        <v>1</v>
      </c>
      <c r="AD84" s="3">
        <f t="shared" si="8"/>
        <v>4.1731184805114205</v>
      </c>
      <c r="AE84" s="3">
        <f t="shared" si="9"/>
        <v>6.7715823232927184</v>
      </c>
      <c r="AF84" s="3">
        <f t="shared" si="10"/>
        <v>2.5984638427812978</v>
      </c>
      <c r="AG84" s="3">
        <f t="shared" si="11"/>
        <v>0.18800345810862479</v>
      </c>
      <c r="AH84" s="3"/>
      <c r="AK84">
        <f>ABS(100*(AD84-AD85)/(AVERAGE(AD84:AD85)))</f>
        <v>2.3969579386563564E-2</v>
      </c>
      <c r="AQ84">
        <f>ABS(100*(AE84-AE85)/(AVERAGE(AE84:AE85)))</f>
        <v>0.14934519626108331</v>
      </c>
      <c r="AW84">
        <f>ABS(100*(AF84-AF85)/(AVERAGE(AF84:AF85)))</f>
        <v>0.42706013346745536</v>
      </c>
      <c r="BC84">
        <f>ABS(100*(AG84-AG85)/(AVERAGE(AG84:AG85)))</f>
        <v>0.75622559358273755</v>
      </c>
      <c r="BG84" s="3">
        <f>AVERAGE(AD84:AD85)</f>
        <v>4.1726184009713609</v>
      </c>
      <c r="BH84" s="3">
        <f>AVERAGE(AE84:AE85)</f>
        <v>6.7766426184019011</v>
      </c>
      <c r="BI84" s="3">
        <f>AVERAGE(AF84:AF85)</f>
        <v>2.6040242174305397</v>
      </c>
      <c r="BJ84" s="3">
        <f>AVERAGE(AG84:AG85)</f>
        <v>0.18871702131594387</v>
      </c>
    </row>
    <row r="85" spans="1:62" x14ac:dyDescent="0.35">
      <c r="A85">
        <v>61</v>
      </c>
      <c r="B85">
        <v>18</v>
      </c>
      <c r="C85" t="s">
        <v>117</v>
      </c>
      <c r="D85" t="s">
        <v>27</v>
      </c>
      <c r="G85">
        <v>0.5</v>
      </c>
      <c r="H85">
        <v>0.5</v>
      </c>
      <c r="I85">
        <v>4115</v>
      </c>
      <c r="J85">
        <v>6576</v>
      </c>
      <c r="L85">
        <v>1646</v>
      </c>
      <c r="M85">
        <v>3.5720000000000001</v>
      </c>
      <c r="N85">
        <v>5.85</v>
      </c>
      <c r="O85">
        <v>2.278</v>
      </c>
      <c r="Q85">
        <v>5.6000000000000001E-2</v>
      </c>
      <c r="R85">
        <v>1</v>
      </c>
      <c r="S85">
        <v>0</v>
      </c>
      <c r="T85">
        <v>0</v>
      </c>
      <c r="V85">
        <v>0</v>
      </c>
      <c r="Y85" s="1">
        <v>44842</v>
      </c>
      <c r="Z85" s="6">
        <v>1.2291666666666666E-2</v>
      </c>
      <c r="AB85">
        <v>1</v>
      </c>
      <c r="AD85" s="3">
        <f t="shared" si="8"/>
        <v>4.1721183214313013</v>
      </c>
      <c r="AE85" s="3">
        <f t="shared" si="9"/>
        <v>6.7817029135110829</v>
      </c>
      <c r="AF85" s="3">
        <f t="shared" si="10"/>
        <v>2.6095845920797816</v>
      </c>
      <c r="AG85" s="3">
        <f t="shared" si="11"/>
        <v>0.18943058452326295</v>
      </c>
      <c r="AH85" s="3"/>
    </row>
    <row r="86" spans="1:62" x14ac:dyDescent="0.35">
      <c r="A86">
        <v>62</v>
      </c>
      <c r="B86">
        <v>19</v>
      </c>
      <c r="C86" t="s">
        <v>62</v>
      </c>
      <c r="D86" t="s">
        <v>27</v>
      </c>
      <c r="G86">
        <v>0.5</v>
      </c>
      <c r="H86">
        <v>0.5</v>
      </c>
      <c r="I86">
        <v>8985</v>
      </c>
      <c r="J86">
        <v>15477</v>
      </c>
      <c r="L86">
        <v>13032</v>
      </c>
      <c r="M86">
        <v>7.3079999999999998</v>
      </c>
      <c r="N86">
        <v>13.39</v>
      </c>
      <c r="O86">
        <v>6.0819999999999999</v>
      </c>
      <c r="Q86">
        <v>1.2470000000000001</v>
      </c>
      <c r="R86">
        <v>1</v>
      </c>
      <c r="S86">
        <v>0</v>
      </c>
      <c r="T86">
        <v>0</v>
      </c>
      <c r="V86">
        <v>0</v>
      </c>
      <c r="Y86" s="1">
        <v>44842</v>
      </c>
      <c r="Z86" s="6">
        <v>2.5787037037037039E-2</v>
      </c>
      <c r="AB86">
        <v>1</v>
      </c>
      <c r="AD86" s="3">
        <f t="shared" si="8"/>
        <v>9.0428930416119844</v>
      </c>
      <c r="AE86" s="3">
        <f t="shared" si="9"/>
        <v>15.790040266877602</v>
      </c>
      <c r="AF86" s="3">
        <f t="shared" si="10"/>
        <v>6.7471472252656177</v>
      </c>
      <c r="AG86" s="3">
        <f t="shared" si="11"/>
        <v>1.3500921100282675</v>
      </c>
      <c r="AH86" s="3"/>
      <c r="BG86" s="3"/>
      <c r="BH86" s="3"/>
      <c r="BI86" s="3"/>
      <c r="BJ86" s="3"/>
    </row>
    <row r="87" spans="1:62" x14ac:dyDescent="0.35">
      <c r="A87">
        <v>63</v>
      </c>
      <c r="B87">
        <v>19</v>
      </c>
      <c r="C87" t="s">
        <v>62</v>
      </c>
      <c r="D87" t="s">
        <v>27</v>
      </c>
      <c r="G87">
        <v>0.5</v>
      </c>
      <c r="H87">
        <v>0.5</v>
      </c>
      <c r="I87">
        <v>10989</v>
      </c>
      <c r="J87">
        <v>15562</v>
      </c>
      <c r="L87">
        <v>13360</v>
      </c>
      <c r="M87">
        <v>8.8460000000000001</v>
      </c>
      <c r="N87">
        <v>13.462</v>
      </c>
      <c r="O87">
        <v>4.617</v>
      </c>
      <c r="Q87">
        <v>1.2809999999999999</v>
      </c>
      <c r="R87">
        <v>1</v>
      </c>
      <c r="S87">
        <v>0</v>
      </c>
      <c r="T87">
        <v>0</v>
      </c>
      <c r="V87">
        <v>0</v>
      </c>
      <c r="Y87" s="1">
        <v>44842</v>
      </c>
      <c r="Z87" s="6">
        <v>3.318287037037037E-2</v>
      </c>
      <c r="AB87">
        <v>1</v>
      </c>
      <c r="AD87" s="3">
        <f t="shared" si="8"/>
        <v>11.047211838170936</v>
      </c>
      <c r="AE87" s="3">
        <f t="shared" si="9"/>
        <v>15.876065283733706</v>
      </c>
      <c r="AF87" s="3">
        <f t="shared" si="10"/>
        <v>4.8288534455627694</v>
      </c>
      <c r="AG87" s="3">
        <f t="shared" si="11"/>
        <v>1.3835276431712185</v>
      </c>
      <c r="AH87" s="3"/>
      <c r="AK87">
        <f>ABS(100*(AD87-AD88)/(AVERAGE(AD87:AD88)))</f>
        <v>0.71779324890348406</v>
      </c>
      <c r="AM87">
        <f>100*((AVERAGE(AD87:AD88)*25.225)-(AVERAGE(AD69:AD70)*25))/(1000*0.075)</f>
        <v>146.77513170945645</v>
      </c>
      <c r="AQ87">
        <f>ABS(100*(AE87-AE88)/(AVERAGE(AE87:AE88)))</f>
        <v>0.28088279782909331</v>
      </c>
      <c r="AS87">
        <f>100*((AVERAGE(AE87:AE88)*25.225)-(AVERAGE(AE69:AE70)*25))/(2000*0.075)</f>
        <v>116.39495263284959</v>
      </c>
      <c r="AW87">
        <f>ABS(100*(AF87-AF88)/(AVERAGE(AF87:AF88)))</f>
        <v>0.71154144561924926</v>
      </c>
      <c r="AY87">
        <f>100*((AVERAGE(AF87:AF88)*25.225)-(AVERAGE(AF69:AF70)*25))/(1000*0.075)</f>
        <v>86.01477355624273</v>
      </c>
      <c r="BC87">
        <f>ABS(100*(AG87-AG88)/(AVERAGE(AG87:AG88)))</f>
        <v>0.28776342659555221</v>
      </c>
      <c r="BE87">
        <f>100*((AVERAGE(AG87:AG88)*25.225)-(AVERAGE(AG69:AG70)*25))/(100*0.075)</f>
        <v>84.029719599240693</v>
      </c>
      <c r="BG87" s="3">
        <f>AVERAGE(AD87:AD88)</f>
        <v>11.007705554506227</v>
      </c>
      <c r="BH87" s="3">
        <f>AVERAGE(AE87:AE88)</f>
        <v>15.853799985253302</v>
      </c>
      <c r="BI87" s="3">
        <f>AVERAGE(AF87:AF88)</f>
        <v>4.8460944307470752</v>
      </c>
      <c r="BJ87" s="3">
        <f>AVERAGE(AG87:AG88)</f>
        <v>1.3815398599508295</v>
      </c>
    </row>
    <row r="88" spans="1:62" x14ac:dyDescent="0.35">
      <c r="A88">
        <v>64</v>
      </c>
      <c r="B88">
        <v>19</v>
      </c>
      <c r="C88" t="s">
        <v>62</v>
      </c>
      <c r="D88" t="s">
        <v>27</v>
      </c>
      <c r="G88">
        <v>0.5</v>
      </c>
      <c r="H88">
        <v>0.5</v>
      </c>
      <c r="I88">
        <v>10910</v>
      </c>
      <c r="J88">
        <v>15518</v>
      </c>
      <c r="L88">
        <v>13321</v>
      </c>
      <c r="M88">
        <v>8.7850000000000001</v>
      </c>
      <c r="N88">
        <v>13.425000000000001</v>
      </c>
      <c r="O88">
        <v>4.641</v>
      </c>
      <c r="Q88">
        <v>1.2769999999999999</v>
      </c>
      <c r="R88">
        <v>1</v>
      </c>
      <c r="S88">
        <v>0</v>
      </c>
      <c r="T88">
        <v>0</v>
      </c>
      <c r="V88">
        <v>0</v>
      </c>
      <c r="Y88" s="1">
        <v>44842</v>
      </c>
      <c r="Z88" s="6">
        <v>4.1064814814814811E-2</v>
      </c>
      <c r="AB88">
        <v>1</v>
      </c>
      <c r="AD88" s="3">
        <f t="shared" si="8"/>
        <v>10.968199270841517</v>
      </c>
      <c r="AE88" s="3">
        <f t="shared" si="9"/>
        <v>15.831534686772898</v>
      </c>
      <c r="AF88" s="3">
        <f t="shared" si="10"/>
        <v>4.8633354159313811</v>
      </c>
      <c r="AG88" s="3">
        <f t="shared" si="11"/>
        <v>1.3795520767304406</v>
      </c>
      <c r="AH88" s="3"/>
    </row>
    <row r="89" spans="1:62" x14ac:dyDescent="0.35">
      <c r="A89">
        <v>65</v>
      </c>
      <c r="B89">
        <v>20</v>
      </c>
      <c r="C89" t="s">
        <v>63</v>
      </c>
      <c r="D89" t="s">
        <v>27</v>
      </c>
      <c r="G89">
        <v>0.5</v>
      </c>
      <c r="H89">
        <v>0.5</v>
      </c>
      <c r="I89">
        <v>6236</v>
      </c>
      <c r="J89">
        <v>6899</v>
      </c>
      <c r="L89">
        <v>1905</v>
      </c>
      <c r="M89">
        <v>5.1989999999999998</v>
      </c>
      <c r="N89">
        <v>6.1230000000000002</v>
      </c>
      <c r="O89">
        <v>0.92400000000000004</v>
      </c>
      <c r="Q89">
        <v>8.3000000000000004E-2</v>
      </c>
      <c r="R89">
        <v>1</v>
      </c>
      <c r="S89">
        <v>0</v>
      </c>
      <c r="T89">
        <v>0</v>
      </c>
      <c r="V89">
        <v>0</v>
      </c>
      <c r="Y89" s="1">
        <v>44842</v>
      </c>
      <c r="Z89" s="6">
        <v>5.4340277777777779E-2</v>
      </c>
      <c r="AB89">
        <v>1</v>
      </c>
      <c r="AD89" s="3">
        <f t="shared" si="8"/>
        <v>6.2934557303642027</v>
      </c>
      <c r="AE89" s="3">
        <f t="shared" si="9"/>
        <v>7.1085979775642665</v>
      </c>
      <c r="AF89" s="3">
        <f t="shared" si="10"/>
        <v>0.81514224720006379</v>
      </c>
      <c r="AG89" s="3">
        <f t="shared" si="11"/>
        <v>0.21583242319406884</v>
      </c>
      <c r="AH89" s="3"/>
      <c r="BG89" s="3"/>
      <c r="BH89" s="3"/>
      <c r="BI89" s="3"/>
      <c r="BJ89" s="3"/>
    </row>
    <row r="90" spans="1:62" x14ac:dyDescent="0.35">
      <c r="A90">
        <v>66</v>
      </c>
      <c r="B90">
        <v>20</v>
      </c>
      <c r="C90" t="s">
        <v>63</v>
      </c>
      <c r="D90" t="s">
        <v>27</v>
      </c>
      <c r="G90">
        <v>0.5</v>
      </c>
      <c r="H90">
        <v>0.5</v>
      </c>
      <c r="I90">
        <v>4364</v>
      </c>
      <c r="J90">
        <v>6939</v>
      </c>
      <c r="L90">
        <v>1869</v>
      </c>
      <c r="M90">
        <v>3.7629999999999999</v>
      </c>
      <c r="N90">
        <v>6.157</v>
      </c>
      <c r="O90">
        <v>2.3940000000000001</v>
      </c>
      <c r="Q90">
        <v>0.08</v>
      </c>
      <c r="R90">
        <v>1</v>
      </c>
      <c r="S90">
        <v>0</v>
      </c>
      <c r="T90">
        <v>0</v>
      </c>
      <c r="V90">
        <v>0</v>
      </c>
      <c r="Y90" s="1">
        <v>44842</v>
      </c>
      <c r="Z90" s="6">
        <v>6.1469907407407404E-2</v>
      </c>
      <c r="AB90">
        <v>1</v>
      </c>
      <c r="AD90" s="3">
        <f t="shared" si="8"/>
        <v>4.4211579323809911</v>
      </c>
      <c r="AE90" s="3">
        <f t="shared" si="9"/>
        <v>7.1490803384377264</v>
      </c>
      <c r="AF90" s="3">
        <f t="shared" si="10"/>
        <v>2.7279224060567353</v>
      </c>
      <c r="AG90" s="3">
        <f t="shared" si="11"/>
        <v>0.21216266955642787</v>
      </c>
      <c r="AH90" s="3"/>
      <c r="AK90">
        <f>ABS(100*(AD90-AD91)/(AVERAGE(AD90:AD91)))</f>
        <v>0.60893720547455421</v>
      </c>
      <c r="AL90">
        <f>ABS(100*((AVERAGE(AD90:AD91)-AVERAGE(AD84:AD85))/(AVERAGE(AD84:AD85,AD90:AD91))))</f>
        <v>6.0888393368865739</v>
      </c>
      <c r="AQ90">
        <f>ABS(100*(AE90-AE91)/(AVERAGE(AE90:AE91)))</f>
        <v>0.14166519910336134</v>
      </c>
      <c r="AR90">
        <f>ABS(100*((AVERAGE(AE90:AE91)-AVERAGE(AE84:AE85))/(AVERAGE(AE84:AE85,AE90:AE91))))</f>
        <v>5.2781600108248696</v>
      </c>
      <c r="AW90">
        <f>ABS(100*(AF90-AF91)/(AVERAGE(AF90:AF91)))</f>
        <v>1.3702455887575615</v>
      </c>
      <c r="AX90">
        <f>ABS(100*((AVERAGE(AF90:AF91)-AVERAGE(AF84:AF85))/(AVERAGE(AF84:AF85,AF90:AF91))))</f>
        <v>3.9649211256398553</v>
      </c>
      <c r="BC90">
        <f>ABS(100*(AG90-AG91)/(AVERAGE(AG90:AG91)))</f>
        <v>1.5982181968522886</v>
      </c>
      <c r="BD90">
        <f>ABS(100*((AVERAGE(AG90:AG91)-AVERAGE(AG84:AG85))/(AVERAGE(AG84:AG85,AG90:AG91))))</f>
        <v>10.903708467282552</v>
      </c>
      <c r="BG90" s="3">
        <f>AVERAGE(AD90:AD91)</f>
        <v>4.434660079962601</v>
      </c>
      <c r="BH90" s="3">
        <f>AVERAGE(AE90:AE91)</f>
        <v>7.1440200433285437</v>
      </c>
      <c r="BI90" s="3">
        <f>AVERAGE(AF90:AF91)</f>
        <v>2.7093599633659426</v>
      </c>
      <c r="BJ90" s="3">
        <f>AVERAGE(AG90:AG91)</f>
        <v>0.21048069913917578</v>
      </c>
    </row>
    <row r="91" spans="1:62" x14ac:dyDescent="0.35">
      <c r="A91">
        <v>67</v>
      </c>
      <c r="B91">
        <v>20</v>
      </c>
      <c r="C91" t="s">
        <v>63</v>
      </c>
      <c r="D91" t="s">
        <v>27</v>
      </c>
      <c r="G91">
        <v>0.5</v>
      </c>
      <c r="H91">
        <v>0.5</v>
      </c>
      <c r="I91">
        <v>4391</v>
      </c>
      <c r="J91">
        <v>6929</v>
      </c>
      <c r="L91">
        <v>1836</v>
      </c>
      <c r="M91">
        <v>3.7839999999999998</v>
      </c>
      <c r="N91">
        <v>6.1479999999999997</v>
      </c>
      <c r="O91">
        <v>2.3650000000000002</v>
      </c>
      <c r="Q91">
        <v>7.5999999999999998E-2</v>
      </c>
      <c r="R91">
        <v>1</v>
      </c>
      <c r="S91">
        <v>0</v>
      </c>
      <c r="T91">
        <v>0</v>
      </c>
      <c r="V91">
        <v>0</v>
      </c>
      <c r="Y91" s="1">
        <v>44842</v>
      </c>
      <c r="Z91" s="6">
        <v>6.8981481481481477E-2</v>
      </c>
      <c r="AB91">
        <v>1</v>
      </c>
      <c r="AD91" s="3">
        <f t="shared" si="8"/>
        <v>4.448162227544211</v>
      </c>
      <c r="AE91" s="3">
        <f t="shared" si="9"/>
        <v>7.138959748219361</v>
      </c>
      <c r="AF91" s="3">
        <f t="shared" si="10"/>
        <v>2.69079752067515</v>
      </c>
      <c r="AG91" s="3">
        <f t="shared" si="11"/>
        <v>0.20879872872192365</v>
      </c>
      <c r="AH91" s="3"/>
      <c r="BG91" s="3"/>
      <c r="BH91" s="3"/>
      <c r="BI91" s="3"/>
      <c r="BJ91" s="3"/>
    </row>
    <row r="92" spans="1:62" x14ac:dyDescent="0.35">
      <c r="A92">
        <v>68</v>
      </c>
      <c r="B92">
        <v>3</v>
      </c>
      <c r="C92" t="s">
        <v>28</v>
      </c>
      <c r="D92" t="s">
        <v>27</v>
      </c>
      <c r="G92">
        <v>0.5</v>
      </c>
      <c r="H92">
        <v>0.5</v>
      </c>
      <c r="I92">
        <v>1374</v>
      </c>
      <c r="J92">
        <v>335</v>
      </c>
      <c r="L92">
        <v>153</v>
      </c>
      <c r="M92">
        <v>1.4690000000000001</v>
      </c>
      <c r="N92">
        <v>0.56200000000000006</v>
      </c>
      <c r="O92">
        <v>0</v>
      </c>
      <c r="Q92">
        <v>0</v>
      </c>
      <c r="R92">
        <v>1</v>
      </c>
      <c r="S92">
        <v>0</v>
      </c>
      <c r="T92">
        <v>0</v>
      </c>
      <c r="V92">
        <v>0</v>
      </c>
      <c r="Y92" s="1">
        <v>44842</v>
      </c>
      <c r="Z92" s="6">
        <v>8.0833333333333326E-2</v>
      </c>
      <c r="AB92">
        <v>1</v>
      </c>
      <c r="AD92" s="3">
        <f t="shared" si="8"/>
        <v>1.4306822828244736</v>
      </c>
      <c r="AE92" s="3">
        <f t="shared" si="9"/>
        <v>0.46544255822960284</v>
      </c>
      <c r="AF92" s="3">
        <f t="shared" si="10"/>
        <v>-0.96523972459487073</v>
      </c>
      <c r="AG92" s="3">
        <f t="shared" si="11"/>
        <v>3.7237746162207999E-2</v>
      </c>
      <c r="AH92" s="3"/>
    </row>
    <row r="93" spans="1:62" x14ac:dyDescent="0.35">
      <c r="A93">
        <v>69</v>
      </c>
      <c r="B93">
        <v>3</v>
      </c>
      <c r="C93" t="s">
        <v>28</v>
      </c>
      <c r="D93" t="s">
        <v>27</v>
      </c>
      <c r="G93">
        <v>0.5</v>
      </c>
      <c r="H93">
        <v>0.5</v>
      </c>
      <c r="I93">
        <v>223</v>
      </c>
      <c r="J93">
        <v>380</v>
      </c>
      <c r="L93">
        <v>123</v>
      </c>
      <c r="M93">
        <v>0.58599999999999997</v>
      </c>
      <c r="N93">
        <v>0.6</v>
      </c>
      <c r="O93">
        <v>1.4999999999999999E-2</v>
      </c>
      <c r="Q93">
        <v>0</v>
      </c>
      <c r="R93">
        <v>1</v>
      </c>
      <c r="S93">
        <v>0</v>
      </c>
      <c r="T93">
        <v>0</v>
      </c>
      <c r="V93">
        <v>0</v>
      </c>
      <c r="Y93" s="1">
        <v>44842</v>
      </c>
      <c r="Z93" s="6">
        <v>8.68287037037037E-2</v>
      </c>
      <c r="AB93">
        <v>1</v>
      </c>
      <c r="AD93" s="3">
        <f t="shared" si="8"/>
        <v>0.27949918160723203</v>
      </c>
      <c r="AE93" s="3">
        <f t="shared" si="9"/>
        <v>0.51098521421224452</v>
      </c>
      <c r="AF93" s="3">
        <f t="shared" si="10"/>
        <v>0.23148603260501249</v>
      </c>
      <c r="AG93" s="3">
        <f t="shared" si="11"/>
        <v>3.4179618130840521E-2</v>
      </c>
      <c r="AH93" s="3"/>
      <c r="AK93">
        <f>ABS(100*(AD93-AD94)/(AVERAGE(AD93:AD94)))</f>
        <v>10.510087574869603</v>
      </c>
      <c r="AQ93">
        <f>ABS(100*(AE93-AE94)/(AVERAGE(AE93:AE94)))</f>
        <v>1.5720284129083744</v>
      </c>
      <c r="AW93">
        <f>ABS(100*(AF93-AF94)/(AVERAGE(AF93:AF94)))</f>
        <v>10.411430984891313</v>
      </c>
      <c r="BC93">
        <f>ABS(100*(AG93-AG94)/(AVERAGE(AG93:AG94)))</f>
        <v>1.1858899857385676</v>
      </c>
      <c r="BG93" s="3">
        <f>AVERAGE(AD93:AD94)</f>
        <v>0.29500164734908019</v>
      </c>
      <c r="BH93" s="3">
        <f>AVERAGE(AE93:AE94)</f>
        <v>0.51503345029959047</v>
      </c>
      <c r="BI93" s="3">
        <f>AVERAGE(AF93:AF94)</f>
        <v>0.22003180295051028</v>
      </c>
      <c r="BJ93" s="3">
        <f>AVERAGE(AG93:AG94)</f>
        <v>3.4383493332931683E-2</v>
      </c>
    </row>
    <row r="94" spans="1:62" x14ac:dyDescent="0.35">
      <c r="A94">
        <v>70</v>
      </c>
      <c r="B94">
        <v>3</v>
      </c>
      <c r="C94" t="s">
        <v>28</v>
      </c>
      <c r="D94" t="s">
        <v>27</v>
      </c>
      <c r="G94">
        <v>0.5</v>
      </c>
      <c r="H94">
        <v>0.5</v>
      </c>
      <c r="I94">
        <v>254</v>
      </c>
      <c r="J94">
        <v>388</v>
      </c>
      <c r="L94">
        <v>127</v>
      </c>
      <c r="M94">
        <v>0.61</v>
      </c>
      <c r="N94">
        <v>0.60699999999999998</v>
      </c>
      <c r="O94">
        <v>0</v>
      </c>
      <c r="Q94">
        <v>0</v>
      </c>
      <c r="R94">
        <v>1</v>
      </c>
      <c r="S94">
        <v>0</v>
      </c>
      <c r="T94">
        <v>0</v>
      </c>
      <c r="V94">
        <v>0</v>
      </c>
      <c r="Y94" s="1">
        <v>44842</v>
      </c>
      <c r="Z94" s="6">
        <v>9.3229166666666655E-2</v>
      </c>
      <c r="AB94">
        <v>1</v>
      </c>
      <c r="AD94" s="3">
        <f t="shared" si="8"/>
        <v>0.31050411309092835</v>
      </c>
      <c r="AE94" s="3">
        <f t="shared" si="9"/>
        <v>0.51908168638693641</v>
      </c>
      <c r="AF94" s="3">
        <f t="shared" si="10"/>
        <v>0.20857757329600807</v>
      </c>
      <c r="AG94" s="3">
        <f t="shared" si="11"/>
        <v>3.4587368535022846E-2</v>
      </c>
      <c r="AH94" s="3"/>
      <c r="BG94" s="3"/>
      <c r="BH94" s="3"/>
      <c r="BI94" s="3"/>
      <c r="BJ94" s="3"/>
    </row>
    <row r="95" spans="1:62" x14ac:dyDescent="0.35">
      <c r="A95">
        <v>71</v>
      </c>
      <c r="B95">
        <v>1</v>
      </c>
      <c r="C95" t="s">
        <v>71</v>
      </c>
      <c r="D95" t="s">
        <v>27</v>
      </c>
      <c r="G95">
        <v>0.3</v>
      </c>
      <c r="H95">
        <v>0.3</v>
      </c>
      <c r="I95">
        <v>3130</v>
      </c>
      <c r="J95">
        <v>7494</v>
      </c>
      <c r="L95">
        <v>2692</v>
      </c>
      <c r="M95">
        <v>4.694</v>
      </c>
      <c r="N95">
        <v>11.045999999999999</v>
      </c>
      <c r="O95">
        <v>6.3520000000000003</v>
      </c>
      <c r="Q95">
        <v>0.27600000000000002</v>
      </c>
      <c r="R95">
        <v>1</v>
      </c>
      <c r="S95">
        <v>0</v>
      </c>
      <c r="T95">
        <v>0</v>
      </c>
      <c r="V95">
        <v>0</v>
      </c>
      <c r="Y95" s="1">
        <v>44842</v>
      </c>
      <c r="Z95" s="6">
        <v>0.10548611111111111</v>
      </c>
      <c r="AB95">
        <v>1</v>
      </c>
      <c r="AD95" s="3">
        <f t="shared" si="8"/>
        <v>5.3116027125230882</v>
      </c>
      <c r="AE95" s="3">
        <f t="shared" si="9"/>
        <v>12.851288492594955</v>
      </c>
      <c r="AF95" s="3">
        <f t="shared" si="10"/>
        <v>7.5396857800718671</v>
      </c>
      <c r="AG95" s="3">
        <f t="shared" si="11"/>
        <v>0.4934288586949041</v>
      </c>
      <c r="AH95" s="3"/>
    </row>
    <row r="96" spans="1:62" x14ac:dyDescent="0.35">
      <c r="A96">
        <v>72</v>
      </c>
      <c r="B96">
        <v>1</v>
      </c>
      <c r="C96" t="s">
        <v>71</v>
      </c>
      <c r="D96" t="s">
        <v>27</v>
      </c>
      <c r="G96">
        <v>0.3</v>
      </c>
      <c r="H96">
        <v>0.3</v>
      </c>
      <c r="I96">
        <v>5678</v>
      </c>
      <c r="J96">
        <v>7508</v>
      </c>
      <c r="L96">
        <v>2683</v>
      </c>
      <c r="M96">
        <v>7.952</v>
      </c>
      <c r="N96">
        <v>11.065</v>
      </c>
      <c r="O96">
        <v>3.113</v>
      </c>
      <c r="Q96">
        <v>0.27400000000000002</v>
      </c>
      <c r="R96">
        <v>1</v>
      </c>
      <c r="S96">
        <v>0</v>
      </c>
      <c r="T96">
        <v>0</v>
      </c>
      <c r="V96">
        <v>0</v>
      </c>
      <c r="Y96" s="1">
        <v>44842</v>
      </c>
      <c r="Z96" s="6">
        <v>0.11241898148148148</v>
      </c>
      <c r="AB96">
        <v>1</v>
      </c>
      <c r="AD96" s="3">
        <f t="shared" si="8"/>
        <v>9.5589449394294483</v>
      </c>
      <c r="AE96" s="3">
        <f t="shared" si="9"/>
        <v>12.874903203104473</v>
      </c>
      <c r="AF96" s="3">
        <f t="shared" si="10"/>
        <v>3.3159582636750251</v>
      </c>
      <c r="AG96" s="3">
        <f t="shared" si="11"/>
        <v>0.4918997946792204</v>
      </c>
      <c r="AH96" s="3"/>
      <c r="AI96">
        <f>100*(AVERAGE(I96:I97))/(AVERAGE(I$51:I$52))</f>
        <v>109.94549105862102</v>
      </c>
      <c r="AK96">
        <f>ABS(100*(AD96-AD97)/(AVERAGE(AD96:AD97)))</f>
        <v>2.4289595123026171</v>
      </c>
      <c r="AO96">
        <f>100*(AVERAGE(J96:J97))/(AVERAGE(J$51:J$52))</f>
        <v>77.940641405478459</v>
      </c>
      <c r="AQ96">
        <f>ABS(100*(AE96-AE97)/(AVERAGE(AE96:AE97)))</f>
        <v>0.27550389925970725</v>
      </c>
      <c r="AU96">
        <f>100*(((AVERAGE(J96:J97))-(AVERAGE(I96:I97)))/((AVERAGE(J$51:J$52))-(AVERAGE($I$51:I52))))</f>
        <v>39.831473468458213</v>
      </c>
      <c r="AW96">
        <f>ABS(100*(AF96-AF97)/(AVERAGE(AF96:AF97)))</f>
        <v>8.5030660833327936</v>
      </c>
      <c r="BA96">
        <f>100*(AVERAGE(L96:L97))/(AVERAGE(L$51:L$52))</f>
        <v>71.213534034900761</v>
      </c>
      <c r="BC96">
        <f>ABS(100*(AG96-AG97)/(AVERAGE(AG96:AG97)))</f>
        <v>0.69316896149252394</v>
      </c>
      <c r="BG96" s="3">
        <f>AVERAGE(AD96:AD97)</f>
        <v>9.6764636313434593</v>
      </c>
      <c r="BH96" s="3">
        <f>AVERAGE(AE96:AE97)</f>
        <v>12.857192170222335</v>
      </c>
      <c r="BI96" s="3">
        <f>AVERAGE(AF96:AF97)</f>
        <v>3.1807285388788769</v>
      </c>
      <c r="BJ96" s="3">
        <f>AVERAGE(AG96:AG97)</f>
        <v>0.49020083466179398</v>
      </c>
    </row>
    <row r="97" spans="1:62" x14ac:dyDescent="0.35">
      <c r="A97">
        <v>73</v>
      </c>
      <c r="B97">
        <v>1</v>
      </c>
      <c r="C97" t="s">
        <v>71</v>
      </c>
      <c r="D97" t="s">
        <v>27</v>
      </c>
      <c r="G97">
        <v>0.3</v>
      </c>
      <c r="H97">
        <v>0.3</v>
      </c>
      <c r="I97">
        <v>5819</v>
      </c>
      <c r="J97">
        <v>7487</v>
      </c>
      <c r="L97">
        <v>2663</v>
      </c>
      <c r="M97">
        <v>8.1310000000000002</v>
      </c>
      <c r="N97">
        <v>11.035</v>
      </c>
      <c r="O97">
        <v>2.9039999999999999</v>
      </c>
      <c r="Q97">
        <v>0.27100000000000002</v>
      </c>
      <c r="R97">
        <v>1</v>
      </c>
      <c r="S97">
        <v>0</v>
      </c>
      <c r="T97">
        <v>0</v>
      </c>
      <c r="V97">
        <v>0</v>
      </c>
      <c r="Y97" s="1">
        <v>44842</v>
      </c>
      <c r="Z97" s="6">
        <v>0.11983796296296297</v>
      </c>
      <c r="AB97">
        <v>1</v>
      </c>
      <c r="AD97" s="3">
        <f t="shared" si="8"/>
        <v>9.7939823232574685</v>
      </c>
      <c r="AE97" s="3">
        <f t="shared" si="9"/>
        <v>12.839481137340197</v>
      </c>
      <c r="AF97" s="3">
        <f t="shared" si="10"/>
        <v>3.0454988140827286</v>
      </c>
      <c r="AG97" s="3">
        <f t="shared" si="11"/>
        <v>0.48850187464436756</v>
      </c>
      <c r="AH97" s="3"/>
    </row>
    <row r="98" spans="1:62" x14ac:dyDescent="0.35">
      <c r="A98">
        <v>74</v>
      </c>
      <c r="B98">
        <v>21</v>
      </c>
      <c r="C98" t="s">
        <v>118</v>
      </c>
      <c r="D98" t="s">
        <v>27</v>
      </c>
      <c r="G98">
        <v>0.5</v>
      </c>
      <c r="H98">
        <v>0.5</v>
      </c>
      <c r="I98">
        <v>4284</v>
      </c>
      <c r="J98">
        <v>14751</v>
      </c>
      <c r="L98">
        <v>3171</v>
      </c>
      <c r="M98">
        <v>3.702</v>
      </c>
      <c r="N98">
        <v>12.776</v>
      </c>
      <c r="O98">
        <v>9.0739999999999998</v>
      </c>
      <c r="Q98">
        <v>0.216</v>
      </c>
      <c r="R98">
        <v>1</v>
      </c>
      <c r="S98">
        <v>0</v>
      </c>
      <c r="T98">
        <v>0</v>
      </c>
      <c r="V98">
        <v>0</v>
      </c>
      <c r="Y98" s="1">
        <v>44842</v>
      </c>
      <c r="Z98" s="6">
        <v>0.1330324074074074</v>
      </c>
      <c r="AB98">
        <v>1</v>
      </c>
      <c r="AD98" s="3">
        <f t="shared" si="8"/>
        <v>4.3411452059714524</v>
      </c>
      <c r="AE98" s="3">
        <f t="shared" si="9"/>
        <v>15.055285417024317</v>
      </c>
      <c r="AF98" s="3">
        <f t="shared" si="10"/>
        <v>10.714140211052865</v>
      </c>
      <c r="AG98" s="3">
        <f t="shared" si="11"/>
        <v>0.34488542611777656</v>
      </c>
      <c r="AH98" s="3"/>
    </row>
    <row r="99" spans="1:62" x14ac:dyDescent="0.35">
      <c r="A99">
        <v>75</v>
      </c>
      <c r="B99">
        <v>21</v>
      </c>
      <c r="C99" t="s">
        <v>118</v>
      </c>
      <c r="D99" t="s">
        <v>27</v>
      </c>
      <c r="G99">
        <v>0.5</v>
      </c>
      <c r="H99">
        <v>0.5</v>
      </c>
      <c r="I99">
        <v>5183</v>
      </c>
      <c r="J99">
        <v>14958</v>
      </c>
      <c r="L99">
        <v>3187</v>
      </c>
      <c r="M99">
        <v>4.391</v>
      </c>
      <c r="N99">
        <v>12.951000000000001</v>
      </c>
      <c r="O99">
        <v>8.56</v>
      </c>
      <c r="Q99">
        <v>0.217</v>
      </c>
      <c r="R99">
        <v>1</v>
      </c>
      <c r="S99">
        <v>0</v>
      </c>
      <c r="T99">
        <v>0</v>
      </c>
      <c r="V99">
        <v>0</v>
      </c>
      <c r="Y99" s="1">
        <v>44842</v>
      </c>
      <c r="Z99" s="6">
        <v>0.14041666666666666</v>
      </c>
      <c r="AB99">
        <v>1</v>
      </c>
      <c r="AD99" s="3">
        <f t="shared" si="8"/>
        <v>5.2402882189986464</v>
      </c>
      <c r="AE99" s="3">
        <f t="shared" si="9"/>
        <v>15.264781634544471</v>
      </c>
      <c r="AF99" s="3">
        <f t="shared" si="10"/>
        <v>10.024493415545825</v>
      </c>
      <c r="AG99" s="3">
        <f t="shared" si="11"/>
        <v>0.34651642773450586</v>
      </c>
      <c r="AH99" s="3"/>
      <c r="AK99">
        <f>ABS(100*(AD99-AD100)/(AVERAGE(AD99:AD100)))</f>
        <v>8.0418325859320685</v>
      </c>
      <c r="AQ99">
        <f>ABS(100*(AE99-AE100)/(AVERAGE(AE99:AE100)))</f>
        <v>0.48516599473338112</v>
      </c>
      <c r="AW99">
        <f>ABS(100*(AF99-AF100)/(AVERAGE(AF99:AF100)))</f>
        <v>5.2513224970084469</v>
      </c>
      <c r="BC99">
        <f>ABS(100*(AG99-AG100)/(AVERAGE(AG99:AG100)))</f>
        <v>1.422096059627362</v>
      </c>
      <c r="BG99" s="3">
        <f>AVERAGE(AD99:AD100)</f>
        <v>5.4598231370848191</v>
      </c>
      <c r="BH99" s="3">
        <f>AVERAGE(AE99:AE100)</f>
        <v>15.227841480247438</v>
      </c>
      <c r="BI99" s="3">
        <f>AVERAGE(AF99:AF100)</f>
        <v>9.7680183431626197</v>
      </c>
      <c r="BJ99" s="3">
        <f>AVERAGE(AG99:AG100)</f>
        <v>0.34406992530941188</v>
      </c>
    </row>
    <row r="100" spans="1:62" x14ac:dyDescent="0.35">
      <c r="A100">
        <v>76</v>
      </c>
      <c r="B100">
        <v>21</v>
      </c>
      <c r="C100" t="s">
        <v>118</v>
      </c>
      <c r="D100" t="s">
        <v>27</v>
      </c>
      <c r="G100">
        <v>0.5</v>
      </c>
      <c r="H100">
        <v>0.5</v>
      </c>
      <c r="I100">
        <v>5622</v>
      </c>
      <c r="J100">
        <v>14885</v>
      </c>
      <c r="L100">
        <v>3139</v>
      </c>
      <c r="M100">
        <v>4.7279999999999998</v>
      </c>
      <c r="N100">
        <v>12.888999999999999</v>
      </c>
      <c r="O100">
        <v>8.16</v>
      </c>
      <c r="Q100">
        <v>0.21199999999999999</v>
      </c>
      <c r="R100">
        <v>1</v>
      </c>
      <c r="S100">
        <v>0</v>
      </c>
      <c r="T100">
        <v>0</v>
      </c>
      <c r="V100">
        <v>0</v>
      </c>
      <c r="Y100" s="1">
        <v>44842</v>
      </c>
      <c r="Z100" s="6">
        <v>0.14828703703703702</v>
      </c>
      <c r="AB100">
        <v>1</v>
      </c>
      <c r="AD100" s="3">
        <f t="shared" si="8"/>
        <v>5.6793580551709919</v>
      </c>
      <c r="AE100" s="3">
        <f t="shared" si="9"/>
        <v>15.190901325950406</v>
      </c>
      <c r="AF100" s="3">
        <f t="shared" si="10"/>
        <v>9.5115432707794145</v>
      </c>
      <c r="AG100" s="3">
        <f t="shared" si="11"/>
        <v>0.34162342288431791</v>
      </c>
      <c r="AH100" s="3"/>
      <c r="BG100" s="3"/>
      <c r="BH100" s="3"/>
      <c r="BI100" s="3"/>
      <c r="BJ100" s="3"/>
    </row>
    <row r="101" spans="1:62" x14ac:dyDescent="0.35">
      <c r="A101">
        <v>77</v>
      </c>
      <c r="B101">
        <v>22</v>
      </c>
      <c r="C101" t="s">
        <v>119</v>
      </c>
      <c r="D101" t="s">
        <v>27</v>
      </c>
      <c r="G101">
        <v>0.5</v>
      </c>
      <c r="H101">
        <v>0.5</v>
      </c>
      <c r="I101">
        <v>3711</v>
      </c>
      <c r="J101">
        <v>5782</v>
      </c>
      <c r="L101">
        <v>1478</v>
      </c>
      <c r="M101">
        <v>3.262</v>
      </c>
      <c r="N101">
        <v>5.1769999999999996</v>
      </c>
      <c r="O101">
        <v>1.915</v>
      </c>
      <c r="Q101">
        <v>3.9E-2</v>
      </c>
      <c r="R101">
        <v>1</v>
      </c>
      <c r="S101">
        <v>0</v>
      </c>
      <c r="T101">
        <v>0</v>
      </c>
      <c r="V101">
        <v>0</v>
      </c>
      <c r="Y101" s="1">
        <v>44842</v>
      </c>
      <c r="Z101" s="6">
        <v>0.16097222222222221</v>
      </c>
      <c r="AB101">
        <v>1</v>
      </c>
      <c r="AD101" s="3">
        <f t="shared" si="8"/>
        <v>3.7680540530631301</v>
      </c>
      <c r="AE101" s="3">
        <f t="shared" si="9"/>
        <v>5.9781280501729173</v>
      </c>
      <c r="AF101" s="3">
        <f t="shared" si="10"/>
        <v>2.2100739971097871</v>
      </c>
      <c r="AG101" s="3">
        <f t="shared" si="11"/>
        <v>0.17230506754760505</v>
      </c>
      <c r="AH101" s="3"/>
      <c r="BG101" s="3"/>
      <c r="BH101" s="3"/>
      <c r="BI101" s="3"/>
      <c r="BJ101" s="3"/>
    </row>
    <row r="102" spans="1:62" x14ac:dyDescent="0.35">
      <c r="A102">
        <v>78</v>
      </c>
      <c r="B102">
        <v>22</v>
      </c>
      <c r="C102" t="s">
        <v>119</v>
      </c>
      <c r="D102" t="s">
        <v>27</v>
      </c>
      <c r="G102">
        <v>0.5</v>
      </c>
      <c r="H102">
        <v>0.5</v>
      </c>
      <c r="I102">
        <v>3075</v>
      </c>
      <c r="J102">
        <v>5754</v>
      </c>
      <c r="L102">
        <v>1470</v>
      </c>
      <c r="M102">
        <v>2.774</v>
      </c>
      <c r="N102">
        <v>5.1529999999999996</v>
      </c>
      <c r="O102">
        <v>2.379</v>
      </c>
      <c r="Q102">
        <v>3.7999999999999999E-2</v>
      </c>
      <c r="R102">
        <v>1</v>
      </c>
      <c r="S102">
        <v>0</v>
      </c>
      <c r="T102">
        <v>0</v>
      </c>
      <c r="V102">
        <v>0</v>
      </c>
      <c r="Y102" s="1">
        <v>44842</v>
      </c>
      <c r="Z102" s="6">
        <v>0.16791666666666669</v>
      </c>
      <c r="AB102">
        <v>1</v>
      </c>
      <c r="AD102" s="3">
        <f t="shared" ref="AD102:AD139" si="12">((I102*$F$21)+$F$22)*1000/G102</f>
        <v>3.1319528781072954</v>
      </c>
      <c r="AE102" s="3">
        <f t="shared" ref="AE102:AE139" si="13">((J102*$H$21)+$H$22)*1000/H102</f>
        <v>5.9497903975614959</v>
      </c>
      <c r="AF102" s="3">
        <f t="shared" ref="AF102:AF139" si="14">AE102-AD102</f>
        <v>2.8178375194542005</v>
      </c>
      <c r="AG102" s="3">
        <f t="shared" ref="AG102:AG139" si="15">((L102*$J$21)+$J$22)*1000/H102</f>
        <v>0.1714895667392404</v>
      </c>
      <c r="AH102" s="3"/>
      <c r="AK102">
        <f>ABS(100*(AD102-AD103)/(AVERAGE(AD102:AD103)))</f>
        <v>2.9488442988412742</v>
      </c>
      <c r="AQ102">
        <f>ABS(100*(AE102-AE103)/(AVERAGE(AE102:AE103)))</f>
        <v>0.47514832928462641</v>
      </c>
      <c r="AW102">
        <f>ABS(100*(AF102-AF103)/(AVERAGE(AF102:AF103)))</f>
        <v>4.147752058229675</v>
      </c>
      <c r="BC102">
        <f>ABS(100*(AG102-AG103)/(AVERAGE(AG102:AG103)))</f>
        <v>0.65173621306466623</v>
      </c>
      <c r="BG102" s="3">
        <f>AVERAGE(AD102:AD103)</f>
        <v>3.08644563996187</v>
      </c>
      <c r="BH102" s="3">
        <f>AVERAGE(AE102:AE103)</f>
        <v>5.9639592238672066</v>
      </c>
      <c r="BI102" s="3">
        <f>AVERAGE(AF102:AF103)</f>
        <v>2.8775135839053365</v>
      </c>
      <c r="BJ102" s="3">
        <f>AVERAGE(AG102:AG103)</f>
        <v>0.17205022354499111</v>
      </c>
    </row>
    <row r="103" spans="1:62" x14ac:dyDescent="0.35">
      <c r="A103">
        <v>79</v>
      </c>
      <c r="B103">
        <v>22</v>
      </c>
      <c r="C103" t="s">
        <v>119</v>
      </c>
      <c r="D103" t="s">
        <v>27</v>
      </c>
      <c r="G103">
        <v>0.5</v>
      </c>
      <c r="H103">
        <v>0.5</v>
      </c>
      <c r="I103">
        <v>2984</v>
      </c>
      <c r="J103">
        <v>5782</v>
      </c>
      <c r="L103">
        <v>1481</v>
      </c>
      <c r="M103">
        <v>2.7040000000000002</v>
      </c>
      <c r="N103">
        <v>5.1769999999999996</v>
      </c>
      <c r="O103">
        <v>2.4729999999999999</v>
      </c>
      <c r="Q103">
        <v>3.9E-2</v>
      </c>
      <c r="R103">
        <v>1</v>
      </c>
      <c r="S103">
        <v>0</v>
      </c>
      <c r="T103">
        <v>0</v>
      </c>
      <c r="V103">
        <v>0</v>
      </c>
      <c r="Y103" s="1">
        <v>44842</v>
      </c>
      <c r="Z103" s="6">
        <v>0.17527777777777778</v>
      </c>
      <c r="AB103">
        <v>1</v>
      </c>
      <c r="AD103" s="3">
        <f t="shared" si="12"/>
        <v>3.0409384018164447</v>
      </c>
      <c r="AE103" s="3">
        <f t="shared" si="13"/>
        <v>5.9781280501729173</v>
      </c>
      <c r="AF103" s="3">
        <f t="shared" si="14"/>
        <v>2.9371896483564726</v>
      </c>
      <c r="AG103" s="3">
        <f t="shared" si="15"/>
        <v>0.17261088035074182</v>
      </c>
      <c r="AH103" s="3"/>
      <c r="BG103" s="3"/>
      <c r="BH103" s="3"/>
      <c r="BI103" s="3"/>
      <c r="BJ103" s="3"/>
    </row>
    <row r="104" spans="1:62" x14ac:dyDescent="0.35">
      <c r="A104">
        <v>80</v>
      </c>
      <c r="B104">
        <v>23</v>
      </c>
      <c r="C104" t="s">
        <v>120</v>
      </c>
      <c r="D104" t="s">
        <v>27</v>
      </c>
      <c r="G104">
        <v>0.5</v>
      </c>
      <c r="H104">
        <v>0.5</v>
      </c>
      <c r="I104">
        <v>3524</v>
      </c>
      <c r="J104">
        <v>6774</v>
      </c>
      <c r="L104">
        <v>1405</v>
      </c>
      <c r="M104">
        <v>3.1179999999999999</v>
      </c>
      <c r="N104">
        <v>6.0170000000000003</v>
      </c>
      <c r="O104">
        <v>2.899</v>
      </c>
      <c r="Q104">
        <v>3.1E-2</v>
      </c>
      <c r="R104">
        <v>1</v>
      </c>
      <c r="S104">
        <v>0</v>
      </c>
      <c r="T104">
        <v>0</v>
      </c>
      <c r="V104">
        <v>0</v>
      </c>
      <c r="Y104" s="1">
        <v>44842</v>
      </c>
      <c r="Z104" s="6">
        <v>0.18814814814814815</v>
      </c>
      <c r="AB104">
        <v>1</v>
      </c>
      <c r="AD104" s="3">
        <f t="shared" si="12"/>
        <v>3.5810243050808328</v>
      </c>
      <c r="AE104" s="3">
        <f t="shared" si="13"/>
        <v>6.9820905998347058</v>
      </c>
      <c r="AF104" s="3">
        <f t="shared" si="14"/>
        <v>3.401066294753873</v>
      </c>
      <c r="AG104" s="3">
        <f t="shared" si="15"/>
        <v>0.16486362267127749</v>
      </c>
      <c r="AH104" s="3"/>
      <c r="BG104" s="3"/>
      <c r="BH104" s="3"/>
      <c r="BI104" s="3"/>
      <c r="BJ104" s="3"/>
    </row>
    <row r="105" spans="1:62" x14ac:dyDescent="0.35">
      <c r="A105">
        <v>81</v>
      </c>
      <c r="B105">
        <v>23</v>
      </c>
      <c r="C105" t="s">
        <v>120</v>
      </c>
      <c r="D105" t="s">
        <v>27</v>
      </c>
      <c r="G105">
        <v>0.5</v>
      </c>
      <c r="H105">
        <v>0.5</v>
      </c>
      <c r="I105">
        <v>3841</v>
      </c>
      <c r="J105">
        <v>6733</v>
      </c>
      <c r="L105">
        <v>1382</v>
      </c>
      <c r="M105">
        <v>3.3620000000000001</v>
      </c>
      <c r="N105">
        <v>5.9829999999999997</v>
      </c>
      <c r="O105">
        <v>2.621</v>
      </c>
      <c r="Q105">
        <v>2.9000000000000001E-2</v>
      </c>
      <c r="R105">
        <v>1</v>
      </c>
      <c r="S105">
        <v>0</v>
      </c>
      <c r="T105">
        <v>0</v>
      </c>
      <c r="V105">
        <v>0</v>
      </c>
      <c r="Y105" s="1">
        <v>44842</v>
      </c>
      <c r="Z105" s="6">
        <v>0.19513888888888889</v>
      </c>
      <c r="AB105">
        <v>1</v>
      </c>
      <c r="AD105" s="3">
        <f t="shared" si="12"/>
        <v>3.898074733478631</v>
      </c>
      <c r="AE105" s="3">
        <f t="shared" si="13"/>
        <v>6.9405961799394111</v>
      </c>
      <c r="AF105" s="3">
        <f t="shared" si="14"/>
        <v>3.0425214464607802</v>
      </c>
      <c r="AG105" s="3">
        <f t="shared" si="15"/>
        <v>0.16251905784722911</v>
      </c>
      <c r="AH105" s="3"/>
      <c r="AK105">
        <f>ABS(100*(AD105-AD106)/(AVERAGE(AD105:AD106)))</f>
        <v>0.28263432579912967</v>
      </c>
      <c r="AQ105">
        <f>ABS(100*(AE105-AE106)/(AVERAGE(AE105:AE106)))</f>
        <v>0.53807250889397185</v>
      </c>
      <c r="AW105">
        <f>ABS(100*(AF105-AF106)/(AVERAGE(AF105:AF106)))</f>
        <v>1.5797833585750125</v>
      </c>
      <c r="BC105">
        <f>ABS(100*(AG105-AG106)/(AVERAGE(AG105:AG106)))</f>
        <v>3.900756028151974</v>
      </c>
      <c r="BG105" s="3">
        <f>AVERAGE(AD105:AD106)</f>
        <v>3.892573858537975</v>
      </c>
      <c r="BH105" s="3">
        <f>AVERAGE(AE105:AE106)</f>
        <v>6.9593192718433858</v>
      </c>
      <c r="BI105" s="3">
        <f>AVERAGE(AF105:AF106)</f>
        <v>3.0667454133054108</v>
      </c>
      <c r="BJ105" s="3">
        <f>AVERAGE(AG105:AG106)</f>
        <v>0.15940996101533883</v>
      </c>
    </row>
    <row r="106" spans="1:62" x14ac:dyDescent="0.35">
      <c r="A106">
        <v>82</v>
      </c>
      <c r="B106">
        <v>23</v>
      </c>
      <c r="C106" t="s">
        <v>120</v>
      </c>
      <c r="D106" t="s">
        <v>27</v>
      </c>
      <c r="G106">
        <v>0.5</v>
      </c>
      <c r="H106">
        <v>0.5</v>
      </c>
      <c r="I106">
        <v>3830</v>
      </c>
      <c r="J106">
        <v>6770</v>
      </c>
      <c r="L106">
        <v>1321</v>
      </c>
      <c r="M106">
        <v>3.3530000000000002</v>
      </c>
      <c r="N106">
        <v>6.0140000000000002</v>
      </c>
      <c r="O106">
        <v>2.661</v>
      </c>
      <c r="Q106">
        <v>2.1999999999999999E-2</v>
      </c>
      <c r="R106">
        <v>1</v>
      </c>
      <c r="S106">
        <v>0</v>
      </c>
      <c r="T106">
        <v>0</v>
      </c>
      <c r="V106">
        <v>0</v>
      </c>
      <c r="Y106" s="1">
        <v>44842</v>
      </c>
      <c r="Z106" s="6">
        <v>0.2026388888888889</v>
      </c>
      <c r="AB106">
        <v>1</v>
      </c>
      <c r="AD106" s="3">
        <f t="shared" si="12"/>
        <v>3.887072983597319</v>
      </c>
      <c r="AE106" s="3">
        <f t="shared" si="13"/>
        <v>6.9780423637473605</v>
      </c>
      <c r="AF106" s="3">
        <f t="shared" si="14"/>
        <v>3.0909693801500415</v>
      </c>
      <c r="AG106" s="3">
        <f t="shared" si="15"/>
        <v>0.15630086418344857</v>
      </c>
      <c r="AH106" s="3"/>
      <c r="BG106" s="3"/>
      <c r="BH106" s="3"/>
      <c r="BI106" s="3"/>
      <c r="BJ106" s="3"/>
    </row>
    <row r="107" spans="1:62" x14ac:dyDescent="0.35">
      <c r="A107">
        <v>83</v>
      </c>
      <c r="B107">
        <v>24</v>
      </c>
      <c r="C107" t="s">
        <v>121</v>
      </c>
      <c r="D107" t="s">
        <v>27</v>
      </c>
      <c r="G107">
        <v>0.5</v>
      </c>
      <c r="H107">
        <v>0.5</v>
      </c>
      <c r="I107">
        <v>4571</v>
      </c>
      <c r="J107">
        <v>8130</v>
      </c>
      <c r="L107">
        <v>2253</v>
      </c>
      <c r="M107">
        <v>3.9220000000000002</v>
      </c>
      <c r="N107">
        <v>7.1660000000000004</v>
      </c>
      <c r="O107">
        <v>3.2440000000000002</v>
      </c>
      <c r="Q107">
        <v>0.12</v>
      </c>
      <c r="R107">
        <v>1</v>
      </c>
      <c r="S107">
        <v>0</v>
      </c>
      <c r="T107">
        <v>0</v>
      </c>
      <c r="V107">
        <v>0</v>
      </c>
      <c r="Y107" s="1">
        <v>44842</v>
      </c>
      <c r="Z107" s="6">
        <v>0.21555555555555558</v>
      </c>
      <c r="AB107">
        <v>1</v>
      </c>
      <c r="AD107" s="3">
        <f t="shared" si="12"/>
        <v>4.6281908619656731</v>
      </c>
      <c r="AE107" s="3">
        <f t="shared" si="13"/>
        <v>8.3544426334449753</v>
      </c>
      <c r="AF107" s="3">
        <f t="shared" si="14"/>
        <v>3.7262517714793022</v>
      </c>
      <c r="AG107" s="3">
        <f t="shared" si="15"/>
        <v>0.25130670835793162</v>
      </c>
      <c r="AH107" s="3"/>
      <c r="BG107" s="3"/>
      <c r="BH107" s="3"/>
      <c r="BI107" s="3"/>
      <c r="BJ107" s="3"/>
    </row>
    <row r="108" spans="1:62" x14ac:dyDescent="0.35">
      <c r="A108">
        <v>84</v>
      </c>
      <c r="B108">
        <v>24</v>
      </c>
      <c r="C108" t="s">
        <v>121</v>
      </c>
      <c r="D108" t="s">
        <v>27</v>
      </c>
      <c r="G108">
        <v>0.5</v>
      </c>
      <c r="H108">
        <v>0.5</v>
      </c>
      <c r="I108">
        <v>5114</v>
      </c>
      <c r="J108">
        <v>8102</v>
      </c>
      <c r="L108">
        <v>2163</v>
      </c>
      <c r="M108">
        <v>4.3380000000000001</v>
      </c>
      <c r="N108">
        <v>7.1429999999999998</v>
      </c>
      <c r="O108">
        <v>2.8050000000000002</v>
      </c>
      <c r="Q108">
        <v>0.11</v>
      </c>
      <c r="R108">
        <v>1</v>
      </c>
      <c r="S108">
        <v>0</v>
      </c>
      <c r="T108">
        <v>0</v>
      </c>
      <c r="V108">
        <v>0</v>
      </c>
      <c r="Y108" s="1">
        <v>44842</v>
      </c>
      <c r="Z108" s="6">
        <v>0.22265046296296298</v>
      </c>
      <c r="AB108">
        <v>1</v>
      </c>
      <c r="AD108" s="3">
        <f t="shared" si="12"/>
        <v>5.1712772424704188</v>
      </c>
      <c r="AE108" s="3">
        <f t="shared" si="13"/>
        <v>8.3261049808335539</v>
      </c>
      <c r="AF108" s="3">
        <f t="shared" si="14"/>
        <v>3.1548277383631351</v>
      </c>
      <c r="AG108" s="3">
        <f t="shared" si="15"/>
        <v>0.24213232426382919</v>
      </c>
      <c r="AH108" s="3"/>
      <c r="AK108">
        <f>ABS(100*(AD108-AD109)/(AVERAGE(AD108:AD109)))</f>
        <v>0.79612350364315987</v>
      </c>
      <c r="AQ108">
        <f>ABS(100*(AE108-AE109)/(AVERAGE(AE108:AE109)))</f>
        <v>0.84224437500446481</v>
      </c>
      <c r="AW108">
        <f>ABS(100*(AF108-AF109)/(AVERAGE(AF108:AF109)))</f>
        <v>0.91788985083609465</v>
      </c>
      <c r="BC108">
        <f>ABS(100*(AG108-AG109)/(AVERAGE(AG108:AG109)))</f>
        <v>1.7113285745395299</v>
      </c>
      <c r="BG108" s="3">
        <f>AVERAGE(AD108:AD109)</f>
        <v>5.1507739813279745</v>
      </c>
      <c r="BH108" s="3">
        <f>AVERAGE(AE108:AE109)</f>
        <v>8.2911889445801954</v>
      </c>
      <c r="BI108" s="3">
        <f>AVERAGE(AF108:AF109)</f>
        <v>3.14041496325222</v>
      </c>
      <c r="BJ108" s="3">
        <f>AVERAGE(AG108:AG109)</f>
        <v>0.24422204508526366</v>
      </c>
    </row>
    <row r="109" spans="1:62" x14ac:dyDescent="0.35">
      <c r="A109">
        <v>85</v>
      </c>
      <c r="B109">
        <v>24</v>
      </c>
      <c r="C109" t="s">
        <v>121</v>
      </c>
      <c r="D109" t="s">
        <v>27</v>
      </c>
      <c r="G109">
        <v>0.5</v>
      </c>
      <c r="H109">
        <v>0.5</v>
      </c>
      <c r="I109">
        <v>5073</v>
      </c>
      <c r="J109">
        <v>8033</v>
      </c>
      <c r="L109">
        <v>2204</v>
      </c>
      <c r="M109">
        <v>4.3070000000000004</v>
      </c>
      <c r="N109">
        <v>7.0839999999999996</v>
      </c>
      <c r="O109">
        <v>2.7770000000000001</v>
      </c>
      <c r="Q109">
        <v>0.115</v>
      </c>
      <c r="R109">
        <v>1</v>
      </c>
      <c r="S109">
        <v>0</v>
      </c>
      <c r="T109">
        <v>0</v>
      </c>
      <c r="V109">
        <v>0</v>
      </c>
      <c r="Y109" s="1">
        <v>44842</v>
      </c>
      <c r="Z109" s="6">
        <v>0.23015046296296296</v>
      </c>
      <c r="AB109">
        <v>1</v>
      </c>
      <c r="AD109" s="3">
        <f t="shared" si="12"/>
        <v>5.1302707201855302</v>
      </c>
      <c r="AE109" s="3">
        <f t="shared" si="13"/>
        <v>8.2562729083268351</v>
      </c>
      <c r="AF109" s="3">
        <f t="shared" si="14"/>
        <v>3.1260021881413049</v>
      </c>
      <c r="AG109" s="3">
        <f t="shared" si="15"/>
        <v>0.24631176590669812</v>
      </c>
      <c r="AH109" s="3"/>
      <c r="BG109" s="3"/>
      <c r="BH109" s="3"/>
      <c r="BI109" s="3"/>
      <c r="BJ109" s="3"/>
    </row>
    <row r="110" spans="1:62" x14ac:dyDescent="0.35">
      <c r="A110">
        <v>86</v>
      </c>
      <c r="B110">
        <v>25</v>
      </c>
      <c r="C110" t="s">
        <v>122</v>
      </c>
      <c r="D110" t="s">
        <v>27</v>
      </c>
      <c r="G110">
        <v>0.5</v>
      </c>
      <c r="H110">
        <v>0.5</v>
      </c>
      <c r="I110">
        <v>8601</v>
      </c>
      <c r="J110">
        <v>12477</v>
      </c>
      <c r="L110">
        <v>2854</v>
      </c>
      <c r="M110">
        <v>7.0129999999999999</v>
      </c>
      <c r="N110">
        <v>10.849</v>
      </c>
      <c r="O110">
        <v>3.8359999999999999</v>
      </c>
      <c r="Q110">
        <v>0.183</v>
      </c>
      <c r="R110">
        <v>1</v>
      </c>
      <c r="S110">
        <v>0</v>
      </c>
      <c r="T110">
        <v>0</v>
      </c>
      <c r="V110">
        <v>0</v>
      </c>
      <c r="Y110" s="1">
        <v>44842</v>
      </c>
      <c r="Z110" s="6">
        <v>0.2434375</v>
      </c>
      <c r="AB110">
        <v>1</v>
      </c>
      <c r="AD110" s="3">
        <f t="shared" si="12"/>
        <v>8.6588319548461978</v>
      </c>
      <c r="AE110" s="3">
        <f t="shared" si="13"/>
        <v>12.753863201368159</v>
      </c>
      <c r="AF110" s="3">
        <f t="shared" si="14"/>
        <v>4.0950312465219607</v>
      </c>
      <c r="AG110" s="3">
        <f t="shared" si="15"/>
        <v>0.31257120658632681</v>
      </c>
      <c r="AH110" s="3"/>
      <c r="BG110" s="3"/>
      <c r="BH110" s="3"/>
      <c r="BI110" s="3"/>
      <c r="BJ110" s="3"/>
    </row>
    <row r="111" spans="1:62" x14ac:dyDescent="0.35">
      <c r="A111">
        <v>87</v>
      </c>
      <c r="B111">
        <v>25</v>
      </c>
      <c r="C111" t="s">
        <v>122</v>
      </c>
      <c r="D111" t="s">
        <v>27</v>
      </c>
      <c r="G111">
        <v>0.5</v>
      </c>
      <c r="H111">
        <v>0.5</v>
      </c>
      <c r="I111">
        <v>10372</v>
      </c>
      <c r="J111">
        <v>12600</v>
      </c>
      <c r="L111">
        <v>2802</v>
      </c>
      <c r="M111">
        <v>8.3719999999999999</v>
      </c>
      <c r="N111">
        <v>10.952999999999999</v>
      </c>
      <c r="O111">
        <v>2.581</v>
      </c>
      <c r="Q111">
        <v>0.17699999999999999</v>
      </c>
      <c r="R111">
        <v>1</v>
      </c>
      <c r="S111">
        <v>0</v>
      </c>
      <c r="T111">
        <v>0</v>
      </c>
      <c r="V111">
        <v>0</v>
      </c>
      <c r="Y111" s="1">
        <v>44842</v>
      </c>
      <c r="Z111" s="6">
        <v>0.25081018518518522</v>
      </c>
      <c r="AB111">
        <v>1</v>
      </c>
      <c r="AD111" s="3">
        <f t="shared" si="12"/>
        <v>10.430113685737368</v>
      </c>
      <c r="AE111" s="3">
        <f t="shared" si="13"/>
        <v>12.878346461054047</v>
      </c>
      <c r="AF111" s="3">
        <f t="shared" si="14"/>
        <v>2.4482327753166793</v>
      </c>
      <c r="AG111" s="3">
        <f t="shared" si="15"/>
        <v>0.30727045133195652</v>
      </c>
      <c r="AH111" s="3"/>
      <c r="AK111">
        <f>ABS(100*(AD111-AD112)/(AVERAGE(AD111:AD112)))</f>
        <v>0.74110043817551263</v>
      </c>
      <c r="AQ111">
        <f>ABS(100*(AE111-AE112)/(AVERAGE(AE111:AE112)))</f>
        <v>0.98717488806714182</v>
      </c>
      <c r="AW111">
        <f>ABS(100*(AF111-AF112)/(AVERAGE(AF111:AF112)))</f>
        <v>2.0423119701732562</v>
      </c>
      <c r="BC111">
        <f>ABS(100*(AG111-AG112)/(AVERAGE(AG111:AG112)))</f>
        <v>0.56239259238511929</v>
      </c>
      <c r="BG111" s="3">
        <f>AVERAGE(AD111:AD112)</f>
        <v>10.391607561152776</v>
      </c>
      <c r="BH111" s="3">
        <f>AVERAGE(AE111:AE112)</f>
        <v>12.815092772189267</v>
      </c>
      <c r="BI111" s="3">
        <f>AVERAGE(AF111:AF112)</f>
        <v>2.4234852110364908</v>
      </c>
      <c r="BJ111" s="3">
        <f>AVERAGE(AG111:AG112)</f>
        <v>0.30813692094084399</v>
      </c>
    </row>
    <row r="112" spans="1:62" x14ac:dyDescent="0.35">
      <c r="A112">
        <v>88</v>
      </c>
      <c r="B112">
        <v>25</v>
      </c>
      <c r="C112" t="s">
        <v>122</v>
      </c>
      <c r="D112" t="s">
        <v>27</v>
      </c>
      <c r="G112">
        <v>0.5</v>
      </c>
      <c r="H112">
        <v>0.5</v>
      </c>
      <c r="I112">
        <v>10295</v>
      </c>
      <c r="J112">
        <v>12475</v>
      </c>
      <c r="L112">
        <v>2819</v>
      </c>
      <c r="M112">
        <v>8.3130000000000006</v>
      </c>
      <c r="N112">
        <v>10.848000000000001</v>
      </c>
      <c r="O112">
        <v>2.5350000000000001</v>
      </c>
      <c r="Q112">
        <v>0.17899999999999999</v>
      </c>
      <c r="R112">
        <v>1</v>
      </c>
      <c r="S112">
        <v>0</v>
      </c>
      <c r="T112">
        <v>0</v>
      </c>
      <c r="V112">
        <v>0</v>
      </c>
      <c r="Y112" s="1">
        <v>44842</v>
      </c>
      <c r="Z112" s="6">
        <v>0.25858796296296299</v>
      </c>
      <c r="AB112">
        <v>1</v>
      </c>
      <c r="AD112" s="3">
        <f t="shared" si="12"/>
        <v>10.353101436568185</v>
      </c>
      <c r="AE112" s="3">
        <f t="shared" si="13"/>
        <v>12.751839083324487</v>
      </c>
      <c r="AF112" s="3">
        <f t="shared" si="14"/>
        <v>2.3987376467563024</v>
      </c>
      <c r="AG112" s="3">
        <f t="shared" si="15"/>
        <v>0.30900339054973142</v>
      </c>
      <c r="AH112" s="3"/>
      <c r="BG112" s="3"/>
      <c r="BH112" s="3"/>
      <c r="BI112" s="3"/>
      <c r="BJ112" s="3"/>
    </row>
    <row r="113" spans="1:62" x14ac:dyDescent="0.35">
      <c r="A113">
        <v>89</v>
      </c>
      <c r="B113">
        <v>26</v>
      </c>
      <c r="C113" t="s">
        <v>123</v>
      </c>
      <c r="D113" t="s">
        <v>27</v>
      </c>
      <c r="G113">
        <v>0.5</v>
      </c>
      <c r="H113">
        <v>0.5</v>
      </c>
      <c r="I113">
        <v>3793</v>
      </c>
      <c r="J113">
        <v>7273</v>
      </c>
      <c r="L113">
        <v>1548</v>
      </c>
      <c r="M113">
        <v>3.3250000000000002</v>
      </c>
      <c r="N113">
        <v>6.44</v>
      </c>
      <c r="O113">
        <v>3.1150000000000002</v>
      </c>
      <c r="Q113">
        <v>4.5999999999999999E-2</v>
      </c>
      <c r="R113">
        <v>1</v>
      </c>
      <c r="S113">
        <v>0</v>
      </c>
      <c r="T113">
        <v>0</v>
      </c>
      <c r="V113">
        <v>0</v>
      </c>
      <c r="Y113" s="1">
        <v>44842</v>
      </c>
      <c r="Z113" s="6">
        <v>0.27144675925925926</v>
      </c>
      <c r="AB113">
        <v>1</v>
      </c>
      <c r="AD113" s="3">
        <f t="shared" si="12"/>
        <v>3.8500670976329072</v>
      </c>
      <c r="AE113" s="3">
        <f t="shared" si="13"/>
        <v>7.487108051731111</v>
      </c>
      <c r="AF113" s="3">
        <f t="shared" si="14"/>
        <v>3.6370409540982038</v>
      </c>
      <c r="AG113" s="3">
        <f t="shared" si="15"/>
        <v>0.17944069962079584</v>
      </c>
      <c r="AH113" s="3"/>
      <c r="BG113" s="3"/>
      <c r="BH113" s="3"/>
      <c r="BI113" s="3"/>
      <c r="BJ113" s="3"/>
    </row>
    <row r="114" spans="1:62" x14ac:dyDescent="0.35">
      <c r="A114">
        <v>90</v>
      </c>
      <c r="B114">
        <v>26</v>
      </c>
      <c r="C114" t="s">
        <v>123</v>
      </c>
      <c r="D114" t="s">
        <v>27</v>
      </c>
      <c r="G114">
        <v>0.5</v>
      </c>
      <c r="H114">
        <v>0.5</v>
      </c>
      <c r="I114">
        <v>4652</v>
      </c>
      <c r="J114">
        <v>7332</v>
      </c>
      <c r="L114">
        <v>1552</v>
      </c>
      <c r="M114">
        <v>3.984</v>
      </c>
      <c r="N114">
        <v>6.49</v>
      </c>
      <c r="O114">
        <v>2.5059999999999998</v>
      </c>
      <c r="Q114">
        <v>4.5999999999999999E-2</v>
      </c>
      <c r="R114">
        <v>1</v>
      </c>
      <c r="S114">
        <v>0</v>
      </c>
      <c r="T114">
        <v>0</v>
      </c>
      <c r="V114">
        <v>0</v>
      </c>
      <c r="Y114" s="1">
        <v>44842</v>
      </c>
      <c r="Z114" s="6">
        <v>0.27854166666666669</v>
      </c>
      <c r="AB114">
        <v>1</v>
      </c>
      <c r="AD114" s="3">
        <f t="shared" si="12"/>
        <v>4.7092037474553319</v>
      </c>
      <c r="AE114" s="3">
        <f t="shared" si="13"/>
        <v>7.5468195340194626</v>
      </c>
      <c r="AF114" s="3">
        <f t="shared" si="14"/>
        <v>2.8376157865641307</v>
      </c>
      <c r="AG114" s="3">
        <f t="shared" si="15"/>
        <v>0.17984845002497818</v>
      </c>
      <c r="AH114" s="3"/>
      <c r="AK114">
        <f>ABS(100*(AD114-AD115)/(AVERAGE(AD114:AD115)))</f>
        <v>2.578640827170056</v>
      </c>
      <c r="AQ114">
        <f>ABS(100*(AE114-AE115)/(AVERAGE(AE114:AE115)))</f>
        <v>1.159938654025725</v>
      </c>
      <c r="AW114">
        <f>ABS(100*(AF114-AF115)/(AVERAGE(AF114:AF115)))</f>
        <v>1.2400288241837236</v>
      </c>
      <c r="BC114">
        <f>ABS(100*(AG114-AG115)/(AVERAGE(AG114:AG115)))</f>
        <v>1.6303131052361179</v>
      </c>
      <c r="BG114" s="3">
        <f>AVERAGE(AD114:AD115)</f>
        <v>4.7707135308826647</v>
      </c>
      <c r="BH114" s="3">
        <f>AVERAGE(AE114:AE115)</f>
        <v>7.59084410146935</v>
      </c>
      <c r="BI114" s="3">
        <f>AVERAGE(AF114:AF115)</f>
        <v>2.8201305705866848</v>
      </c>
      <c r="BJ114" s="3">
        <f>AVERAGE(AG114:AG115)</f>
        <v>0.18132654524013914</v>
      </c>
    </row>
    <row r="115" spans="1:62" x14ac:dyDescent="0.35">
      <c r="A115">
        <v>91</v>
      </c>
      <c r="B115">
        <v>26</v>
      </c>
      <c r="C115" t="s">
        <v>123</v>
      </c>
      <c r="D115" t="s">
        <v>27</v>
      </c>
      <c r="G115">
        <v>0.5</v>
      </c>
      <c r="H115">
        <v>0.5</v>
      </c>
      <c r="I115">
        <v>4775</v>
      </c>
      <c r="J115">
        <v>7419</v>
      </c>
      <c r="L115">
        <v>1581</v>
      </c>
      <c r="M115">
        <v>4.0780000000000003</v>
      </c>
      <c r="N115">
        <v>6.5640000000000001</v>
      </c>
      <c r="O115">
        <v>2.4860000000000002</v>
      </c>
      <c r="Q115">
        <v>4.9000000000000002E-2</v>
      </c>
      <c r="R115">
        <v>1</v>
      </c>
      <c r="S115">
        <v>0</v>
      </c>
      <c r="T115">
        <v>0</v>
      </c>
      <c r="V115">
        <v>0</v>
      </c>
      <c r="Y115" s="1">
        <v>44842</v>
      </c>
      <c r="Z115" s="6">
        <v>0.28615740740740742</v>
      </c>
      <c r="AB115">
        <v>1</v>
      </c>
      <c r="AD115" s="3">
        <f t="shared" si="12"/>
        <v>4.8322233143099984</v>
      </c>
      <c r="AE115" s="3">
        <f t="shared" si="13"/>
        <v>7.6348686689192373</v>
      </c>
      <c r="AF115" s="3">
        <f t="shared" si="14"/>
        <v>2.8026453546092389</v>
      </c>
      <c r="AG115" s="3">
        <f t="shared" si="15"/>
        <v>0.18280464045530007</v>
      </c>
      <c r="AH115" s="3"/>
      <c r="BG115" s="3"/>
      <c r="BH115" s="3"/>
      <c r="BI115" s="3"/>
      <c r="BJ115" s="3"/>
    </row>
    <row r="116" spans="1:62" x14ac:dyDescent="0.35">
      <c r="A116">
        <v>92</v>
      </c>
      <c r="B116">
        <v>27</v>
      </c>
      <c r="C116" t="s">
        <v>124</v>
      </c>
      <c r="D116" t="s">
        <v>27</v>
      </c>
      <c r="G116">
        <v>0.5</v>
      </c>
      <c r="H116">
        <v>0.5</v>
      </c>
      <c r="I116">
        <v>2123</v>
      </c>
      <c r="J116">
        <v>8511</v>
      </c>
      <c r="L116">
        <v>3150</v>
      </c>
      <c r="M116">
        <v>2.044</v>
      </c>
      <c r="N116">
        <v>7.4889999999999999</v>
      </c>
      <c r="O116">
        <v>5.4450000000000003</v>
      </c>
      <c r="Q116">
        <v>0.21299999999999999</v>
      </c>
      <c r="R116">
        <v>1</v>
      </c>
      <c r="S116">
        <v>0</v>
      </c>
      <c r="T116">
        <v>0</v>
      </c>
      <c r="V116">
        <v>0</v>
      </c>
      <c r="Y116" s="1">
        <v>44842</v>
      </c>
      <c r="Z116" s="6">
        <v>0.29895833333333333</v>
      </c>
      <c r="AB116">
        <v>1</v>
      </c>
      <c r="AD116" s="3">
        <f t="shared" si="12"/>
        <v>2.1798014338337821</v>
      </c>
      <c r="AE116" s="3">
        <f t="shared" si="13"/>
        <v>8.7400371207646756</v>
      </c>
      <c r="AF116" s="3">
        <f t="shared" si="14"/>
        <v>6.5602356869308931</v>
      </c>
      <c r="AG116" s="3">
        <f t="shared" si="15"/>
        <v>0.34274473649581932</v>
      </c>
      <c r="AH116" s="3"/>
      <c r="BG116" s="3"/>
      <c r="BH116" s="3"/>
      <c r="BI116" s="3"/>
      <c r="BJ116" s="3"/>
    </row>
    <row r="117" spans="1:62" x14ac:dyDescent="0.35">
      <c r="A117">
        <v>93</v>
      </c>
      <c r="B117">
        <v>27</v>
      </c>
      <c r="C117" t="s">
        <v>124</v>
      </c>
      <c r="D117" t="s">
        <v>27</v>
      </c>
      <c r="G117">
        <v>0.5</v>
      </c>
      <c r="H117">
        <v>0.5</v>
      </c>
      <c r="I117">
        <v>3743</v>
      </c>
      <c r="J117">
        <v>8492</v>
      </c>
      <c r="L117">
        <v>3074</v>
      </c>
      <c r="M117">
        <v>3.2869999999999999</v>
      </c>
      <c r="N117">
        <v>7.4729999999999999</v>
      </c>
      <c r="O117">
        <v>4.1870000000000003</v>
      </c>
      <c r="Q117">
        <v>0.20499999999999999</v>
      </c>
      <c r="R117">
        <v>1</v>
      </c>
      <c r="S117">
        <v>0</v>
      </c>
      <c r="T117">
        <v>0</v>
      </c>
      <c r="V117">
        <v>0</v>
      </c>
      <c r="Y117" s="1">
        <v>44842</v>
      </c>
      <c r="Z117" s="6">
        <v>0.30615740740740743</v>
      </c>
      <c r="AB117">
        <v>1</v>
      </c>
      <c r="AD117" s="3">
        <f t="shared" si="12"/>
        <v>3.8000591436269455</v>
      </c>
      <c r="AE117" s="3">
        <f t="shared" si="13"/>
        <v>8.7208079993497805</v>
      </c>
      <c r="AF117" s="3">
        <f t="shared" si="14"/>
        <v>4.9207488557228345</v>
      </c>
      <c r="AG117" s="3">
        <f t="shared" si="15"/>
        <v>0.334997478816355</v>
      </c>
      <c r="AH117" s="3"/>
      <c r="AK117">
        <f>ABS(100*(AD117-AD118)/(AVERAGE(AD117:AD118)))</f>
        <v>2.2381525908414286</v>
      </c>
      <c r="AQ117">
        <f>ABS(100*(AE117-AE118)/(AVERAGE(AE117:AE118)))</f>
        <v>0.59361710384648314</v>
      </c>
      <c r="AW117">
        <f>ABS(100*(AF117-AF118)/(AVERAGE(AF117:AF118)))</f>
        <v>2.8365735504877558</v>
      </c>
      <c r="BC117">
        <f>ABS(100*(AG117-AG118)/(AVERAGE(AG117:AG118)))</f>
        <v>0.96902176228880832</v>
      </c>
      <c r="BG117" s="3">
        <f>AVERAGE(AD117:AD118)</f>
        <v>3.8430659840720729</v>
      </c>
      <c r="BH117" s="3">
        <f>AVERAGE(AE117:AE118)</f>
        <v>8.6950004942929517</v>
      </c>
      <c r="BI117" s="3">
        <f>AVERAGE(AF117:AF118)</f>
        <v>4.851934510220878</v>
      </c>
      <c r="BJ117" s="3">
        <f>AVERAGE(AG117:AG118)</f>
        <v>0.33662848043308435</v>
      </c>
    </row>
    <row r="118" spans="1:62" x14ac:dyDescent="0.35">
      <c r="A118">
        <v>94</v>
      </c>
      <c r="B118">
        <v>27</v>
      </c>
      <c r="C118" t="s">
        <v>124</v>
      </c>
      <c r="D118" t="s">
        <v>27</v>
      </c>
      <c r="G118">
        <v>0.5</v>
      </c>
      <c r="H118">
        <v>0.5</v>
      </c>
      <c r="I118">
        <v>3829</v>
      </c>
      <c r="J118">
        <v>8441</v>
      </c>
      <c r="L118">
        <v>3106</v>
      </c>
      <c r="M118">
        <v>3.3530000000000002</v>
      </c>
      <c r="N118">
        <v>7.43</v>
      </c>
      <c r="O118">
        <v>4.077</v>
      </c>
      <c r="Q118">
        <v>0.20899999999999999</v>
      </c>
      <c r="R118">
        <v>1</v>
      </c>
      <c r="S118">
        <v>0</v>
      </c>
      <c r="T118">
        <v>0</v>
      </c>
      <c r="V118">
        <v>0</v>
      </c>
      <c r="Y118" s="1">
        <v>44842</v>
      </c>
      <c r="Z118" s="6">
        <v>0.31369212962962961</v>
      </c>
      <c r="AB118">
        <v>1</v>
      </c>
      <c r="AD118" s="3">
        <f t="shared" si="12"/>
        <v>3.8860728245172003</v>
      </c>
      <c r="AE118" s="3">
        <f t="shared" si="13"/>
        <v>8.6691929892361212</v>
      </c>
      <c r="AF118" s="3">
        <f t="shared" si="14"/>
        <v>4.7831201647189214</v>
      </c>
      <c r="AG118" s="3">
        <f t="shared" si="15"/>
        <v>0.33825948204981371</v>
      </c>
      <c r="AH118" s="3"/>
      <c r="BG118" s="3"/>
      <c r="BH118" s="3"/>
      <c r="BI118" s="3"/>
      <c r="BJ118" s="3"/>
    </row>
    <row r="119" spans="1:62" x14ac:dyDescent="0.35">
      <c r="A119">
        <v>95</v>
      </c>
      <c r="B119">
        <v>28</v>
      </c>
      <c r="C119" t="s">
        <v>125</v>
      </c>
      <c r="D119" t="s">
        <v>27</v>
      </c>
      <c r="G119">
        <v>0.5</v>
      </c>
      <c r="H119">
        <v>0.5</v>
      </c>
      <c r="I119">
        <v>8078</v>
      </c>
      <c r="J119">
        <v>11891</v>
      </c>
      <c r="L119">
        <v>1544</v>
      </c>
      <c r="M119">
        <v>6.6120000000000001</v>
      </c>
      <c r="N119">
        <v>10.352</v>
      </c>
      <c r="O119">
        <v>3.74</v>
      </c>
      <c r="Q119">
        <v>4.5999999999999999E-2</v>
      </c>
      <c r="R119">
        <v>1</v>
      </c>
      <c r="S119">
        <v>0</v>
      </c>
      <c r="T119">
        <v>0</v>
      </c>
      <c r="V119">
        <v>0</v>
      </c>
      <c r="Y119" s="1">
        <v>44842</v>
      </c>
      <c r="Z119" s="6">
        <v>0.3269097222222222</v>
      </c>
      <c r="AB119">
        <v>1</v>
      </c>
      <c r="AD119" s="3">
        <f t="shared" si="12"/>
        <v>8.1357487559438368</v>
      </c>
      <c r="AE119" s="3">
        <f t="shared" si="13"/>
        <v>12.160796614571982</v>
      </c>
      <c r="AF119" s="3">
        <f t="shared" si="14"/>
        <v>4.0250478586281453</v>
      </c>
      <c r="AG119" s="3">
        <f t="shared" si="15"/>
        <v>0.17903294921661353</v>
      </c>
      <c r="AH119" s="3"/>
      <c r="BG119" s="3"/>
      <c r="BH119" s="3"/>
      <c r="BI119" s="3"/>
      <c r="BJ119" s="3"/>
    </row>
    <row r="120" spans="1:62" x14ac:dyDescent="0.35">
      <c r="A120">
        <v>96</v>
      </c>
      <c r="B120">
        <v>28</v>
      </c>
      <c r="C120" t="s">
        <v>125</v>
      </c>
      <c r="D120" t="s">
        <v>27</v>
      </c>
      <c r="G120">
        <v>0.5</v>
      </c>
      <c r="H120">
        <v>0.5</v>
      </c>
      <c r="I120">
        <v>9683</v>
      </c>
      <c r="J120">
        <v>11887</v>
      </c>
      <c r="L120">
        <v>1565</v>
      </c>
      <c r="M120">
        <v>7.843</v>
      </c>
      <c r="N120">
        <v>10.349</v>
      </c>
      <c r="O120">
        <v>2.5059999999999998</v>
      </c>
      <c r="Q120">
        <v>4.8000000000000001E-2</v>
      </c>
      <c r="R120">
        <v>1</v>
      </c>
      <c r="S120">
        <v>0</v>
      </c>
      <c r="T120">
        <v>0</v>
      </c>
      <c r="V120">
        <v>0</v>
      </c>
      <c r="Y120" s="1">
        <v>44842</v>
      </c>
      <c r="Z120" s="6">
        <v>0.33435185185185184</v>
      </c>
      <c r="AB120">
        <v>1</v>
      </c>
      <c r="AD120" s="3">
        <f t="shared" si="12"/>
        <v>9.7410040795352124</v>
      </c>
      <c r="AE120" s="3">
        <f t="shared" si="13"/>
        <v>12.156748378484636</v>
      </c>
      <c r="AF120" s="3">
        <f t="shared" si="14"/>
        <v>2.4157442989494236</v>
      </c>
      <c r="AG120" s="3">
        <f t="shared" si="15"/>
        <v>0.18117363883857074</v>
      </c>
      <c r="AH120" s="3"/>
      <c r="AK120">
        <f>ABS(100*(AD120-AD121)/(AVERAGE(AD120:AD121)))</f>
        <v>0.27683918113813011</v>
      </c>
      <c r="AQ120">
        <f>ABS(100*(AE120-AE121)/(AVERAGE(AE120:AE121)))</f>
        <v>2.4972121426578137E-2</v>
      </c>
      <c r="AW120">
        <f>ABS(100*(AF120-AF121)/(AVERAGE(AF120:AF121)))</f>
        <v>0.99710934975357735</v>
      </c>
      <c r="BC120">
        <f>ABS(100*(AG120-AG121)/(AVERAGE(AG120:AG121)))</f>
        <v>1.9500786373062668</v>
      </c>
      <c r="BG120" s="3">
        <f>AVERAGE(AD120:AD121)</f>
        <v>9.7545062271168206</v>
      </c>
      <c r="BH120" s="3">
        <f>AVERAGE(AE120:AE121)</f>
        <v>12.158266467017391</v>
      </c>
      <c r="BI120" s="3">
        <f>AVERAGE(AF120:AF121)</f>
        <v>2.4037602399005698</v>
      </c>
      <c r="BJ120" s="3">
        <f>AVERAGE(AG120:AG121)</f>
        <v>0.18295754685686844</v>
      </c>
    </row>
    <row r="121" spans="1:62" x14ac:dyDescent="0.35">
      <c r="A121">
        <v>97</v>
      </c>
      <c r="B121">
        <v>28</v>
      </c>
      <c r="C121" t="s">
        <v>125</v>
      </c>
      <c r="D121" t="s">
        <v>27</v>
      </c>
      <c r="G121">
        <v>0.5</v>
      </c>
      <c r="H121">
        <v>0.5</v>
      </c>
      <c r="I121">
        <v>9710</v>
      </c>
      <c r="J121">
        <v>11890</v>
      </c>
      <c r="L121">
        <v>1600</v>
      </c>
      <c r="M121">
        <v>7.8639999999999999</v>
      </c>
      <c r="N121">
        <v>10.351000000000001</v>
      </c>
      <c r="O121">
        <v>2.4870000000000001</v>
      </c>
      <c r="Q121">
        <v>5.0999999999999997E-2</v>
      </c>
      <c r="R121">
        <v>1</v>
      </c>
      <c r="S121">
        <v>0</v>
      </c>
      <c r="T121">
        <v>0</v>
      </c>
      <c r="V121">
        <v>0</v>
      </c>
      <c r="Y121" s="1">
        <v>44842</v>
      </c>
      <c r="Z121" s="6">
        <v>0.34209490740740739</v>
      </c>
      <c r="AB121">
        <v>1</v>
      </c>
      <c r="AD121" s="3">
        <f t="shared" si="12"/>
        <v>9.7680083746984305</v>
      </c>
      <c r="AE121" s="3">
        <f t="shared" si="13"/>
        <v>12.159784555550146</v>
      </c>
      <c r="AF121" s="3">
        <f t="shared" si="14"/>
        <v>2.3917761808517159</v>
      </c>
      <c r="AG121" s="3">
        <f t="shared" si="15"/>
        <v>0.18474145487516613</v>
      </c>
      <c r="AH121" s="3"/>
      <c r="BG121" s="3"/>
      <c r="BH121" s="3"/>
      <c r="BI121" s="3"/>
      <c r="BJ121" s="3"/>
    </row>
    <row r="122" spans="1:62" x14ac:dyDescent="0.35">
      <c r="A122">
        <v>98</v>
      </c>
      <c r="B122">
        <v>29</v>
      </c>
      <c r="C122" t="s">
        <v>126</v>
      </c>
      <c r="D122" t="s">
        <v>27</v>
      </c>
      <c r="G122">
        <v>0.5</v>
      </c>
      <c r="H122">
        <v>0.5</v>
      </c>
      <c r="I122">
        <v>4537</v>
      </c>
      <c r="J122">
        <v>8212</v>
      </c>
      <c r="L122">
        <v>1754</v>
      </c>
      <c r="M122">
        <v>3.8959999999999999</v>
      </c>
      <c r="N122">
        <v>7.2359999999999998</v>
      </c>
      <c r="O122">
        <v>3.34</v>
      </c>
      <c r="Q122">
        <v>6.7000000000000004E-2</v>
      </c>
      <c r="R122">
        <v>1</v>
      </c>
      <c r="S122">
        <v>0</v>
      </c>
      <c r="T122">
        <v>0</v>
      </c>
      <c r="V122">
        <v>0</v>
      </c>
      <c r="Y122" s="1">
        <v>44842</v>
      </c>
      <c r="Z122" s="6">
        <v>0.3553472222222222</v>
      </c>
      <c r="AB122">
        <v>1</v>
      </c>
      <c r="AD122" s="3">
        <f t="shared" si="12"/>
        <v>4.5941854532416198</v>
      </c>
      <c r="AE122" s="3">
        <f t="shared" si="13"/>
        <v>8.4374314732355664</v>
      </c>
      <c r="AF122" s="3">
        <f t="shared" si="14"/>
        <v>3.8432460199939467</v>
      </c>
      <c r="AG122" s="3">
        <f t="shared" si="15"/>
        <v>0.2004398454361859</v>
      </c>
      <c r="AH122" s="3"/>
      <c r="BG122" s="3"/>
      <c r="BH122" s="3"/>
      <c r="BI122" s="3"/>
      <c r="BJ122" s="3"/>
    </row>
    <row r="123" spans="1:62" x14ac:dyDescent="0.35">
      <c r="A123">
        <v>99</v>
      </c>
      <c r="B123">
        <v>29</v>
      </c>
      <c r="C123" t="s">
        <v>126</v>
      </c>
      <c r="D123" t="s">
        <v>27</v>
      </c>
      <c r="G123">
        <v>0.5</v>
      </c>
      <c r="H123">
        <v>0.5</v>
      </c>
      <c r="I123">
        <v>4608</v>
      </c>
      <c r="J123">
        <v>8274</v>
      </c>
      <c r="L123">
        <v>1765</v>
      </c>
      <c r="M123">
        <v>3.95</v>
      </c>
      <c r="N123">
        <v>7.2880000000000003</v>
      </c>
      <c r="O123">
        <v>3.3380000000000001</v>
      </c>
      <c r="Q123">
        <v>6.9000000000000006E-2</v>
      </c>
      <c r="R123">
        <v>1</v>
      </c>
      <c r="S123">
        <v>0</v>
      </c>
      <c r="T123">
        <v>0</v>
      </c>
      <c r="V123">
        <v>0</v>
      </c>
      <c r="Y123" s="1">
        <v>44842</v>
      </c>
      <c r="Z123" s="6">
        <v>0.36251157407407408</v>
      </c>
      <c r="AB123">
        <v>1</v>
      </c>
      <c r="AD123" s="3">
        <f t="shared" si="12"/>
        <v>4.6651967479300849</v>
      </c>
      <c r="AE123" s="3">
        <f t="shared" si="13"/>
        <v>8.5001791325894285</v>
      </c>
      <c r="AF123" s="3">
        <f t="shared" si="14"/>
        <v>3.8349823846593436</v>
      </c>
      <c r="AG123" s="3">
        <f t="shared" si="15"/>
        <v>0.20156115904768729</v>
      </c>
      <c r="AH123" s="3"/>
      <c r="AK123">
        <f>ABS(100*(AD123-AD124)/(AVERAGE(AD123:AD124)))</f>
        <v>0.55896491596785169</v>
      </c>
      <c r="AQ123">
        <f>ABS(100*(AE123-AE124)/(AVERAGE(AE123:AE124)))</f>
        <v>0.6210514968255223</v>
      </c>
      <c r="AW123">
        <f>ABS(100*(AF123-AF124)/(AVERAGE(AF123:AF124)))</f>
        <v>0.6966307048070457</v>
      </c>
      <c r="BC123">
        <f>ABS(100*(AG123-AG124)/(AVERAGE(AG123:AG124)))</f>
        <v>0.95631193788388102</v>
      </c>
      <c r="BG123" s="3">
        <f>AVERAGE(AD123:AD124)</f>
        <v>4.6521946798885345</v>
      </c>
      <c r="BH123" s="3">
        <f>AVERAGE(AE123:AE124)</f>
        <v>8.4738655980216802</v>
      </c>
      <c r="BI123" s="3">
        <f>AVERAGE(AF123:AF124)</f>
        <v>3.8216709181331452</v>
      </c>
      <c r="BJ123" s="3">
        <f>AVERAGE(AG123:AG124)</f>
        <v>0.20252956625762031</v>
      </c>
    </row>
    <row r="124" spans="1:62" x14ac:dyDescent="0.35">
      <c r="A124">
        <v>100</v>
      </c>
      <c r="B124">
        <v>29</v>
      </c>
      <c r="C124" t="s">
        <v>126</v>
      </c>
      <c r="D124" t="s">
        <v>27</v>
      </c>
      <c r="G124">
        <v>0.5</v>
      </c>
      <c r="H124">
        <v>0.5</v>
      </c>
      <c r="I124">
        <v>4582</v>
      </c>
      <c r="J124">
        <v>8222</v>
      </c>
      <c r="L124">
        <v>1784</v>
      </c>
      <c r="M124">
        <v>3.93</v>
      </c>
      <c r="N124">
        <v>7.2439999999999998</v>
      </c>
      <c r="O124">
        <v>3.3140000000000001</v>
      </c>
      <c r="Q124">
        <v>7.0999999999999994E-2</v>
      </c>
      <c r="R124">
        <v>1</v>
      </c>
      <c r="S124">
        <v>0</v>
      </c>
      <c r="T124">
        <v>0</v>
      </c>
      <c r="V124">
        <v>0</v>
      </c>
      <c r="Y124" s="1">
        <v>44842</v>
      </c>
      <c r="Z124" s="6">
        <v>0.37016203703703704</v>
      </c>
      <c r="AB124">
        <v>1</v>
      </c>
      <c r="AD124" s="3">
        <f t="shared" si="12"/>
        <v>4.6391926118469851</v>
      </c>
      <c r="AE124" s="3">
        <f t="shared" si="13"/>
        <v>8.4475520634539318</v>
      </c>
      <c r="AF124" s="3">
        <f t="shared" si="14"/>
        <v>3.8083594516069468</v>
      </c>
      <c r="AG124" s="3">
        <f t="shared" si="15"/>
        <v>0.20349797346755336</v>
      </c>
      <c r="AH124" s="3"/>
      <c r="BG124" s="3"/>
      <c r="BH124" s="3"/>
      <c r="BI124" s="3"/>
      <c r="BJ124" s="3"/>
    </row>
    <row r="125" spans="1:62" x14ac:dyDescent="0.35">
      <c r="A125">
        <v>101</v>
      </c>
      <c r="B125">
        <v>30</v>
      </c>
      <c r="C125" t="s">
        <v>127</v>
      </c>
      <c r="D125" t="s">
        <v>27</v>
      </c>
      <c r="G125">
        <v>0.5</v>
      </c>
      <c r="H125">
        <v>0.5</v>
      </c>
      <c r="I125">
        <v>6043</v>
      </c>
      <c r="J125">
        <v>8532</v>
      </c>
      <c r="L125">
        <v>810</v>
      </c>
      <c r="M125">
        <v>5.0510000000000002</v>
      </c>
      <c r="N125">
        <v>7.5060000000000002</v>
      </c>
      <c r="O125">
        <v>2.4550000000000001</v>
      </c>
      <c r="Q125">
        <v>0</v>
      </c>
      <c r="R125">
        <v>1</v>
      </c>
      <c r="S125">
        <v>0</v>
      </c>
      <c r="T125">
        <v>0</v>
      </c>
      <c r="V125">
        <v>0</v>
      </c>
      <c r="Y125" s="1">
        <v>44842</v>
      </c>
      <c r="Z125" s="6">
        <v>0.38309027777777777</v>
      </c>
      <c r="AB125">
        <v>1</v>
      </c>
      <c r="AD125" s="3">
        <f t="shared" si="12"/>
        <v>6.1004250279011902</v>
      </c>
      <c r="AE125" s="3">
        <f t="shared" si="13"/>
        <v>8.7612903602232404</v>
      </c>
      <c r="AF125" s="3">
        <f t="shared" si="14"/>
        <v>2.6608653323220501</v>
      </c>
      <c r="AG125" s="3">
        <f t="shared" si="15"/>
        <v>0.10421075004915582</v>
      </c>
      <c r="AH125" s="3"/>
      <c r="BG125" s="3"/>
      <c r="BH125" s="3"/>
      <c r="BI125" s="3"/>
      <c r="BJ125" s="3"/>
    </row>
    <row r="126" spans="1:62" x14ac:dyDescent="0.35">
      <c r="A126">
        <v>102</v>
      </c>
      <c r="B126">
        <v>30</v>
      </c>
      <c r="C126" t="s">
        <v>127</v>
      </c>
      <c r="D126" t="s">
        <v>27</v>
      </c>
      <c r="G126">
        <v>0.5</v>
      </c>
      <c r="H126">
        <v>0.5</v>
      </c>
      <c r="I126">
        <v>7107</v>
      </c>
      <c r="J126">
        <v>8472</v>
      </c>
      <c r="L126">
        <v>848</v>
      </c>
      <c r="M126">
        <v>5.867</v>
      </c>
      <c r="N126">
        <v>7.4560000000000004</v>
      </c>
      <c r="O126">
        <v>1.589</v>
      </c>
      <c r="Q126">
        <v>0</v>
      </c>
      <c r="R126">
        <v>1</v>
      </c>
      <c r="S126">
        <v>0</v>
      </c>
      <c r="T126">
        <v>0</v>
      </c>
      <c r="V126">
        <v>0</v>
      </c>
      <c r="Y126" s="1">
        <v>44842</v>
      </c>
      <c r="Z126" s="6">
        <v>0.3903935185185185</v>
      </c>
      <c r="AB126">
        <v>1</v>
      </c>
      <c r="AD126" s="3">
        <f t="shared" si="12"/>
        <v>7.1645942891480576</v>
      </c>
      <c r="AE126" s="3">
        <f t="shared" si="13"/>
        <v>8.7005668189130514</v>
      </c>
      <c r="AF126" s="3">
        <f t="shared" si="14"/>
        <v>1.5359725297649938</v>
      </c>
      <c r="AG126" s="3">
        <f t="shared" si="15"/>
        <v>0.10808437888888796</v>
      </c>
      <c r="AH126" s="3"/>
      <c r="AK126">
        <f>ABS(100*(AD126-AD127)/(AVERAGE(AD126:AD127)))</f>
        <v>0.83409157749803597</v>
      </c>
      <c r="AQ126">
        <f>ABS(100*(AE126-AE127)/(AVERAGE(AE126:AE127)))</f>
        <v>0.99538227642910082</v>
      </c>
      <c r="AW126">
        <f>ABS(100*(AF126-AF127)/(AVERAGE(AF126:AF127)))</f>
        <v>1.7442897786677609</v>
      </c>
      <c r="BC126">
        <f>ABS(100*(AG126-AG127)/(AVERAGE(AG126:AG127)))</f>
        <v>1.4047582130926775</v>
      </c>
      <c r="BG126" s="3">
        <f>AVERAGE(AD126:AD127)</f>
        <v>7.1945990615516351</v>
      </c>
      <c r="BH126" s="3">
        <f>AVERAGE(AE126:AE127)</f>
        <v>8.74408535685202</v>
      </c>
      <c r="BI126" s="3">
        <f>AVERAGE(AF126:AF127)</f>
        <v>1.549486295300385</v>
      </c>
      <c r="BJ126" s="3">
        <f>AVERAGE(AG126:AG127)</f>
        <v>0.10884891089672982</v>
      </c>
    </row>
    <row r="127" spans="1:62" x14ac:dyDescent="0.35">
      <c r="A127">
        <v>103</v>
      </c>
      <c r="B127">
        <v>30</v>
      </c>
      <c r="C127" t="s">
        <v>127</v>
      </c>
      <c r="D127" t="s">
        <v>27</v>
      </c>
      <c r="G127">
        <v>0.5</v>
      </c>
      <c r="H127">
        <v>0.5</v>
      </c>
      <c r="I127">
        <v>7167</v>
      </c>
      <c r="J127">
        <v>8558</v>
      </c>
      <c r="L127">
        <v>863</v>
      </c>
      <c r="M127">
        <v>5.9130000000000003</v>
      </c>
      <c r="N127">
        <v>7.5279999999999996</v>
      </c>
      <c r="O127">
        <v>1.615</v>
      </c>
      <c r="Q127">
        <v>0</v>
      </c>
      <c r="R127">
        <v>1</v>
      </c>
      <c r="S127">
        <v>0</v>
      </c>
      <c r="T127">
        <v>0</v>
      </c>
      <c r="V127">
        <v>0</v>
      </c>
      <c r="Y127" s="1">
        <v>44842</v>
      </c>
      <c r="Z127" s="6">
        <v>0.3981365740740741</v>
      </c>
      <c r="AB127">
        <v>1</v>
      </c>
      <c r="AD127" s="3">
        <f t="shared" si="12"/>
        <v>7.2246038339552126</v>
      </c>
      <c r="AE127" s="3">
        <f t="shared" si="13"/>
        <v>8.7876038947909887</v>
      </c>
      <c r="AF127" s="3">
        <f t="shared" si="14"/>
        <v>1.5630000608357761</v>
      </c>
      <c r="AG127" s="3">
        <f t="shared" si="15"/>
        <v>0.1096134429045717</v>
      </c>
      <c r="AH127" s="3"/>
      <c r="BG127" s="3"/>
      <c r="BH127" s="3"/>
      <c r="BI127" s="3"/>
      <c r="BJ127" s="3"/>
    </row>
    <row r="128" spans="1:62" x14ac:dyDescent="0.35">
      <c r="A128">
        <v>104</v>
      </c>
      <c r="B128">
        <v>31</v>
      </c>
      <c r="C128" t="s">
        <v>62</v>
      </c>
      <c r="D128" t="s">
        <v>27</v>
      </c>
      <c r="G128">
        <v>0.5</v>
      </c>
      <c r="H128">
        <v>0.5</v>
      </c>
      <c r="I128">
        <v>5202</v>
      </c>
      <c r="J128">
        <v>18366</v>
      </c>
      <c r="L128">
        <v>5046</v>
      </c>
      <c r="M128">
        <v>4.4059999999999997</v>
      </c>
      <c r="N128">
        <v>15.837999999999999</v>
      </c>
      <c r="O128">
        <v>11.432</v>
      </c>
      <c r="Q128">
        <v>0.41199999999999998</v>
      </c>
      <c r="R128">
        <v>1</v>
      </c>
      <c r="S128">
        <v>0</v>
      </c>
      <c r="T128">
        <v>0</v>
      </c>
      <c r="V128">
        <v>0</v>
      </c>
      <c r="Y128" s="1">
        <v>44842</v>
      </c>
      <c r="Z128" s="6">
        <v>0.41140046296296301</v>
      </c>
      <c r="AB128">
        <v>1</v>
      </c>
      <c r="AD128" s="3">
        <f t="shared" si="12"/>
        <v>5.2592912415209119</v>
      </c>
      <c r="AE128" s="3">
        <f t="shared" si="13"/>
        <v>18.713878780963199</v>
      </c>
      <c r="AF128" s="3">
        <f t="shared" si="14"/>
        <v>13.454587539442286</v>
      </c>
      <c r="AG128" s="3">
        <f t="shared" si="15"/>
        <v>0.53601842807824407</v>
      </c>
      <c r="AH128" s="3"/>
      <c r="BG128" s="3"/>
      <c r="BH128" s="3"/>
      <c r="BI128" s="3"/>
      <c r="BJ128" s="3"/>
    </row>
    <row r="129" spans="1:62" x14ac:dyDescent="0.35">
      <c r="A129">
        <v>105</v>
      </c>
      <c r="B129">
        <v>31</v>
      </c>
      <c r="C129" t="s">
        <v>62</v>
      </c>
      <c r="D129" t="s">
        <v>27</v>
      </c>
      <c r="G129">
        <v>0.5</v>
      </c>
      <c r="H129">
        <v>0.5</v>
      </c>
      <c r="I129">
        <v>10546</v>
      </c>
      <c r="J129">
        <v>18252</v>
      </c>
      <c r="L129">
        <v>5114</v>
      </c>
      <c r="M129">
        <v>8.5050000000000008</v>
      </c>
      <c r="N129">
        <v>15.741</v>
      </c>
      <c r="O129">
        <v>7.2359999999999998</v>
      </c>
      <c r="Q129">
        <v>0.41899999999999998</v>
      </c>
      <c r="R129">
        <v>1</v>
      </c>
      <c r="S129">
        <v>0</v>
      </c>
      <c r="T129">
        <v>0</v>
      </c>
      <c r="V129">
        <v>0</v>
      </c>
      <c r="Y129" s="1">
        <v>44842</v>
      </c>
      <c r="Z129" s="6">
        <v>0.4189930555555556</v>
      </c>
      <c r="AB129">
        <v>2</v>
      </c>
      <c r="AD129" s="3">
        <f t="shared" si="12"/>
        <v>10.604141365678114</v>
      </c>
      <c r="AE129" s="3">
        <f t="shared" si="13"/>
        <v>18.598504052473839</v>
      </c>
      <c r="AF129" s="3">
        <f t="shared" si="14"/>
        <v>7.9943626867957249</v>
      </c>
      <c r="AG129" s="3">
        <f t="shared" si="15"/>
        <v>0.54295018494934366</v>
      </c>
      <c r="AH129" s="3"/>
      <c r="AK129">
        <f>ABS(100*(AD129-AD130)/(AVERAGE(AD129:AD130)))</f>
        <v>26.437585180065419</v>
      </c>
      <c r="AM129">
        <f>100*((AVERAGE(AD129:AD130)*25.225)-(AVERAGE(AD111:AD112)*25))/(1000*0.075)</f>
        <v>64.592176781284792</v>
      </c>
      <c r="AQ129">
        <f>ABS(100*(AE129-AE130)/(AVERAGE(AE129:AE130)))</f>
        <v>0.55350863917219373</v>
      </c>
      <c r="AS129">
        <f>100*((AVERAGE(AE129:AE130)*25.225)-(AVERAGE(AE111:AE112)*25))/(2000*0.075)</f>
        <v>100.04795603269206</v>
      </c>
      <c r="AW129">
        <f>ABS(100*(AF129-AF130)/(AVERAGE(AF129:AF130)))</f>
        <v>48.630377749566591</v>
      </c>
      <c r="AY129">
        <f>100*((AVERAGE(AF129:AF130)*25.225)-(AVERAGE(AF111:AF112)*25))/(1000*0.075)</f>
        <v>135.50373528409932</v>
      </c>
      <c r="BC129">
        <f>ABS(100*(AG129-AG130)/(AVERAGE(AG129:AG130)))</f>
        <v>0.90526762506718517</v>
      </c>
      <c r="BE129">
        <f>100*((AVERAGE(AG129:AG130)*25.225)-(AVERAGE(AG111:AG112)*25))/(100*0.075)</f>
        <v>79.077098242041345</v>
      </c>
      <c r="BG129" s="3">
        <f>AVERAGE(AD129:AD130)</f>
        <v>12.219398280070681</v>
      </c>
      <c r="BH129" s="3">
        <f>AVERAGE(AE129:AE130)</f>
        <v>18.6501190625875</v>
      </c>
      <c r="BI129" s="3">
        <f>AVERAGE(AF129:AF130)</f>
        <v>6.4307207825168184</v>
      </c>
      <c r="BJ129" s="3">
        <f>AVERAGE(AG129:AG130)</f>
        <v>0.54050368252424974</v>
      </c>
    </row>
    <row r="130" spans="1:62" x14ac:dyDescent="0.35">
      <c r="A130">
        <v>106</v>
      </c>
      <c r="B130">
        <v>31</v>
      </c>
      <c r="C130" t="s">
        <v>62</v>
      </c>
      <c r="D130" t="s">
        <v>27</v>
      </c>
      <c r="G130">
        <v>0.5</v>
      </c>
      <c r="H130">
        <v>0.5</v>
      </c>
      <c r="I130">
        <v>13776</v>
      </c>
      <c r="J130">
        <v>18354</v>
      </c>
      <c r="L130">
        <v>5066</v>
      </c>
      <c r="M130">
        <v>10.984</v>
      </c>
      <c r="N130">
        <v>15.827999999999999</v>
      </c>
      <c r="O130">
        <v>4.8440000000000003</v>
      </c>
      <c r="Q130">
        <v>0.41399999999999998</v>
      </c>
      <c r="R130">
        <v>1</v>
      </c>
      <c r="S130">
        <v>0</v>
      </c>
      <c r="T130">
        <v>0</v>
      </c>
      <c r="V130">
        <v>0</v>
      </c>
      <c r="Y130" s="1">
        <v>44842</v>
      </c>
      <c r="Z130" s="6">
        <v>0.42717592592592596</v>
      </c>
      <c r="AB130">
        <v>2</v>
      </c>
      <c r="AD130" s="3">
        <f t="shared" si="12"/>
        <v>13.834655194463249</v>
      </c>
      <c r="AE130" s="3">
        <f t="shared" si="13"/>
        <v>18.701734072701161</v>
      </c>
      <c r="AF130" s="3">
        <f t="shared" si="14"/>
        <v>4.867078878237912</v>
      </c>
      <c r="AG130" s="3">
        <f t="shared" si="15"/>
        <v>0.53805718009915571</v>
      </c>
      <c r="AH130" s="3"/>
    </row>
    <row r="131" spans="1:62" x14ac:dyDescent="0.35">
      <c r="A131">
        <v>107</v>
      </c>
      <c r="B131">
        <v>32</v>
      </c>
      <c r="C131" t="s">
        <v>63</v>
      </c>
      <c r="D131" t="s">
        <v>27</v>
      </c>
      <c r="G131">
        <v>0.5</v>
      </c>
      <c r="H131">
        <v>0.5</v>
      </c>
      <c r="I131">
        <v>2006</v>
      </c>
      <c r="J131">
        <v>9966</v>
      </c>
      <c r="L131">
        <v>1636</v>
      </c>
      <c r="M131">
        <v>1.954</v>
      </c>
      <c r="N131">
        <v>8.7219999999999995</v>
      </c>
      <c r="O131">
        <v>6.7679999999999998</v>
      </c>
      <c r="Q131">
        <v>5.5E-2</v>
      </c>
      <c r="R131">
        <v>1</v>
      </c>
      <c r="S131">
        <v>0</v>
      </c>
      <c r="T131">
        <v>0</v>
      </c>
      <c r="V131">
        <v>0</v>
      </c>
      <c r="Y131" s="1">
        <v>44842</v>
      </c>
      <c r="Z131" s="6">
        <v>0.43964120370370369</v>
      </c>
      <c r="AB131">
        <v>1</v>
      </c>
      <c r="AD131" s="3">
        <f t="shared" si="12"/>
        <v>2.0627828214598312</v>
      </c>
      <c r="AE131" s="3">
        <f t="shared" si="13"/>
        <v>10.212582997536755</v>
      </c>
      <c r="AF131" s="3">
        <f t="shared" si="14"/>
        <v>8.1498001760769228</v>
      </c>
      <c r="AG131" s="3">
        <f t="shared" si="15"/>
        <v>0.18841120851280713</v>
      </c>
      <c r="AH131" s="3"/>
      <c r="BG131" s="3"/>
      <c r="BH131" s="3"/>
      <c r="BI131" s="3"/>
      <c r="BJ131" s="3"/>
    </row>
    <row r="132" spans="1:62" x14ac:dyDescent="0.35">
      <c r="A132">
        <v>108</v>
      </c>
      <c r="B132">
        <v>32</v>
      </c>
      <c r="C132" t="s">
        <v>63</v>
      </c>
      <c r="D132" t="s">
        <v>27</v>
      </c>
      <c r="G132">
        <v>0.5</v>
      </c>
      <c r="H132">
        <v>0.5</v>
      </c>
      <c r="I132">
        <v>4069</v>
      </c>
      <c r="J132">
        <v>10273</v>
      </c>
      <c r="L132">
        <v>1504</v>
      </c>
      <c r="M132">
        <v>3.5369999999999999</v>
      </c>
      <c r="N132">
        <v>8.9819999999999993</v>
      </c>
      <c r="O132">
        <v>5.4450000000000003</v>
      </c>
      <c r="Q132">
        <v>4.1000000000000002E-2</v>
      </c>
      <c r="R132">
        <v>1</v>
      </c>
      <c r="S132">
        <v>0</v>
      </c>
      <c r="T132">
        <v>0</v>
      </c>
      <c r="V132">
        <v>0</v>
      </c>
      <c r="Y132" s="1">
        <v>44842</v>
      </c>
      <c r="Z132" s="6">
        <v>0.44664351851851852</v>
      </c>
      <c r="AB132">
        <v>2</v>
      </c>
      <c r="AD132" s="3">
        <f t="shared" si="12"/>
        <v>4.1261110037458169</v>
      </c>
      <c r="AE132" s="3">
        <f t="shared" si="13"/>
        <v>10.523285117240555</v>
      </c>
      <c r="AF132" s="3">
        <f t="shared" si="14"/>
        <v>6.3971741134947377</v>
      </c>
      <c r="AG132" s="3">
        <f t="shared" si="15"/>
        <v>0.1749554451747902</v>
      </c>
      <c r="AH132" s="3"/>
      <c r="AK132">
        <f>ABS(100*(AD132-AD133)/(AVERAGE(AD132:AD133)))</f>
        <v>66.575519751886489</v>
      </c>
      <c r="AL132">
        <f>ABS(100*((AVERAGE(AD132:AD133)-AVERAGE(AD126:AD127))/(AVERAGE(AD126:AD127,AD132:AD133))))</f>
        <v>15.09260823083704</v>
      </c>
      <c r="AQ132">
        <f>ABS(100*(AE132-AE133)/(AVERAGE(AE132:AE133)))</f>
        <v>0.50135478333929528</v>
      </c>
      <c r="AR132">
        <f>ABS(100*((AVERAGE(AE132:AE133)-AVERAGE(AE126:AE127))/(AVERAGE(AE126:AE127,AE132:AE133))))</f>
        <v>18.22026961751796</v>
      </c>
      <c r="AW132">
        <f>ABS(100*(AF132-AF133)/(AVERAGE(AF132:AF133)))</f>
        <v>96.712661827568496</v>
      </c>
      <c r="AX132">
        <f>ABS(100*((AVERAGE(AF132:AF133)-AVERAGE(AF126:AF127))/(AVERAGE(AF126:AF127,AF132:AF133))))</f>
        <v>94.260434027535311</v>
      </c>
      <c r="BC132">
        <f>ABS(100*(AG132-AG133)/(AVERAGE(AG132:AG133)))</f>
        <v>1.8820214659254964</v>
      </c>
      <c r="BD132">
        <f>ABS(100*((AVERAGE(AG132:AG133)-AVERAGE(AG126:AG127))/(AVERAGE(AG126:AG127,AG132:AG133))))</f>
        <v>45.699235341274004</v>
      </c>
      <c r="BG132" s="3">
        <f>AVERAGE(AD132:AD133)</f>
        <v>6.1849384701712644</v>
      </c>
      <c r="BH132" s="3">
        <f>AVERAGE(AE132:AE133)</f>
        <v>10.496971582672806</v>
      </c>
      <c r="BI132" s="3">
        <f>AVERAGE(AF132:AF133)</f>
        <v>4.3120331125015419</v>
      </c>
      <c r="BJ132" s="3">
        <f>AVERAGE(AG132:AG133)</f>
        <v>0.17332444355806087</v>
      </c>
    </row>
    <row r="133" spans="1:62" x14ac:dyDescent="0.35">
      <c r="A133">
        <v>109</v>
      </c>
      <c r="B133">
        <v>32</v>
      </c>
      <c r="C133" t="s">
        <v>63</v>
      </c>
      <c r="D133" t="s">
        <v>27</v>
      </c>
      <c r="G133">
        <v>0.5</v>
      </c>
      <c r="H133">
        <v>0.5</v>
      </c>
      <c r="I133">
        <v>8186</v>
      </c>
      <c r="J133">
        <v>10221</v>
      </c>
      <c r="L133">
        <v>1472</v>
      </c>
      <c r="M133">
        <v>6.6950000000000003</v>
      </c>
      <c r="N133">
        <v>8.9369999999999994</v>
      </c>
      <c r="O133">
        <v>2.242</v>
      </c>
      <c r="Q133">
        <v>3.7999999999999999E-2</v>
      </c>
      <c r="R133">
        <v>1</v>
      </c>
      <c r="S133">
        <v>0</v>
      </c>
      <c r="T133">
        <v>0</v>
      </c>
      <c r="V133">
        <v>0</v>
      </c>
      <c r="Y133" s="1">
        <v>44842</v>
      </c>
      <c r="Z133" s="6">
        <v>0.45429398148148148</v>
      </c>
      <c r="AB133">
        <v>2</v>
      </c>
      <c r="AD133" s="3">
        <f t="shared" si="12"/>
        <v>8.2437659365967129</v>
      </c>
      <c r="AE133" s="3">
        <f t="shared" si="13"/>
        <v>10.470658048105058</v>
      </c>
      <c r="AF133" s="3">
        <f t="shared" si="14"/>
        <v>2.2268921115083451</v>
      </c>
      <c r="AG133" s="3">
        <f t="shared" si="15"/>
        <v>0.17169344194133157</v>
      </c>
      <c r="AH133" s="3"/>
    </row>
    <row r="134" spans="1:62" x14ac:dyDescent="0.35">
      <c r="A134">
        <v>110</v>
      </c>
      <c r="B134">
        <v>3</v>
      </c>
      <c r="C134" t="s">
        <v>28</v>
      </c>
      <c r="D134" t="s">
        <v>27</v>
      </c>
      <c r="G134">
        <v>0.5</v>
      </c>
      <c r="H134">
        <v>0.5</v>
      </c>
      <c r="I134">
        <v>2294</v>
      </c>
      <c r="J134">
        <v>1054</v>
      </c>
      <c r="L134">
        <v>253</v>
      </c>
      <c r="M134">
        <v>2.1749999999999998</v>
      </c>
      <c r="N134">
        <v>1.1719999999999999</v>
      </c>
      <c r="O134">
        <v>0</v>
      </c>
      <c r="Q134">
        <v>0</v>
      </c>
      <c r="R134">
        <v>1</v>
      </c>
      <c r="S134">
        <v>0</v>
      </c>
      <c r="T134">
        <v>0</v>
      </c>
      <c r="V134">
        <v>0</v>
      </c>
      <c r="Y134" s="1">
        <v>44842</v>
      </c>
      <c r="Z134" s="6">
        <v>0.46685185185185185</v>
      </c>
      <c r="AB134">
        <v>1</v>
      </c>
      <c r="AD134" s="3">
        <f t="shared" si="12"/>
        <v>2.3508286365341715</v>
      </c>
      <c r="AE134" s="3">
        <f t="shared" si="13"/>
        <v>1.193112994930033</v>
      </c>
      <c r="AF134" s="3">
        <f t="shared" si="14"/>
        <v>-1.1577156416041385</v>
      </c>
      <c r="AG134" s="3">
        <f t="shared" si="15"/>
        <v>4.743150626676626E-2</v>
      </c>
      <c r="AH134" s="3"/>
      <c r="BG134" s="3"/>
      <c r="BH134" s="3"/>
      <c r="BI134" s="3"/>
      <c r="BJ134" s="3"/>
    </row>
    <row r="135" spans="1:62" x14ac:dyDescent="0.35">
      <c r="A135">
        <v>111</v>
      </c>
      <c r="B135">
        <v>3</v>
      </c>
      <c r="C135" t="s">
        <v>28</v>
      </c>
      <c r="D135" t="s">
        <v>27</v>
      </c>
      <c r="G135">
        <v>0.5</v>
      </c>
      <c r="H135">
        <v>0.5</v>
      </c>
      <c r="I135">
        <v>972</v>
      </c>
      <c r="J135">
        <v>1151</v>
      </c>
      <c r="L135">
        <v>272</v>
      </c>
      <c r="M135">
        <v>1.161</v>
      </c>
      <c r="N135">
        <v>1.254</v>
      </c>
      <c r="O135">
        <v>9.2999999999999999E-2</v>
      </c>
      <c r="Q135">
        <v>0</v>
      </c>
      <c r="R135">
        <v>1</v>
      </c>
      <c r="S135">
        <v>0</v>
      </c>
      <c r="T135">
        <v>0</v>
      </c>
      <c r="V135">
        <v>0</v>
      </c>
      <c r="Y135" s="1">
        <v>44842</v>
      </c>
      <c r="Z135" s="6">
        <v>0.47327546296296297</v>
      </c>
      <c r="AB135">
        <v>1</v>
      </c>
      <c r="AD135" s="3">
        <f t="shared" si="12"/>
        <v>1.0286183326165403</v>
      </c>
      <c r="AE135" s="3">
        <f t="shared" si="13"/>
        <v>1.2912827200481716</v>
      </c>
      <c r="AF135" s="3">
        <f t="shared" si="14"/>
        <v>0.26266438743163123</v>
      </c>
      <c r="AG135" s="3">
        <f t="shared" si="15"/>
        <v>4.9368320686632342E-2</v>
      </c>
      <c r="AH135" s="3"/>
      <c r="AK135">
        <f>ABS(100*(AD135-AD136)/(AVERAGE(AD135:AD136)))</f>
        <v>3.2610154540387608</v>
      </c>
      <c r="AQ135">
        <f>ABS(100*(AE135-AE136)/(AVERAGE(AE135:AE136)))</f>
        <v>5.2655812090687926</v>
      </c>
      <c r="AW135">
        <f>ABS(100*(AF135-AF136)/(AVERAGE(AF135:AF136)))</f>
        <v>32.742079726844679</v>
      </c>
      <c r="BC135">
        <f>ABS(100*(AG135-AG136)/(AVERAGE(AG135:AG136)))</f>
        <v>4.6482203953305756</v>
      </c>
      <c r="BG135" s="3">
        <f>AVERAGE(AD135:AD136)</f>
        <v>1.0121157077945728</v>
      </c>
      <c r="BH135" s="3">
        <f>AVERAGE(AE135:AE136)</f>
        <v>1.3261987563015303</v>
      </c>
      <c r="BI135" s="3">
        <f>AVERAGE(AF135:AF136)</f>
        <v>0.31408304850695734</v>
      </c>
      <c r="BJ135" s="3">
        <f>AVERAGE(AG135:AG136)</f>
        <v>4.8247007075130931E-2</v>
      </c>
    </row>
    <row r="136" spans="1:62" x14ac:dyDescent="0.35">
      <c r="A136">
        <v>112</v>
      </c>
      <c r="B136">
        <v>3</v>
      </c>
      <c r="C136" t="s">
        <v>28</v>
      </c>
      <c r="D136" t="s">
        <v>27</v>
      </c>
      <c r="G136">
        <v>0.5</v>
      </c>
      <c r="H136">
        <v>0.5</v>
      </c>
      <c r="I136">
        <v>939</v>
      </c>
      <c r="J136">
        <v>1220</v>
      </c>
      <c r="L136">
        <v>250</v>
      </c>
      <c r="M136">
        <v>1.135</v>
      </c>
      <c r="N136">
        <v>1.3120000000000001</v>
      </c>
      <c r="O136">
        <v>0.17699999999999999</v>
      </c>
      <c r="Q136">
        <v>0</v>
      </c>
      <c r="R136">
        <v>1</v>
      </c>
      <c r="S136">
        <v>0</v>
      </c>
      <c r="T136">
        <v>0</v>
      </c>
      <c r="V136">
        <v>0</v>
      </c>
      <c r="Y136" s="1">
        <v>44842</v>
      </c>
      <c r="Z136" s="6">
        <v>0.48016203703703703</v>
      </c>
      <c r="AB136">
        <v>1</v>
      </c>
      <c r="AD136" s="3">
        <f t="shared" si="12"/>
        <v>0.99561308297260553</v>
      </c>
      <c r="AE136" s="3">
        <f t="shared" si="13"/>
        <v>1.361114792554889</v>
      </c>
      <c r="AF136" s="3">
        <f t="shared" si="14"/>
        <v>0.36550170958228345</v>
      </c>
      <c r="AG136" s="3">
        <f t="shared" si="15"/>
        <v>4.712569346362952E-2</v>
      </c>
      <c r="AH136" s="3"/>
      <c r="BG136" s="3"/>
      <c r="BH136" s="3"/>
      <c r="BI136" s="3"/>
      <c r="BJ136" s="3"/>
    </row>
    <row r="137" spans="1:62" x14ac:dyDescent="0.35">
      <c r="A137">
        <v>113</v>
      </c>
      <c r="B137">
        <v>1</v>
      </c>
      <c r="C137" t="s">
        <v>71</v>
      </c>
      <c r="D137" t="s">
        <v>27</v>
      </c>
      <c r="G137">
        <v>0.3</v>
      </c>
      <c r="H137">
        <v>0.3</v>
      </c>
      <c r="I137">
        <v>606</v>
      </c>
      <c r="J137">
        <v>722</v>
      </c>
      <c r="L137">
        <v>124</v>
      </c>
      <c r="M137">
        <v>1.466</v>
      </c>
      <c r="N137">
        <v>1.4830000000000001</v>
      </c>
      <c r="O137">
        <v>1.7000000000000001E-2</v>
      </c>
      <c r="Q137">
        <v>0</v>
      </c>
      <c r="R137">
        <v>1</v>
      </c>
      <c r="S137">
        <v>0</v>
      </c>
      <c r="T137">
        <v>0</v>
      </c>
      <c r="V137">
        <v>0</v>
      </c>
      <c r="Y137" s="1">
        <v>44842</v>
      </c>
      <c r="Z137" s="6">
        <v>0.49122685185185189</v>
      </c>
      <c r="AB137">
        <v>1</v>
      </c>
      <c r="AD137" s="3">
        <f t="shared" si="12"/>
        <v>1.1042668488214995</v>
      </c>
      <c r="AE137" s="3">
        <f t="shared" si="13"/>
        <v>1.4285156661338687</v>
      </c>
      <c r="AF137" s="3">
        <f t="shared" si="14"/>
        <v>0.32424881731236921</v>
      </c>
      <c r="AG137" s="3">
        <f t="shared" si="15"/>
        <v>5.7135926219810167E-2</v>
      </c>
      <c r="AH137" s="3"/>
    </row>
    <row r="138" spans="1:62" x14ac:dyDescent="0.35">
      <c r="A138">
        <v>114</v>
      </c>
      <c r="B138">
        <v>1</v>
      </c>
      <c r="C138" t="s">
        <v>71</v>
      </c>
      <c r="D138" t="s">
        <v>27</v>
      </c>
      <c r="G138">
        <v>0.3</v>
      </c>
      <c r="H138">
        <v>0.3</v>
      </c>
      <c r="I138">
        <v>873</v>
      </c>
      <c r="J138">
        <v>5344</v>
      </c>
      <c r="L138">
        <v>2190</v>
      </c>
      <c r="M138">
        <v>1.8069999999999999</v>
      </c>
      <c r="N138">
        <v>8.01</v>
      </c>
      <c r="O138">
        <v>6.202</v>
      </c>
      <c r="Q138">
        <v>0.188</v>
      </c>
      <c r="R138">
        <v>1</v>
      </c>
      <c r="S138">
        <v>0</v>
      </c>
      <c r="T138">
        <v>0</v>
      </c>
      <c r="V138">
        <v>0</v>
      </c>
      <c r="Y138" s="1">
        <v>44842</v>
      </c>
      <c r="Z138" s="6">
        <v>0.49756944444444445</v>
      </c>
      <c r="AB138">
        <v>2</v>
      </c>
      <c r="AD138" s="3">
        <f t="shared" si="12"/>
        <v>1.5493376394745599</v>
      </c>
      <c r="AE138" s="3">
        <f t="shared" si="13"/>
        <v>9.2247436643475638</v>
      </c>
      <c r="AF138" s="3">
        <f t="shared" si="14"/>
        <v>7.6754060248730038</v>
      </c>
      <c r="AG138" s="3">
        <f t="shared" si="15"/>
        <v>0.40814106582009985</v>
      </c>
      <c r="AH138" s="3"/>
      <c r="AI138">
        <f>100*(AVERAGE(I138:I139))/(AVERAGE(I$51:I$52))</f>
        <v>44.563450320359564</v>
      </c>
      <c r="AK138">
        <f>ABS(100*(AD138-AD139)/(AVERAGE(AD138:AD139)))</f>
        <v>122.10581530648456</v>
      </c>
      <c r="AO138">
        <f>100*(AVERAGE(J138:J139))/(AVERAGE(J$51:J$52))</f>
        <v>55.636987369405894</v>
      </c>
      <c r="AQ138">
        <f>ABS(100*(AE138-AE139)/(AVERAGE(AE138:AE139)))</f>
        <v>0.29213624082269563</v>
      </c>
      <c r="AU138">
        <f>100*(((AVERAGE(J138:J139))-(AVERAGE(I138:I139)))/((AVERAGE(J$51:J$52))-(AVERAGE($I$51:I52))))</f>
        <v>68.822591664768851</v>
      </c>
      <c r="AW138">
        <f>ABS(100*(AF138-AF139)/(AVERAGE(AF138:AF139)))</f>
        <v>91.830518247899505</v>
      </c>
      <c r="BA138">
        <f>100*(AVERAGE(L138:L139))/(AVERAGE(L$51:L$52))</f>
        <v>58.079126148927671</v>
      </c>
      <c r="BC138">
        <f>ABS(100*(AG138-AG139)/(AVERAGE(AG138:AG139)))</f>
        <v>0.83601575386542537</v>
      </c>
      <c r="BG138" s="3">
        <f>AVERAGE(AD138:AD139)</f>
        <v>3.978057272364107</v>
      </c>
      <c r="BH138" s="3">
        <f>AVERAGE(AE138:AE139)</f>
        <v>9.2382377846387165</v>
      </c>
      <c r="BI138" s="3">
        <f>AVERAGE(AF138:AF139)</f>
        <v>5.2601805122746095</v>
      </c>
      <c r="BJ138" s="3">
        <f>AVERAGE(AG138:AG139)</f>
        <v>0.40644210580267348</v>
      </c>
    </row>
    <row r="139" spans="1:62" x14ac:dyDescent="0.35">
      <c r="A139">
        <v>115</v>
      </c>
      <c r="B139">
        <v>1</v>
      </c>
      <c r="C139" t="s">
        <v>71</v>
      </c>
      <c r="D139" t="s">
        <v>27</v>
      </c>
      <c r="G139">
        <v>0.3</v>
      </c>
      <c r="H139">
        <v>0.3</v>
      </c>
      <c r="I139">
        <v>3787</v>
      </c>
      <c r="J139">
        <v>5360</v>
      </c>
      <c r="L139">
        <v>2170</v>
      </c>
      <c r="M139">
        <v>5.5330000000000004</v>
      </c>
      <c r="N139">
        <v>8.032</v>
      </c>
      <c r="O139">
        <v>2.4990000000000001</v>
      </c>
      <c r="Q139">
        <v>0.185</v>
      </c>
      <c r="R139">
        <v>1</v>
      </c>
      <c r="S139">
        <v>0</v>
      </c>
      <c r="T139">
        <v>0</v>
      </c>
      <c r="V139">
        <v>0</v>
      </c>
      <c r="Y139" s="1">
        <v>44842</v>
      </c>
      <c r="Z139" s="6">
        <v>0.50476851851851856</v>
      </c>
      <c r="AB139">
        <v>2</v>
      </c>
      <c r="AD139" s="3">
        <f t="shared" si="12"/>
        <v>6.4067769052536541</v>
      </c>
      <c r="AE139" s="3">
        <f t="shared" si="13"/>
        <v>9.2517319049298692</v>
      </c>
      <c r="AF139" s="3">
        <f t="shared" si="14"/>
        <v>2.8449549996762151</v>
      </c>
      <c r="AG139" s="3">
        <f t="shared" si="15"/>
        <v>0.40474314578524712</v>
      </c>
      <c r="AH139" s="3"/>
      <c r="BG139" s="3"/>
      <c r="BH139" s="3"/>
      <c r="BI139" s="3"/>
      <c r="BJ139" s="3"/>
    </row>
    <row r="140" spans="1:62" x14ac:dyDescent="0.35">
      <c r="A140">
        <v>116</v>
      </c>
      <c r="B140">
        <v>6</v>
      </c>
      <c r="R140">
        <v>1</v>
      </c>
    </row>
  </sheetData>
  <conditionalFormatting sqref="BC37:BD38 AK40:AL41 AW40:AX41 AQ40:AR41 AK43:AL44 AL42 AQ43:AR44 AR42 AW43:AX44 AX42 BD42 BC40:BD41 BD39 BD36">
    <cfRule type="cellIs" dxfId="1895" priority="330" operator="greaterThan">
      <formula>20</formula>
    </cfRule>
  </conditionalFormatting>
  <conditionalFormatting sqref="AS53:AT53 AY53:AZ53 BE53 AM53:AN53 BE36:BE42 AM47:AN48 BE47:BE48 AY47:AZ48 AS47:AT48 AM40:AN44 AY40:AZ44 AS40:AT44">
    <cfRule type="cellIs" dxfId="1894" priority="329" operator="between">
      <formula>80</formula>
      <formula>120</formula>
    </cfRule>
  </conditionalFormatting>
  <conditionalFormatting sqref="BC44">
    <cfRule type="cellIs" dxfId="1893" priority="328" operator="greaterThan">
      <formula>20</formula>
    </cfRule>
  </conditionalFormatting>
  <conditionalFormatting sqref="AL48 AX48 BD48 BC53:BD53 AW53:AX53 AK53:AL53">
    <cfRule type="cellIs" dxfId="1892" priority="327" operator="greaterThan">
      <formula>20</formula>
    </cfRule>
  </conditionalFormatting>
  <conditionalFormatting sqref="AK53">
    <cfRule type="cellIs" dxfId="1891" priority="325" operator="greaterThan">
      <formula>20</formula>
    </cfRule>
  </conditionalFormatting>
  <conditionalFormatting sqref="BC53">
    <cfRule type="cellIs" dxfId="1890" priority="322" operator="greaterThan">
      <formula>20</formula>
    </cfRule>
  </conditionalFormatting>
  <conditionalFormatting sqref="AM35:AN40 AY35:AZ40">
    <cfRule type="cellIs" dxfId="1889" priority="320" operator="between">
      <formula>80</formula>
      <formula>120</formula>
    </cfRule>
  </conditionalFormatting>
  <conditionalFormatting sqref="AR48 AQ53:AR53">
    <cfRule type="cellIs" dxfId="1888" priority="326" operator="greaterThan">
      <formula>20</formula>
    </cfRule>
  </conditionalFormatting>
  <conditionalFormatting sqref="AQ35:AR35 AQ40:AR40 AR39 AQ37:AR38 AR36">
    <cfRule type="cellIs" dxfId="1887" priority="319" operator="greaterThan">
      <formula>20</formula>
    </cfRule>
  </conditionalFormatting>
  <conditionalFormatting sqref="AS35:AT40">
    <cfRule type="cellIs" dxfId="1886" priority="318" operator="between">
      <formula>80</formula>
      <formula>120</formula>
    </cfRule>
  </conditionalFormatting>
  <conditionalFormatting sqref="AQ53">
    <cfRule type="cellIs" dxfId="1885" priority="324" operator="greaterThan">
      <formula>20</formula>
    </cfRule>
  </conditionalFormatting>
  <conditionalFormatting sqref="AW53">
    <cfRule type="cellIs" dxfId="1884" priority="323" operator="greaterThan">
      <formula>20</formula>
    </cfRule>
  </conditionalFormatting>
  <conditionalFormatting sqref="AK35:AL35 AW35:AX35 AK40:AL40 AL39 AK37:AL38 AL36 AW40:AX40 AX39 AW37:AX38 AX36">
    <cfRule type="cellIs" dxfId="1883" priority="321" operator="greaterThan">
      <formula>20</formula>
    </cfRule>
  </conditionalFormatting>
  <conditionalFormatting sqref="BC53">
    <cfRule type="cellIs" dxfId="1882" priority="316" operator="greaterThan">
      <formula>20</formula>
    </cfRule>
  </conditionalFormatting>
  <conditionalFormatting sqref="AW53">
    <cfRule type="cellIs" dxfId="1881" priority="317" operator="greaterThan">
      <formula>20</formula>
    </cfRule>
  </conditionalFormatting>
  <conditionalFormatting sqref="BE84">
    <cfRule type="cellIs" dxfId="1880" priority="212" operator="between">
      <formula>80</formula>
      <formula>120</formula>
    </cfRule>
  </conditionalFormatting>
  <conditionalFormatting sqref="AK49">
    <cfRule type="cellIs" dxfId="1879" priority="315" operator="greaterThan">
      <formula>20</formula>
    </cfRule>
  </conditionalFormatting>
  <conditionalFormatting sqref="AQ49">
    <cfRule type="cellIs" dxfId="1878" priority="314" operator="greaterThan">
      <formula>20</formula>
    </cfRule>
  </conditionalFormatting>
  <conditionalFormatting sqref="AW49">
    <cfRule type="cellIs" dxfId="1877" priority="313" operator="greaterThan">
      <formula>20</formula>
    </cfRule>
  </conditionalFormatting>
  <conditionalFormatting sqref="BC49">
    <cfRule type="cellIs" dxfId="1876" priority="312" operator="greaterThan">
      <formula>20</formula>
    </cfRule>
  </conditionalFormatting>
  <conditionalFormatting sqref="AK46">
    <cfRule type="cellIs" dxfId="1875" priority="311" operator="greaterThan">
      <formula>20</formula>
    </cfRule>
  </conditionalFormatting>
  <conditionalFormatting sqref="AQ46">
    <cfRule type="cellIs" dxfId="1874" priority="310" operator="greaterThan">
      <formula>20</formula>
    </cfRule>
  </conditionalFormatting>
  <conditionalFormatting sqref="AW46">
    <cfRule type="cellIs" dxfId="1873" priority="309" operator="greaterThan">
      <formula>20</formula>
    </cfRule>
  </conditionalFormatting>
  <conditionalFormatting sqref="BC46">
    <cfRule type="cellIs" dxfId="1872" priority="308" operator="greaterThan">
      <formula>20</formula>
    </cfRule>
  </conditionalFormatting>
  <conditionalFormatting sqref="AK47">
    <cfRule type="cellIs" dxfId="1871" priority="307" operator="greaterThan">
      <formula>20</formula>
    </cfRule>
  </conditionalFormatting>
  <conditionalFormatting sqref="AQ47">
    <cfRule type="cellIs" dxfId="1870" priority="306" operator="greaterThan">
      <formula>20</formula>
    </cfRule>
  </conditionalFormatting>
  <conditionalFormatting sqref="AW47">
    <cfRule type="cellIs" dxfId="1869" priority="305" operator="greaterThan">
      <formula>20</formula>
    </cfRule>
  </conditionalFormatting>
  <conditionalFormatting sqref="BC47">
    <cfRule type="cellIs" dxfId="1868" priority="304" operator="greaterThan">
      <formula>20</formula>
    </cfRule>
  </conditionalFormatting>
  <conditionalFormatting sqref="AW89">
    <cfRule type="cellIs" dxfId="1867" priority="206" operator="greaterThan">
      <formula>20</formula>
    </cfRule>
  </conditionalFormatting>
  <conditionalFormatting sqref="BC89">
    <cfRule type="cellIs" dxfId="1866" priority="205" operator="greaterThan">
      <formula>20</formula>
    </cfRule>
  </conditionalFormatting>
  <conditionalFormatting sqref="AK95 AK92">
    <cfRule type="cellIs" dxfId="1865" priority="204" operator="greaterThan">
      <formula>20</formula>
    </cfRule>
  </conditionalFormatting>
  <conditionalFormatting sqref="AQ95 AQ92">
    <cfRule type="cellIs" dxfId="1864" priority="203" operator="greaterThan">
      <formula>20</formula>
    </cfRule>
  </conditionalFormatting>
  <conditionalFormatting sqref="AK52">
    <cfRule type="cellIs" dxfId="1863" priority="303" operator="greaterThan">
      <formula>20</formula>
    </cfRule>
  </conditionalFormatting>
  <conditionalFormatting sqref="AQ52">
    <cfRule type="cellIs" dxfId="1862" priority="302" operator="greaterThan">
      <formula>20</formula>
    </cfRule>
  </conditionalFormatting>
  <conditionalFormatting sqref="AW52">
    <cfRule type="cellIs" dxfId="1861" priority="301" operator="greaterThan">
      <formula>20</formula>
    </cfRule>
  </conditionalFormatting>
  <conditionalFormatting sqref="BC52">
    <cfRule type="cellIs" dxfId="1860" priority="300" operator="greaterThan">
      <formula>20</formula>
    </cfRule>
  </conditionalFormatting>
  <conditionalFormatting sqref="AK86 AK83 AK80 AK77 AK74 AK71 AK68 AK65 AK62 AK59 AK56">
    <cfRule type="cellIs" dxfId="1859" priority="299" operator="greaterThan">
      <formula>20</formula>
    </cfRule>
  </conditionalFormatting>
  <conditionalFormatting sqref="AQ86 AQ83 AQ80 AQ77 AQ74 AQ71 AQ68 AQ65 AQ62 AQ59 AQ56">
    <cfRule type="cellIs" dxfId="1858" priority="298" operator="greaterThan">
      <formula>20</formula>
    </cfRule>
  </conditionalFormatting>
  <conditionalFormatting sqref="AW86 AW83 AW80 AW77 AW74 AW71 AW68 AW65 AW62 AW59 AW56">
    <cfRule type="cellIs" dxfId="1857" priority="297" operator="greaterThan">
      <formula>20</formula>
    </cfRule>
  </conditionalFormatting>
  <conditionalFormatting sqref="BC86 BC83 BC80 BC77 BC74 BC71 BC68 BC65 BC62 BC59 BC56">
    <cfRule type="cellIs" dxfId="1856" priority="296" operator="greaterThan">
      <formula>20</formula>
    </cfRule>
  </conditionalFormatting>
  <conditionalFormatting sqref="AK93">
    <cfRule type="cellIs" dxfId="1855" priority="295" operator="greaterThan">
      <formula>20</formula>
    </cfRule>
  </conditionalFormatting>
  <conditionalFormatting sqref="AQ93">
    <cfRule type="cellIs" dxfId="1854" priority="294" operator="greaterThan">
      <formula>20</formula>
    </cfRule>
  </conditionalFormatting>
  <conditionalFormatting sqref="AW93">
    <cfRule type="cellIs" dxfId="1853" priority="293" operator="greaterThan">
      <formula>20</formula>
    </cfRule>
  </conditionalFormatting>
  <conditionalFormatting sqref="BC96 BC93">
    <cfRule type="cellIs" dxfId="1852" priority="292" operator="greaterThan">
      <formula>20</formula>
    </cfRule>
  </conditionalFormatting>
  <conditionalFormatting sqref="AM87:AN87">
    <cfRule type="cellIs" dxfId="1851" priority="291" operator="between">
      <formula>80</formula>
      <formula>120</formula>
    </cfRule>
  </conditionalFormatting>
  <conditionalFormatting sqref="AL86">
    <cfRule type="cellIs" dxfId="1850" priority="290" operator="greaterThan">
      <formula>20</formula>
    </cfRule>
  </conditionalFormatting>
  <conditionalFormatting sqref="AM86:AN86">
    <cfRule type="cellIs" dxfId="1849" priority="289" operator="between">
      <formula>80</formula>
      <formula>120</formula>
    </cfRule>
  </conditionalFormatting>
  <conditionalFormatting sqref="AM86:AN86">
    <cfRule type="cellIs" dxfId="1848" priority="288" operator="between">
      <formula>80</formula>
      <formula>120</formula>
    </cfRule>
  </conditionalFormatting>
  <conditionalFormatting sqref="AR84">
    <cfRule type="cellIs" dxfId="1847" priority="227" operator="greaterThan">
      <formula>20</formula>
    </cfRule>
  </conditionalFormatting>
  <conditionalFormatting sqref="AM88:AN88">
    <cfRule type="cellIs" dxfId="1846" priority="287" operator="between">
      <formula>80</formula>
      <formula>120</formula>
    </cfRule>
  </conditionalFormatting>
  <conditionalFormatting sqref="AK87 AK84 AK81 AK78 AK75 AK72 AK69 AK66 AK63 AK60 AK57 AK54">
    <cfRule type="cellIs" dxfId="1845" priority="242" operator="greaterThan">
      <formula>20</formula>
    </cfRule>
  </conditionalFormatting>
  <conditionalFormatting sqref="AQ87 AQ84 AQ81 AQ78 AQ75 AQ72 AQ69 AQ66 AQ63 AQ60 AQ57 AQ54">
    <cfRule type="cellIs" dxfId="1844" priority="241" operator="greaterThan">
      <formula>20</formula>
    </cfRule>
  </conditionalFormatting>
  <conditionalFormatting sqref="AW87 AW84 AW81 AW78 AW75 AW72 AW69 AW66 AW63 AW60 AW57 AW54">
    <cfRule type="cellIs" dxfId="1843" priority="240" operator="greaterThan">
      <formula>20</formula>
    </cfRule>
  </conditionalFormatting>
  <conditionalFormatting sqref="BC87 BC84 BC81 BC78 BC75 BC72 BC69 BC66 BC63 BC60 BC57 BC54">
    <cfRule type="cellIs" dxfId="1842" priority="239" operator="greaterThan">
      <formula>20</formula>
    </cfRule>
  </conditionalFormatting>
  <conditionalFormatting sqref="AQ94 AQ91">
    <cfRule type="cellIs" dxfId="1841" priority="237" operator="greaterThan">
      <formula>20</formula>
    </cfRule>
  </conditionalFormatting>
  <conditionalFormatting sqref="AW94 AW91">
    <cfRule type="cellIs" dxfId="1840" priority="236" operator="greaterThan">
      <formula>20</formula>
    </cfRule>
  </conditionalFormatting>
  <conditionalFormatting sqref="AS87:AT87">
    <cfRule type="cellIs" dxfId="1839" priority="286" operator="between">
      <formula>80</formula>
      <formula>120</formula>
    </cfRule>
  </conditionalFormatting>
  <conditionalFormatting sqref="AS87:AT87">
    <cfRule type="cellIs" dxfId="1838" priority="285" operator="between">
      <formula>80</formula>
      <formula>120</formula>
    </cfRule>
  </conditionalFormatting>
  <conditionalFormatting sqref="AR86">
    <cfRule type="cellIs" dxfId="1837" priority="284" operator="greaterThan">
      <formula>20</formula>
    </cfRule>
  </conditionalFormatting>
  <conditionalFormatting sqref="AS86:AT86">
    <cfRule type="cellIs" dxfId="1836" priority="283" operator="between">
      <formula>80</formula>
      <formula>120</formula>
    </cfRule>
  </conditionalFormatting>
  <conditionalFormatting sqref="AS86:AT86">
    <cfRule type="cellIs" dxfId="1835" priority="282" operator="between">
      <formula>80</formula>
      <formula>120</formula>
    </cfRule>
  </conditionalFormatting>
  <conditionalFormatting sqref="AS86:AT86">
    <cfRule type="cellIs" dxfId="1834" priority="281" operator="between">
      <formula>80</formula>
      <formula>120</formula>
    </cfRule>
  </conditionalFormatting>
  <conditionalFormatting sqref="AS88:AT88">
    <cfRule type="cellIs" dxfId="1833" priority="280" operator="between">
      <formula>80</formula>
      <formula>120</formula>
    </cfRule>
  </conditionalFormatting>
  <conditionalFormatting sqref="AS88:AT88">
    <cfRule type="cellIs" dxfId="1832" priority="279" operator="between">
      <formula>80</formula>
      <formula>120</formula>
    </cfRule>
  </conditionalFormatting>
  <conditionalFormatting sqref="AY87:AZ87">
    <cfRule type="cellIs" dxfId="1831" priority="278" operator="between">
      <formula>80</formula>
      <formula>120</formula>
    </cfRule>
  </conditionalFormatting>
  <conditionalFormatting sqref="AX86">
    <cfRule type="cellIs" dxfId="1830" priority="277" operator="greaterThan">
      <formula>20</formula>
    </cfRule>
  </conditionalFormatting>
  <conditionalFormatting sqref="AY86:AZ86">
    <cfRule type="cellIs" dxfId="1829" priority="276" operator="between">
      <formula>80</formula>
      <formula>120</formula>
    </cfRule>
  </conditionalFormatting>
  <conditionalFormatting sqref="AY86:AZ86">
    <cfRule type="cellIs" dxfId="1828" priority="274" operator="between">
      <formula>80</formula>
      <formula>120</formula>
    </cfRule>
  </conditionalFormatting>
  <conditionalFormatting sqref="AY86:AZ86">
    <cfRule type="cellIs" dxfId="1827" priority="275" operator="between">
      <formula>80</formula>
      <formula>120</formula>
    </cfRule>
  </conditionalFormatting>
  <conditionalFormatting sqref="AY88:AZ88">
    <cfRule type="cellIs" dxfId="1826" priority="273" operator="between">
      <formula>80</formula>
      <formula>120</formula>
    </cfRule>
  </conditionalFormatting>
  <conditionalFormatting sqref="BE87">
    <cfRule type="cellIs" dxfId="1825" priority="272" operator="between">
      <formula>80</formula>
      <formula>120</formula>
    </cfRule>
  </conditionalFormatting>
  <conditionalFormatting sqref="BD86">
    <cfRule type="cellIs" dxfId="1824" priority="271" operator="greaterThan">
      <formula>20</formula>
    </cfRule>
  </conditionalFormatting>
  <conditionalFormatting sqref="BE86">
    <cfRule type="cellIs" dxfId="1823" priority="270" operator="between">
      <formula>80</formula>
      <formula>120</formula>
    </cfRule>
  </conditionalFormatting>
  <conditionalFormatting sqref="BE86">
    <cfRule type="cellIs" dxfId="1822" priority="269" operator="between">
      <formula>80</formula>
      <formula>120</formula>
    </cfRule>
  </conditionalFormatting>
  <conditionalFormatting sqref="BE86">
    <cfRule type="cellIs" dxfId="1821" priority="267" operator="between">
      <formula>80</formula>
      <formula>120</formula>
    </cfRule>
  </conditionalFormatting>
  <conditionalFormatting sqref="BE86">
    <cfRule type="cellIs" dxfId="1820" priority="268" operator="between">
      <formula>80</formula>
      <formula>120</formula>
    </cfRule>
  </conditionalFormatting>
  <conditionalFormatting sqref="BE88">
    <cfRule type="cellIs" dxfId="1819" priority="266" operator="between">
      <formula>80</formula>
      <formula>120</formula>
    </cfRule>
  </conditionalFormatting>
  <conditionalFormatting sqref="AW95 AW92">
    <cfRule type="cellIs" dxfId="1818" priority="202" operator="greaterThan">
      <formula>20</formula>
    </cfRule>
  </conditionalFormatting>
  <conditionalFormatting sqref="AQ93 AQ90">
    <cfRule type="cellIs" dxfId="1817" priority="199" operator="greaterThan">
      <formula>20</formula>
    </cfRule>
  </conditionalFormatting>
  <conditionalFormatting sqref="AS97:AT97">
    <cfRule type="cellIs" dxfId="1816" priority="195" operator="between">
      <formula>80</formula>
      <formula>120</formula>
    </cfRule>
  </conditionalFormatting>
  <conditionalFormatting sqref="BE97">
    <cfRule type="cellIs" dxfId="1815" priority="192" operator="between">
      <formula>80</formula>
      <formula>120</formula>
    </cfRule>
  </conditionalFormatting>
  <conditionalFormatting sqref="AS98:AT98 AY98:AZ98 BE98 AM98:AN98">
    <cfRule type="cellIs" dxfId="1814" priority="191" operator="between">
      <formula>80</formula>
      <formula>120</formula>
    </cfRule>
  </conditionalFormatting>
  <conditionalFormatting sqref="BC98:BD98 AW98:AX98 AK98:AL98">
    <cfRule type="cellIs" dxfId="1813" priority="190" operator="greaterThan">
      <formula>20</formula>
    </cfRule>
  </conditionalFormatting>
  <conditionalFormatting sqref="BC43">
    <cfRule type="cellIs" dxfId="1812" priority="265" operator="greaterThan">
      <formula>20</formula>
    </cfRule>
  </conditionalFormatting>
  <conditionalFormatting sqref="AK47:AL47 AW47:AX47 BC47:BD47">
    <cfRule type="cellIs" dxfId="1811" priority="264" operator="greaterThan">
      <formula>20</formula>
    </cfRule>
  </conditionalFormatting>
  <conditionalFormatting sqref="AQ47:AR47">
    <cfRule type="cellIs" dxfId="1810" priority="263" operator="greaterThan">
      <formula>20</formula>
    </cfRule>
  </conditionalFormatting>
  <conditionalFormatting sqref="AQ47">
    <cfRule type="cellIs" dxfId="1809" priority="261" operator="greaterThan">
      <formula>20</formula>
    </cfRule>
  </conditionalFormatting>
  <conditionalFormatting sqref="BC47 BC49">
    <cfRule type="cellIs" dxfId="1808" priority="259" operator="greaterThan">
      <formula>20</formula>
    </cfRule>
  </conditionalFormatting>
  <conditionalFormatting sqref="AK47">
    <cfRule type="cellIs" dxfId="1807" priority="262" operator="greaterThan">
      <formula>20</formula>
    </cfRule>
  </conditionalFormatting>
  <conditionalFormatting sqref="AW47 AW49">
    <cfRule type="cellIs" dxfId="1806" priority="260" operator="greaterThan">
      <formula>20</formula>
    </cfRule>
  </conditionalFormatting>
  <conditionalFormatting sqref="AK49:AL49 AW49:AX49 BC49:BD49">
    <cfRule type="cellIs" dxfId="1805" priority="258" operator="greaterThan">
      <formula>20</formula>
    </cfRule>
  </conditionalFormatting>
  <conditionalFormatting sqref="AM49:AN49 BE49 AY49:AZ49">
    <cfRule type="cellIs" dxfId="1804" priority="257" operator="between">
      <formula>80</formula>
      <formula>120</formula>
    </cfRule>
  </conditionalFormatting>
  <conditionalFormatting sqref="AQ49:AR49">
    <cfRule type="cellIs" dxfId="1803" priority="256" operator="greaterThan">
      <formula>20</formula>
    </cfRule>
  </conditionalFormatting>
  <conditionalFormatting sqref="AS49:AT49">
    <cfRule type="cellIs" dxfId="1802" priority="255" operator="between">
      <formula>80</formula>
      <formula>120</formula>
    </cfRule>
  </conditionalFormatting>
  <conditionalFormatting sqref="AK46">
    <cfRule type="cellIs" dxfId="1801" priority="254" operator="greaterThan">
      <formula>20</formula>
    </cfRule>
  </conditionalFormatting>
  <conditionalFormatting sqref="AQ46">
    <cfRule type="cellIs" dxfId="1800" priority="253" operator="greaterThan">
      <formula>20</formula>
    </cfRule>
  </conditionalFormatting>
  <conditionalFormatting sqref="AW46">
    <cfRule type="cellIs" dxfId="1799" priority="252" operator="greaterThan">
      <formula>20</formula>
    </cfRule>
  </conditionalFormatting>
  <conditionalFormatting sqref="BC46">
    <cfRule type="cellIs" dxfId="1798" priority="251" operator="greaterThan">
      <formula>20</formula>
    </cfRule>
  </conditionalFormatting>
  <conditionalFormatting sqref="AK50">
    <cfRule type="cellIs" dxfId="1797" priority="250" operator="greaterThan">
      <formula>20</formula>
    </cfRule>
  </conditionalFormatting>
  <conditionalFormatting sqref="AQ50">
    <cfRule type="cellIs" dxfId="1796" priority="249" operator="greaterThan">
      <formula>20</formula>
    </cfRule>
  </conditionalFormatting>
  <conditionalFormatting sqref="AW50">
    <cfRule type="cellIs" dxfId="1795" priority="248" operator="greaterThan">
      <formula>20</formula>
    </cfRule>
  </conditionalFormatting>
  <conditionalFormatting sqref="BC50">
    <cfRule type="cellIs" dxfId="1794" priority="247" operator="greaterThan">
      <formula>20</formula>
    </cfRule>
  </conditionalFormatting>
  <conditionalFormatting sqref="AK51">
    <cfRule type="cellIs" dxfId="1793" priority="246" operator="greaterThan">
      <formula>20</formula>
    </cfRule>
  </conditionalFormatting>
  <conditionalFormatting sqref="AQ51">
    <cfRule type="cellIs" dxfId="1792" priority="245" operator="greaterThan">
      <formula>20</formula>
    </cfRule>
  </conditionalFormatting>
  <conditionalFormatting sqref="AW51">
    <cfRule type="cellIs" dxfId="1791" priority="244" operator="greaterThan">
      <formula>20</formula>
    </cfRule>
  </conditionalFormatting>
  <conditionalFormatting sqref="BC51">
    <cfRule type="cellIs" dxfId="1790" priority="243" operator="greaterThan">
      <formula>20</formula>
    </cfRule>
  </conditionalFormatting>
  <conditionalFormatting sqref="AK94 AK91">
    <cfRule type="cellIs" dxfId="1789" priority="238" operator="greaterThan">
      <formula>20</formula>
    </cfRule>
  </conditionalFormatting>
  <conditionalFormatting sqref="BC94 BC91">
    <cfRule type="cellIs" dxfId="1788" priority="235" operator="greaterThan">
      <formula>20</formula>
    </cfRule>
  </conditionalFormatting>
  <conditionalFormatting sqref="AM85:AN85">
    <cfRule type="cellIs" dxfId="1787" priority="234" operator="between">
      <formula>80</formula>
      <formula>120</formula>
    </cfRule>
  </conditionalFormatting>
  <conditionalFormatting sqref="AL84">
    <cfRule type="cellIs" dxfId="1786" priority="233" operator="greaterThan">
      <formula>20</formula>
    </cfRule>
  </conditionalFormatting>
  <conditionalFormatting sqref="AM84:AN84">
    <cfRule type="cellIs" dxfId="1785" priority="232" operator="between">
      <formula>80</formula>
      <formula>120</formula>
    </cfRule>
  </conditionalFormatting>
  <conditionalFormatting sqref="AM84:AN84">
    <cfRule type="cellIs" dxfId="1784" priority="231" operator="between">
      <formula>80</formula>
      <formula>120</formula>
    </cfRule>
  </conditionalFormatting>
  <conditionalFormatting sqref="AM86:AN87">
    <cfRule type="cellIs" dxfId="1783" priority="230" operator="between">
      <formula>80</formula>
      <formula>120</formula>
    </cfRule>
  </conditionalFormatting>
  <conditionalFormatting sqref="AS85:AT85">
    <cfRule type="cellIs" dxfId="1782" priority="229" operator="between">
      <formula>80</formula>
      <formula>120</formula>
    </cfRule>
  </conditionalFormatting>
  <conditionalFormatting sqref="AS85:AT85">
    <cfRule type="cellIs" dxfId="1781" priority="228" operator="between">
      <formula>80</formula>
      <formula>120</formula>
    </cfRule>
  </conditionalFormatting>
  <conditionalFormatting sqref="AS84:AT84">
    <cfRule type="cellIs" dxfId="1780" priority="226" operator="between">
      <formula>80</formula>
      <formula>120</formula>
    </cfRule>
  </conditionalFormatting>
  <conditionalFormatting sqref="AS84:AT84">
    <cfRule type="cellIs" dxfId="1779" priority="225" operator="between">
      <formula>80</formula>
      <formula>120</formula>
    </cfRule>
  </conditionalFormatting>
  <conditionalFormatting sqref="AS84:AT84">
    <cfRule type="cellIs" dxfId="1778" priority="224" operator="between">
      <formula>80</formula>
      <formula>120</formula>
    </cfRule>
  </conditionalFormatting>
  <conditionalFormatting sqref="AS86:AT87">
    <cfRule type="cellIs" dxfId="1777" priority="223" operator="between">
      <formula>80</formula>
      <formula>120</formula>
    </cfRule>
  </conditionalFormatting>
  <conditionalFormatting sqref="AS86:AT87">
    <cfRule type="cellIs" dxfId="1776" priority="222" operator="between">
      <formula>80</formula>
      <formula>120</formula>
    </cfRule>
  </conditionalFormatting>
  <conditionalFormatting sqref="BD84">
    <cfRule type="cellIs" dxfId="1775" priority="214" operator="greaterThan">
      <formula>20</formula>
    </cfRule>
  </conditionalFormatting>
  <conditionalFormatting sqref="AY85:AZ85">
    <cfRule type="cellIs" dxfId="1774" priority="221" operator="between">
      <formula>80</formula>
      <formula>120</formula>
    </cfRule>
  </conditionalFormatting>
  <conditionalFormatting sqref="AX84">
    <cfRule type="cellIs" dxfId="1773" priority="220" operator="greaterThan">
      <formula>20</formula>
    </cfRule>
  </conditionalFormatting>
  <conditionalFormatting sqref="AY84:AZ84">
    <cfRule type="cellIs" dxfId="1772" priority="219" operator="between">
      <formula>80</formula>
      <formula>120</formula>
    </cfRule>
  </conditionalFormatting>
  <conditionalFormatting sqref="AY84:AZ84">
    <cfRule type="cellIs" dxfId="1771" priority="217" operator="between">
      <formula>80</formula>
      <formula>120</formula>
    </cfRule>
  </conditionalFormatting>
  <conditionalFormatting sqref="AY84:AZ84">
    <cfRule type="cellIs" dxfId="1770" priority="218" operator="between">
      <formula>80</formula>
      <formula>120</formula>
    </cfRule>
  </conditionalFormatting>
  <conditionalFormatting sqref="AY86:AZ87">
    <cfRule type="cellIs" dxfId="1769" priority="216" operator="between">
      <formula>80</formula>
      <formula>120</formula>
    </cfRule>
  </conditionalFormatting>
  <conditionalFormatting sqref="AK89">
    <cfRule type="cellIs" dxfId="1768" priority="208" operator="greaterThan">
      <formula>20</formula>
    </cfRule>
  </conditionalFormatting>
  <conditionalFormatting sqref="BE85">
    <cfRule type="cellIs" dxfId="1767" priority="215" operator="between">
      <formula>80</formula>
      <formula>120</formula>
    </cfRule>
  </conditionalFormatting>
  <conditionalFormatting sqref="BE84">
    <cfRule type="cellIs" dxfId="1766" priority="213" operator="between">
      <formula>80</formula>
      <formula>120</formula>
    </cfRule>
  </conditionalFormatting>
  <conditionalFormatting sqref="BE84">
    <cfRule type="cellIs" dxfId="1765" priority="210" operator="between">
      <formula>80</formula>
      <formula>120</formula>
    </cfRule>
  </conditionalFormatting>
  <conditionalFormatting sqref="BE84">
    <cfRule type="cellIs" dxfId="1764" priority="211" operator="between">
      <formula>80</formula>
      <formula>120</formula>
    </cfRule>
  </conditionalFormatting>
  <conditionalFormatting sqref="AK93 AK90">
    <cfRule type="cellIs" dxfId="1763" priority="200" operator="greaterThan">
      <formula>20</formula>
    </cfRule>
  </conditionalFormatting>
  <conditionalFormatting sqref="BE86:BE87">
    <cfRule type="cellIs" dxfId="1762" priority="209" operator="between">
      <formula>80</formula>
      <formula>120</formula>
    </cfRule>
  </conditionalFormatting>
  <conditionalFormatting sqref="AW93 AW90">
    <cfRule type="cellIs" dxfId="1761" priority="198" operator="greaterThan">
      <formula>20</formula>
    </cfRule>
  </conditionalFormatting>
  <conditionalFormatting sqref="AQ89">
    <cfRule type="cellIs" dxfId="1760" priority="207" operator="greaterThan">
      <formula>20</formula>
    </cfRule>
  </conditionalFormatting>
  <conditionalFormatting sqref="BC95 BC92">
    <cfRule type="cellIs" dxfId="1759" priority="201" operator="greaterThan">
      <formula>20</formula>
    </cfRule>
  </conditionalFormatting>
  <conditionalFormatting sqref="BC96 BC93 BC90">
    <cfRule type="cellIs" dxfId="1758" priority="197" operator="greaterThan">
      <formula>20</formula>
    </cfRule>
  </conditionalFormatting>
  <conditionalFormatting sqref="AM97:AN97">
    <cfRule type="cellIs" dxfId="1757" priority="196" operator="between">
      <formula>80</formula>
      <formula>120</formula>
    </cfRule>
  </conditionalFormatting>
  <conditionalFormatting sqref="AS97:AT97">
    <cfRule type="cellIs" dxfId="1756" priority="194" operator="between">
      <formula>80</formula>
      <formula>120</formula>
    </cfRule>
  </conditionalFormatting>
  <conditionalFormatting sqref="AY97:AZ97">
    <cfRule type="cellIs" dxfId="1755" priority="193" operator="between">
      <formula>80</formula>
      <formula>120</formula>
    </cfRule>
  </conditionalFormatting>
  <conditionalFormatting sqref="AK98">
    <cfRule type="cellIs" dxfId="1754" priority="188" operator="greaterThan">
      <formula>20</formula>
    </cfRule>
  </conditionalFormatting>
  <conditionalFormatting sqref="BC98">
    <cfRule type="cellIs" dxfId="1753" priority="185" operator="greaterThan">
      <formula>20</formula>
    </cfRule>
  </conditionalFormatting>
  <conditionalFormatting sqref="AQ98:AR98">
    <cfRule type="cellIs" dxfId="1752" priority="189" operator="greaterThan">
      <formula>20</formula>
    </cfRule>
  </conditionalFormatting>
  <conditionalFormatting sqref="AQ98">
    <cfRule type="cellIs" dxfId="1751" priority="187" operator="greaterThan">
      <formula>20</formula>
    </cfRule>
  </conditionalFormatting>
  <conditionalFormatting sqref="AW98">
    <cfRule type="cellIs" dxfId="1750" priority="186" operator="greaterThan">
      <formula>20</formula>
    </cfRule>
  </conditionalFormatting>
  <conditionalFormatting sqref="BC98">
    <cfRule type="cellIs" dxfId="1749" priority="183" operator="greaterThan">
      <formula>20</formula>
    </cfRule>
  </conditionalFormatting>
  <conditionalFormatting sqref="AW98">
    <cfRule type="cellIs" dxfId="1748" priority="184" operator="greaterThan">
      <formula>20</formula>
    </cfRule>
  </conditionalFormatting>
  <conditionalFormatting sqref="AK131 AK128 AK125 AK122 AK119 AK116 AK113 AK110 AK107 AK104 AK101">
    <cfRule type="cellIs" dxfId="1747" priority="182" operator="greaterThan">
      <formula>20</formula>
    </cfRule>
  </conditionalFormatting>
  <conditionalFormatting sqref="AQ131 AQ128 AQ125 AQ122 AQ119 AQ116 AQ113 AQ110 AQ107 AQ104 AQ101">
    <cfRule type="cellIs" dxfId="1746" priority="181" operator="greaterThan">
      <formula>20</formula>
    </cfRule>
  </conditionalFormatting>
  <conditionalFormatting sqref="AW131 AW128 AW125 AW122 AW119 AW116 AW113 AW110 AW107 AW104 AW101">
    <cfRule type="cellIs" dxfId="1745" priority="180" operator="greaterThan">
      <formula>20</formula>
    </cfRule>
  </conditionalFormatting>
  <conditionalFormatting sqref="BC131 BC128 BC125 BC122 BC119 BC116 BC113 BC110 BC107 BC104 BC101">
    <cfRule type="cellIs" dxfId="1744" priority="179" operator="greaterThan">
      <formula>20</formula>
    </cfRule>
  </conditionalFormatting>
  <conditionalFormatting sqref="AX131">
    <cfRule type="cellIs" dxfId="1743" priority="164" operator="greaterThan">
      <formula>20</formula>
    </cfRule>
  </conditionalFormatting>
  <conditionalFormatting sqref="AM132:AN132">
    <cfRule type="cellIs" dxfId="1742" priority="178" operator="between">
      <formula>80</formula>
      <formula>120</formula>
    </cfRule>
  </conditionalFormatting>
  <conditionalFormatting sqref="AL131">
    <cfRule type="cellIs" dxfId="1741" priority="177" operator="greaterThan">
      <formula>20</formula>
    </cfRule>
  </conditionalFormatting>
  <conditionalFormatting sqref="AM131:AN131">
    <cfRule type="cellIs" dxfId="1740" priority="176" operator="between">
      <formula>80</formula>
      <formula>120</formula>
    </cfRule>
  </conditionalFormatting>
  <conditionalFormatting sqref="AM131:AN131">
    <cfRule type="cellIs" dxfId="1739" priority="175" operator="between">
      <formula>80</formula>
      <formula>120</formula>
    </cfRule>
  </conditionalFormatting>
  <conditionalFormatting sqref="AM133:AN133">
    <cfRule type="cellIs" dxfId="1738" priority="174" operator="between">
      <formula>80</formula>
      <formula>120</formula>
    </cfRule>
  </conditionalFormatting>
  <conditionalFormatting sqref="AS132:AT132">
    <cfRule type="cellIs" dxfId="1737" priority="173" operator="between">
      <formula>80</formula>
      <formula>120</formula>
    </cfRule>
  </conditionalFormatting>
  <conditionalFormatting sqref="AS132:AT132">
    <cfRule type="cellIs" dxfId="1736" priority="172" operator="between">
      <formula>80</formula>
      <formula>120</formula>
    </cfRule>
  </conditionalFormatting>
  <conditionalFormatting sqref="AR131">
    <cfRule type="cellIs" dxfId="1735" priority="171" operator="greaterThan">
      <formula>20</formula>
    </cfRule>
  </conditionalFormatting>
  <conditionalFormatting sqref="AS131:AT131">
    <cfRule type="cellIs" dxfId="1734" priority="170" operator="between">
      <formula>80</formula>
      <formula>120</formula>
    </cfRule>
  </conditionalFormatting>
  <conditionalFormatting sqref="AS131:AT131">
    <cfRule type="cellIs" dxfId="1733" priority="169" operator="between">
      <formula>80</formula>
      <formula>120</formula>
    </cfRule>
  </conditionalFormatting>
  <conditionalFormatting sqref="AS131:AT131">
    <cfRule type="cellIs" dxfId="1732" priority="168" operator="between">
      <formula>80</formula>
      <formula>120</formula>
    </cfRule>
  </conditionalFormatting>
  <conditionalFormatting sqref="AS133:AT133">
    <cfRule type="cellIs" dxfId="1731" priority="167" operator="between">
      <formula>80</formula>
      <formula>120</formula>
    </cfRule>
  </conditionalFormatting>
  <conditionalFormatting sqref="AS133:AT133">
    <cfRule type="cellIs" dxfId="1730" priority="166" operator="between">
      <formula>80</formula>
      <formula>120</formula>
    </cfRule>
  </conditionalFormatting>
  <conditionalFormatting sqref="AY132:AZ132">
    <cfRule type="cellIs" dxfId="1729" priority="165" operator="between">
      <formula>80</formula>
      <formula>120</formula>
    </cfRule>
  </conditionalFormatting>
  <conditionalFormatting sqref="AY131:AZ131">
    <cfRule type="cellIs" dxfId="1728" priority="163" operator="between">
      <formula>80</formula>
      <formula>120</formula>
    </cfRule>
  </conditionalFormatting>
  <conditionalFormatting sqref="AY131:AZ131">
    <cfRule type="cellIs" dxfId="1727" priority="161" operator="between">
      <formula>80</formula>
      <formula>120</formula>
    </cfRule>
  </conditionalFormatting>
  <conditionalFormatting sqref="AY131:AZ131">
    <cfRule type="cellIs" dxfId="1726" priority="162" operator="between">
      <formula>80</formula>
      <formula>120</formula>
    </cfRule>
  </conditionalFormatting>
  <conditionalFormatting sqref="AY133:AZ133">
    <cfRule type="cellIs" dxfId="1725" priority="160" operator="between">
      <formula>80</formula>
      <formula>120</formula>
    </cfRule>
  </conditionalFormatting>
  <conditionalFormatting sqref="BE132">
    <cfRule type="cellIs" dxfId="1724" priority="159" operator="between">
      <formula>80</formula>
      <formula>120</formula>
    </cfRule>
  </conditionalFormatting>
  <conditionalFormatting sqref="BD131">
    <cfRule type="cellIs" dxfId="1723" priority="158" operator="greaterThan">
      <formula>20</formula>
    </cfRule>
  </conditionalFormatting>
  <conditionalFormatting sqref="BE131">
    <cfRule type="cellIs" dxfId="1722" priority="157" operator="between">
      <formula>80</formula>
      <formula>120</formula>
    </cfRule>
  </conditionalFormatting>
  <conditionalFormatting sqref="BE131">
    <cfRule type="cellIs" dxfId="1721" priority="156" operator="between">
      <formula>80</formula>
      <formula>120</formula>
    </cfRule>
  </conditionalFormatting>
  <conditionalFormatting sqref="BE131">
    <cfRule type="cellIs" dxfId="1720" priority="154" operator="between">
      <formula>80</formula>
      <formula>120</formula>
    </cfRule>
  </conditionalFormatting>
  <conditionalFormatting sqref="BE131">
    <cfRule type="cellIs" dxfId="1719" priority="155" operator="between">
      <formula>80</formula>
      <formula>120</formula>
    </cfRule>
  </conditionalFormatting>
  <conditionalFormatting sqref="BE133">
    <cfRule type="cellIs" dxfId="1718" priority="153" operator="between">
      <formula>80</formula>
      <formula>120</formula>
    </cfRule>
  </conditionalFormatting>
  <conditionalFormatting sqref="AK132 AK129 AK126 AK123 AK120 AK117 AK114 AK111 AK108 AK105 AK102 AK99">
    <cfRule type="cellIs" dxfId="1717" priority="152" operator="greaterThan">
      <formula>20</formula>
    </cfRule>
  </conditionalFormatting>
  <conditionalFormatting sqref="AQ132 AQ129 AQ126 AQ123 AQ120 AQ117 AQ114 AQ111 AQ108 AQ105 AQ102 AQ99">
    <cfRule type="cellIs" dxfId="1716" priority="151" operator="greaterThan">
      <formula>20</formula>
    </cfRule>
  </conditionalFormatting>
  <conditionalFormatting sqref="AW132 AW129 AW126 AW123 AW120 AW117 AW114 AW111 AW108 AW105 AW102 AW99">
    <cfRule type="cellIs" dxfId="1715" priority="150" operator="greaterThan">
      <formula>20</formula>
    </cfRule>
  </conditionalFormatting>
  <conditionalFormatting sqref="BC132 BC129 BC126 BC123 BC120 BC117 BC114 BC111 BC108 BC105 BC102 BC99">
    <cfRule type="cellIs" dxfId="1714" priority="149" operator="greaterThan">
      <formula>20</formula>
    </cfRule>
  </conditionalFormatting>
  <conditionalFormatting sqref="AK139 AK136">
    <cfRule type="cellIs" dxfId="1713" priority="148" operator="greaterThan">
      <formula>20</formula>
    </cfRule>
  </conditionalFormatting>
  <conditionalFormatting sqref="AQ139 AQ136">
    <cfRule type="cellIs" dxfId="1712" priority="147" operator="greaterThan">
      <formula>20</formula>
    </cfRule>
  </conditionalFormatting>
  <conditionalFormatting sqref="AW139 AW136">
    <cfRule type="cellIs" dxfId="1711" priority="146" operator="greaterThan">
      <formula>20</formula>
    </cfRule>
  </conditionalFormatting>
  <conditionalFormatting sqref="BC139 BC136">
    <cfRule type="cellIs" dxfId="1710" priority="145" operator="greaterThan">
      <formula>20</formula>
    </cfRule>
  </conditionalFormatting>
  <conditionalFormatting sqref="AL132">
    <cfRule type="cellIs" dxfId="1709" priority="137" operator="lessThan">
      <formula>20</formula>
    </cfRule>
  </conditionalFormatting>
  <conditionalFormatting sqref="AM130:AN130">
    <cfRule type="cellIs" dxfId="1708" priority="144" operator="between">
      <formula>80</formula>
      <formula>120</formula>
    </cfRule>
  </conditionalFormatting>
  <conditionalFormatting sqref="AL129">
    <cfRule type="cellIs" dxfId="1707" priority="143" operator="greaterThan">
      <formula>20</formula>
    </cfRule>
  </conditionalFormatting>
  <conditionalFormatting sqref="AM129:AN129">
    <cfRule type="cellIs" dxfId="1706" priority="142" operator="between">
      <formula>80</formula>
      <formula>120</formula>
    </cfRule>
  </conditionalFormatting>
  <conditionalFormatting sqref="AM129:AN129">
    <cfRule type="cellIs" dxfId="1705" priority="141" operator="between">
      <formula>80</formula>
      <formula>120</formula>
    </cfRule>
  </conditionalFormatting>
  <conditionalFormatting sqref="AL132">
    <cfRule type="cellIs" dxfId="1704" priority="140" operator="greaterThan">
      <formula>20</formula>
    </cfRule>
  </conditionalFormatting>
  <conditionalFormatting sqref="AM131:AN132">
    <cfRule type="cellIs" dxfId="1703" priority="139" operator="between">
      <formula>80</formula>
      <formula>120</formula>
    </cfRule>
  </conditionalFormatting>
  <conditionalFormatting sqref="AL132">
    <cfRule type="cellIs" dxfId="1702" priority="138" operator="greaterThan">
      <formula>20</formula>
    </cfRule>
  </conditionalFormatting>
  <conditionalFormatting sqref="AS130:AT130">
    <cfRule type="cellIs" dxfId="1701" priority="136" operator="between">
      <formula>80</formula>
      <formula>120</formula>
    </cfRule>
  </conditionalFormatting>
  <conditionalFormatting sqref="AS130:AT130">
    <cfRule type="cellIs" dxfId="1700" priority="135" operator="between">
      <formula>80</formula>
      <formula>120</formula>
    </cfRule>
  </conditionalFormatting>
  <conditionalFormatting sqref="AR129">
    <cfRule type="cellIs" dxfId="1699" priority="134" operator="greaterThan">
      <formula>20</formula>
    </cfRule>
  </conditionalFormatting>
  <conditionalFormatting sqref="AS129:AT129">
    <cfRule type="cellIs" dxfId="1698" priority="133" operator="between">
      <formula>80</formula>
      <formula>120</formula>
    </cfRule>
  </conditionalFormatting>
  <conditionalFormatting sqref="AS129:AT129">
    <cfRule type="cellIs" dxfId="1697" priority="132" operator="between">
      <formula>80</formula>
      <formula>120</formula>
    </cfRule>
  </conditionalFormatting>
  <conditionalFormatting sqref="AS129:AT129">
    <cfRule type="cellIs" dxfId="1696" priority="131" operator="between">
      <formula>80</formula>
      <formula>120</formula>
    </cfRule>
  </conditionalFormatting>
  <conditionalFormatting sqref="AR132">
    <cfRule type="cellIs" dxfId="1695" priority="130" operator="greaterThan">
      <formula>20</formula>
    </cfRule>
  </conditionalFormatting>
  <conditionalFormatting sqref="AS131:AT132">
    <cfRule type="cellIs" dxfId="1694" priority="129" operator="between">
      <formula>80</formula>
      <formula>120</formula>
    </cfRule>
  </conditionalFormatting>
  <conditionalFormatting sqref="AS131:AT132">
    <cfRule type="cellIs" dxfId="1693" priority="128" operator="between">
      <formula>80</formula>
      <formula>120</formula>
    </cfRule>
  </conditionalFormatting>
  <conditionalFormatting sqref="AR132">
    <cfRule type="cellIs" dxfId="1692" priority="127" operator="greaterThan">
      <formula>20</formula>
    </cfRule>
  </conditionalFormatting>
  <conditionalFormatting sqref="AR132">
    <cfRule type="cellIs" dxfId="1691" priority="126" operator="lessThan">
      <formula>20</formula>
    </cfRule>
  </conditionalFormatting>
  <conditionalFormatting sqref="AY130:AZ130">
    <cfRule type="cellIs" dxfId="1690" priority="125" operator="between">
      <formula>80</formula>
      <formula>120</formula>
    </cfRule>
  </conditionalFormatting>
  <conditionalFormatting sqref="AX129">
    <cfRule type="cellIs" dxfId="1689" priority="124" operator="greaterThan">
      <formula>20</formula>
    </cfRule>
  </conditionalFormatting>
  <conditionalFormatting sqref="AY129:AZ129">
    <cfRule type="cellIs" dxfId="1688" priority="123" operator="between">
      <formula>80</formula>
      <formula>120</formula>
    </cfRule>
  </conditionalFormatting>
  <conditionalFormatting sqref="AY129:AZ129">
    <cfRule type="cellIs" dxfId="1687" priority="121" operator="between">
      <formula>80</formula>
      <formula>120</formula>
    </cfRule>
  </conditionalFormatting>
  <conditionalFormatting sqref="AY129:AZ129">
    <cfRule type="cellIs" dxfId="1686" priority="122" operator="between">
      <formula>80</formula>
      <formula>120</formula>
    </cfRule>
  </conditionalFormatting>
  <conditionalFormatting sqref="AX132">
    <cfRule type="cellIs" dxfId="1685" priority="120" operator="greaterThan">
      <formula>20</formula>
    </cfRule>
  </conditionalFormatting>
  <conditionalFormatting sqref="AY131:AZ132">
    <cfRule type="cellIs" dxfId="1684" priority="119" operator="between">
      <formula>80</formula>
      <formula>120</formula>
    </cfRule>
  </conditionalFormatting>
  <conditionalFormatting sqref="AX132">
    <cfRule type="cellIs" dxfId="1683" priority="118" operator="greaterThan">
      <formula>20</formula>
    </cfRule>
  </conditionalFormatting>
  <conditionalFormatting sqref="AX132">
    <cfRule type="cellIs" dxfId="1682" priority="117" operator="lessThan">
      <formula>20</formula>
    </cfRule>
  </conditionalFormatting>
  <conditionalFormatting sqref="BE130">
    <cfRule type="cellIs" dxfId="1681" priority="116" operator="between">
      <formula>80</formula>
      <formula>120</formula>
    </cfRule>
  </conditionalFormatting>
  <conditionalFormatting sqref="BD129">
    <cfRule type="cellIs" dxfId="1680" priority="115" operator="greaterThan">
      <formula>20</formula>
    </cfRule>
  </conditionalFormatting>
  <conditionalFormatting sqref="BE129">
    <cfRule type="cellIs" dxfId="1679" priority="114" operator="between">
      <formula>80</formula>
      <formula>120</formula>
    </cfRule>
  </conditionalFormatting>
  <conditionalFormatting sqref="BE129">
    <cfRule type="cellIs" dxfId="1678" priority="113" operator="between">
      <formula>80</formula>
      <formula>120</formula>
    </cfRule>
  </conditionalFormatting>
  <conditionalFormatting sqref="BE129">
    <cfRule type="cellIs" dxfId="1677" priority="111" operator="between">
      <formula>80</formula>
      <formula>120</formula>
    </cfRule>
  </conditionalFormatting>
  <conditionalFormatting sqref="BE129">
    <cfRule type="cellIs" dxfId="1676" priority="112" operator="between">
      <formula>80</formula>
      <formula>120</formula>
    </cfRule>
  </conditionalFormatting>
  <conditionalFormatting sqref="BD132">
    <cfRule type="cellIs" dxfId="1675" priority="110" operator="greaterThan">
      <formula>20</formula>
    </cfRule>
  </conditionalFormatting>
  <conditionalFormatting sqref="BE131:BE132">
    <cfRule type="cellIs" dxfId="1674" priority="109" operator="between">
      <formula>80</formula>
      <formula>120</formula>
    </cfRule>
  </conditionalFormatting>
  <conditionalFormatting sqref="BD132">
    <cfRule type="cellIs" dxfId="1673" priority="108" operator="greaterThan">
      <formula>20</formula>
    </cfRule>
  </conditionalFormatting>
  <conditionalFormatting sqref="BD132">
    <cfRule type="cellIs" dxfId="1672" priority="107" operator="lessThan">
      <formula>20</formula>
    </cfRule>
  </conditionalFormatting>
  <conditionalFormatting sqref="AK134">
    <cfRule type="cellIs" dxfId="1671" priority="106" operator="greaterThan">
      <formula>20</formula>
    </cfRule>
  </conditionalFormatting>
  <conditionalFormatting sqref="AQ134">
    <cfRule type="cellIs" dxfId="1670" priority="105" operator="greaterThan">
      <formula>20</formula>
    </cfRule>
  </conditionalFormatting>
  <conditionalFormatting sqref="AW134">
    <cfRule type="cellIs" dxfId="1669" priority="104" operator="greaterThan">
      <formula>20</formula>
    </cfRule>
  </conditionalFormatting>
  <conditionalFormatting sqref="BC134">
    <cfRule type="cellIs" dxfId="1668" priority="103" operator="greaterThan">
      <formula>20</formula>
    </cfRule>
  </conditionalFormatting>
  <conditionalFormatting sqref="AK137">
    <cfRule type="cellIs" dxfId="1667" priority="102" operator="greaterThan">
      <formula>20</formula>
    </cfRule>
  </conditionalFormatting>
  <conditionalFormatting sqref="AQ137">
    <cfRule type="cellIs" dxfId="1666" priority="101" operator="greaterThan">
      <formula>20</formula>
    </cfRule>
  </conditionalFormatting>
  <conditionalFormatting sqref="AW137">
    <cfRule type="cellIs" dxfId="1665" priority="100" operator="greaterThan">
      <formula>20</formula>
    </cfRule>
  </conditionalFormatting>
  <conditionalFormatting sqref="BC137">
    <cfRule type="cellIs" dxfId="1664" priority="99" operator="greaterThan">
      <formula>20</formula>
    </cfRule>
  </conditionalFormatting>
  <conditionalFormatting sqref="AK135">
    <cfRule type="cellIs" dxfId="1663" priority="98" operator="greaterThan">
      <formula>20</formula>
    </cfRule>
  </conditionalFormatting>
  <conditionalFormatting sqref="AQ135">
    <cfRule type="cellIs" dxfId="1662" priority="97" operator="greaterThan">
      <formula>20</formula>
    </cfRule>
  </conditionalFormatting>
  <conditionalFormatting sqref="AW135">
    <cfRule type="cellIs" dxfId="1661" priority="96" operator="greaterThan">
      <formula>20</formula>
    </cfRule>
  </conditionalFormatting>
  <conditionalFormatting sqref="BC135">
    <cfRule type="cellIs" dxfId="1660" priority="95" operator="greaterThan">
      <formula>20</formula>
    </cfRule>
  </conditionalFormatting>
  <conditionalFormatting sqref="AM90:AN90">
    <cfRule type="cellIs" dxfId="1659" priority="94" operator="between">
      <formula>80</formula>
      <formula>120</formula>
    </cfRule>
  </conditionalFormatting>
  <conditionalFormatting sqref="AL89">
    <cfRule type="cellIs" dxfId="1658" priority="93" operator="greaterThan">
      <formula>20</formula>
    </cfRule>
  </conditionalFormatting>
  <conditionalFormatting sqref="AM89:AN89">
    <cfRule type="cellIs" dxfId="1657" priority="92" operator="between">
      <formula>80</formula>
      <formula>120</formula>
    </cfRule>
  </conditionalFormatting>
  <conditionalFormatting sqref="AM89:AN89">
    <cfRule type="cellIs" dxfId="1656" priority="91" operator="between">
      <formula>80</formula>
      <formula>120</formula>
    </cfRule>
  </conditionalFormatting>
  <conditionalFormatting sqref="AL90">
    <cfRule type="cellIs" dxfId="1655" priority="84" operator="lessThan">
      <formula>20</formula>
    </cfRule>
  </conditionalFormatting>
  <conditionalFormatting sqref="AM88:AN88">
    <cfRule type="cellIs" dxfId="1654" priority="90" operator="between">
      <formula>80</formula>
      <formula>120</formula>
    </cfRule>
  </conditionalFormatting>
  <conditionalFormatting sqref="AM87:AN87">
    <cfRule type="cellIs" dxfId="1653" priority="89" operator="between">
      <formula>80</formula>
      <formula>120</formula>
    </cfRule>
  </conditionalFormatting>
  <conditionalFormatting sqref="AM87:AN87">
    <cfRule type="cellIs" dxfId="1652" priority="88" operator="between">
      <formula>80</formula>
      <formula>120</formula>
    </cfRule>
  </conditionalFormatting>
  <conditionalFormatting sqref="AL90">
    <cfRule type="cellIs" dxfId="1651" priority="87" operator="greaterThan">
      <formula>20</formula>
    </cfRule>
  </conditionalFormatting>
  <conditionalFormatting sqref="AM89:AN90">
    <cfRule type="cellIs" dxfId="1650" priority="86" operator="between">
      <formula>80</formula>
      <formula>120</formula>
    </cfRule>
  </conditionalFormatting>
  <conditionalFormatting sqref="AL90">
    <cfRule type="cellIs" dxfId="1649" priority="85" operator="greaterThan">
      <formula>20</formula>
    </cfRule>
  </conditionalFormatting>
  <conditionalFormatting sqref="AS90:AT90">
    <cfRule type="cellIs" dxfId="1648" priority="83" operator="between">
      <formula>80</formula>
      <formula>120</formula>
    </cfRule>
  </conditionalFormatting>
  <conditionalFormatting sqref="AS90:AT90">
    <cfRule type="cellIs" dxfId="1647" priority="82" operator="between">
      <formula>80</formula>
      <formula>120</formula>
    </cfRule>
  </conditionalFormatting>
  <conditionalFormatting sqref="AR89">
    <cfRule type="cellIs" dxfId="1646" priority="81" operator="greaterThan">
      <formula>20</formula>
    </cfRule>
  </conditionalFormatting>
  <conditionalFormatting sqref="AS89:AT89">
    <cfRule type="cellIs" dxfId="1645" priority="80" operator="between">
      <formula>80</formula>
      <formula>120</formula>
    </cfRule>
  </conditionalFormatting>
  <conditionalFormatting sqref="AS89:AT89">
    <cfRule type="cellIs" dxfId="1644" priority="79" operator="between">
      <formula>80</formula>
      <formula>120</formula>
    </cfRule>
  </conditionalFormatting>
  <conditionalFormatting sqref="AS89:AT89">
    <cfRule type="cellIs" dxfId="1643" priority="78" operator="between">
      <formula>80</formula>
      <formula>120</formula>
    </cfRule>
  </conditionalFormatting>
  <conditionalFormatting sqref="AS88:AT88">
    <cfRule type="cellIs" dxfId="1642" priority="77" operator="between">
      <formula>80</formula>
      <formula>120</formula>
    </cfRule>
  </conditionalFormatting>
  <conditionalFormatting sqref="AS88:AT88">
    <cfRule type="cellIs" dxfId="1641" priority="76" operator="between">
      <formula>80</formula>
      <formula>120</formula>
    </cfRule>
  </conditionalFormatting>
  <conditionalFormatting sqref="AS87:AT87">
    <cfRule type="cellIs" dxfId="1640" priority="75" operator="between">
      <formula>80</formula>
      <formula>120</formula>
    </cfRule>
  </conditionalFormatting>
  <conditionalFormatting sqref="AS87:AT87">
    <cfRule type="cellIs" dxfId="1639" priority="74" operator="between">
      <formula>80</formula>
      <formula>120</formula>
    </cfRule>
  </conditionalFormatting>
  <conditionalFormatting sqref="AS87:AT87">
    <cfRule type="cellIs" dxfId="1638" priority="73" operator="between">
      <formula>80</formula>
      <formula>120</formula>
    </cfRule>
  </conditionalFormatting>
  <conditionalFormatting sqref="AR90">
    <cfRule type="cellIs" dxfId="1637" priority="72" operator="greaterThan">
      <formula>20</formula>
    </cfRule>
  </conditionalFormatting>
  <conditionalFormatting sqref="AS89:AT90">
    <cfRule type="cellIs" dxfId="1636" priority="71" operator="between">
      <formula>80</formula>
      <formula>120</formula>
    </cfRule>
  </conditionalFormatting>
  <conditionalFormatting sqref="AS89:AT90">
    <cfRule type="cellIs" dxfId="1635" priority="70" operator="between">
      <formula>80</formula>
      <formula>120</formula>
    </cfRule>
  </conditionalFormatting>
  <conditionalFormatting sqref="AR90">
    <cfRule type="cellIs" dxfId="1634" priority="69" operator="greaterThan">
      <formula>20</formula>
    </cfRule>
  </conditionalFormatting>
  <conditionalFormatting sqref="AR90">
    <cfRule type="cellIs" dxfId="1633" priority="68" operator="lessThan">
      <formula>20</formula>
    </cfRule>
  </conditionalFormatting>
  <conditionalFormatting sqref="AY90:AZ90">
    <cfRule type="cellIs" dxfId="1632" priority="67" operator="between">
      <formula>80</formula>
      <formula>120</formula>
    </cfRule>
  </conditionalFormatting>
  <conditionalFormatting sqref="AX89">
    <cfRule type="cellIs" dxfId="1631" priority="66" operator="greaterThan">
      <formula>20</formula>
    </cfRule>
  </conditionalFormatting>
  <conditionalFormatting sqref="AY89:AZ89">
    <cfRule type="cellIs" dxfId="1630" priority="65" operator="between">
      <formula>80</formula>
      <formula>120</formula>
    </cfRule>
  </conditionalFormatting>
  <conditionalFormatting sqref="AY89:AZ89">
    <cfRule type="cellIs" dxfId="1629" priority="63" operator="between">
      <formula>80</formula>
      <formula>120</formula>
    </cfRule>
  </conditionalFormatting>
  <conditionalFormatting sqref="AY89:AZ89">
    <cfRule type="cellIs" dxfId="1628" priority="64" operator="between">
      <formula>80</formula>
      <formula>120</formula>
    </cfRule>
  </conditionalFormatting>
  <conditionalFormatting sqref="AY88:AZ88">
    <cfRule type="cellIs" dxfId="1627" priority="62" operator="between">
      <formula>80</formula>
      <formula>120</formula>
    </cfRule>
  </conditionalFormatting>
  <conditionalFormatting sqref="AY87:AZ87">
    <cfRule type="cellIs" dxfId="1626" priority="61" operator="between">
      <formula>80</formula>
      <formula>120</formula>
    </cfRule>
  </conditionalFormatting>
  <conditionalFormatting sqref="AY87:AZ87">
    <cfRule type="cellIs" dxfId="1625" priority="59" operator="between">
      <formula>80</formula>
      <formula>120</formula>
    </cfRule>
  </conditionalFormatting>
  <conditionalFormatting sqref="AY87:AZ87">
    <cfRule type="cellIs" dxfId="1624" priority="60" operator="between">
      <formula>80</formula>
      <formula>120</formula>
    </cfRule>
  </conditionalFormatting>
  <conditionalFormatting sqref="AX90">
    <cfRule type="cellIs" dxfId="1623" priority="58" operator="greaterThan">
      <formula>20</formula>
    </cfRule>
  </conditionalFormatting>
  <conditionalFormatting sqref="AY89:AZ90">
    <cfRule type="cellIs" dxfId="1622" priority="57" operator="between">
      <formula>80</formula>
      <formula>120</formula>
    </cfRule>
  </conditionalFormatting>
  <conditionalFormatting sqref="AX90">
    <cfRule type="cellIs" dxfId="1621" priority="56" operator="greaterThan">
      <formula>20</formula>
    </cfRule>
  </conditionalFormatting>
  <conditionalFormatting sqref="AX90">
    <cfRule type="cellIs" dxfId="1620" priority="55" operator="lessThan">
      <formula>20</formula>
    </cfRule>
  </conditionalFormatting>
  <conditionalFormatting sqref="BE87">
    <cfRule type="cellIs" dxfId="1619" priority="46" operator="between">
      <formula>80</formula>
      <formula>120</formula>
    </cfRule>
  </conditionalFormatting>
  <conditionalFormatting sqref="BE90">
    <cfRule type="cellIs" dxfId="1618" priority="54" operator="between">
      <formula>80</formula>
      <formula>120</formula>
    </cfRule>
  </conditionalFormatting>
  <conditionalFormatting sqref="BD89">
    <cfRule type="cellIs" dxfId="1617" priority="53" operator="greaterThan">
      <formula>20</formula>
    </cfRule>
  </conditionalFormatting>
  <conditionalFormatting sqref="BE89">
    <cfRule type="cellIs" dxfId="1616" priority="52" operator="between">
      <formula>80</formula>
      <formula>120</formula>
    </cfRule>
  </conditionalFormatting>
  <conditionalFormatting sqref="BE89">
    <cfRule type="cellIs" dxfId="1615" priority="51" operator="between">
      <formula>80</formula>
      <formula>120</formula>
    </cfRule>
  </conditionalFormatting>
  <conditionalFormatting sqref="BE89">
    <cfRule type="cellIs" dxfId="1614" priority="49" operator="between">
      <formula>80</formula>
      <formula>120</formula>
    </cfRule>
  </conditionalFormatting>
  <conditionalFormatting sqref="BE89">
    <cfRule type="cellIs" dxfId="1613" priority="50" operator="between">
      <formula>80</formula>
      <formula>120</formula>
    </cfRule>
  </conditionalFormatting>
  <conditionalFormatting sqref="BE88">
    <cfRule type="cellIs" dxfId="1612" priority="48" operator="between">
      <formula>80</formula>
      <formula>120</formula>
    </cfRule>
  </conditionalFormatting>
  <conditionalFormatting sqref="BE87">
    <cfRule type="cellIs" dxfId="1611" priority="47" operator="between">
      <formula>80</formula>
      <formula>120</formula>
    </cfRule>
  </conditionalFormatting>
  <conditionalFormatting sqref="BE87">
    <cfRule type="cellIs" dxfId="1610" priority="44" operator="between">
      <formula>80</formula>
      <formula>120</formula>
    </cfRule>
  </conditionalFormatting>
  <conditionalFormatting sqref="BE87">
    <cfRule type="cellIs" dxfId="1609" priority="45" operator="between">
      <formula>80</formula>
      <formula>120</formula>
    </cfRule>
  </conditionalFormatting>
  <conditionalFormatting sqref="BD90">
    <cfRule type="cellIs" dxfId="1608" priority="43" operator="greaterThan">
      <formula>20</formula>
    </cfRule>
  </conditionalFormatting>
  <conditionalFormatting sqref="BE89:BE90">
    <cfRule type="cellIs" dxfId="1607" priority="42" operator="between">
      <formula>80</formula>
      <formula>120</formula>
    </cfRule>
  </conditionalFormatting>
  <conditionalFormatting sqref="BD90">
    <cfRule type="cellIs" dxfId="1606" priority="41" operator="greaterThan">
      <formula>20</formula>
    </cfRule>
  </conditionalFormatting>
  <conditionalFormatting sqref="BD90">
    <cfRule type="cellIs" dxfId="1605" priority="40" operator="lessThan">
      <formula>20</formula>
    </cfRule>
  </conditionalFormatting>
  <conditionalFormatting sqref="AK26 AK33 AK36 AK39 AK42 AK45 AK48">
    <cfRule type="cellIs" dxfId="1604" priority="39" operator="greaterThan">
      <formula>20</formula>
    </cfRule>
  </conditionalFormatting>
  <conditionalFormatting sqref="AQ26 AQ33 AQ36 AQ39 AQ42 AQ45 AQ48">
    <cfRule type="cellIs" dxfId="1603" priority="38" operator="greaterThan">
      <formula>20</formula>
    </cfRule>
  </conditionalFormatting>
  <conditionalFormatting sqref="AW26 AW33 AW36 AW39 AW42 AW45 AW48">
    <cfRule type="cellIs" dxfId="1602" priority="37" operator="greaterThan">
      <formula>20</formula>
    </cfRule>
  </conditionalFormatting>
  <conditionalFormatting sqref="BC26 BC33 BC36 BC39 BC42 BC45 BC48">
    <cfRule type="cellIs" dxfId="1601" priority="36" operator="greaterThan">
      <formula>20</formula>
    </cfRule>
  </conditionalFormatting>
  <conditionalFormatting sqref="AJ36 AJ39 AJ42 AJ45 AJ48">
    <cfRule type="cellIs" dxfId="1600" priority="35" operator="lessThan">
      <formula>20.1</formula>
    </cfRule>
  </conditionalFormatting>
  <conditionalFormatting sqref="AP36 AP39 AP42 AP45 AP48">
    <cfRule type="cellIs" dxfId="1599" priority="34" operator="lessThan">
      <formula>20.1</formula>
    </cfRule>
  </conditionalFormatting>
  <conditionalFormatting sqref="AV36 AV39 AV42 AV45 AV48">
    <cfRule type="cellIs" dxfId="1598" priority="33" operator="lessThan">
      <formula>20.1</formula>
    </cfRule>
  </conditionalFormatting>
  <conditionalFormatting sqref="BB36 BB39 BB42 BB45 BB48">
    <cfRule type="cellIs" dxfId="1597" priority="32" operator="lessThan">
      <formula>20.1</formula>
    </cfRule>
  </conditionalFormatting>
  <conditionalFormatting sqref="AI26">
    <cfRule type="cellIs" dxfId="1596" priority="31" operator="between">
      <formula>80</formula>
      <formula>120</formula>
    </cfRule>
  </conditionalFormatting>
  <conditionalFormatting sqref="AO26">
    <cfRule type="cellIs" dxfId="1595" priority="30" operator="between">
      <formula>80</formula>
      <formula>120</formula>
    </cfRule>
  </conditionalFormatting>
  <conditionalFormatting sqref="AU26">
    <cfRule type="cellIs" dxfId="1594" priority="29" operator="between">
      <formula>80</formula>
      <formula>120</formula>
    </cfRule>
  </conditionalFormatting>
  <conditionalFormatting sqref="BA26">
    <cfRule type="cellIs" dxfId="1593" priority="28" operator="between">
      <formula>80</formula>
      <formula>120</formula>
    </cfRule>
  </conditionalFormatting>
  <conditionalFormatting sqref="BC138">
    <cfRule type="cellIs" dxfId="1592" priority="27" operator="greaterThan">
      <formula>20</formula>
    </cfRule>
  </conditionalFormatting>
  <conditionalFormatting sqref="BA96">
    <cfRule type="cellIs" dxfId="1591" priority="17" operator="between">
      <formula>80</formula>
      <formula>120</formula>
    </cfRule>
  </conditionalFormatting>
  <conditionalFormatting sqref="AK96">
    <cfRule type="cellIs" dxfId="1590" priority="22" operator="greaterThan">
      <formula>20</formula>
    </cfRule>
  </conditionalFormatting>
  <conditionalFormatting sqref="AQ96">
    <cfRule type="cellIs" dxfId="1589" priority="21" operator="greaterThan">
      <formula>20</formula>
    </cfRule>
  </conditionalFormatting>
  <conditionalFormatting sqref="AO96">
    <cfRule type="cellIs" dxfId="1588" priority="19" operator="between">
      <formula>80</formula>
      <formula>120</formula>
    </cfRule>
  </conditionalFormatting>
  <conditionalFormatting sqref="AU96">
    <cfRule type="cellIs" dxfId="1587" priority="18" operator="between">
      <formula>80</formula>
      <formula>120</formula>
    </cfRule>
  </conditionalFormatting>
  <conditionalFormatting sqref="AO138">
    <cfRule type="cellIs" dxfId="1586" priority="12" operator="between">
      <formula>80</formula>
      <formula>120</formula>
    </cfRule>
  </conditionalFormatting>
  <conditionalFormatting sqref="AO51">
    <cfRule type="cellIs" dxfId="1585" priority="26" operator="between">
      <formula>80</formula>
      <formula>120</formula>
    </cfRule>
  </conditionalFormatting>
  <conditionalFormatting sqref="AU51">
    <cfRule type="cellIs" dxfId="1584" priority="25" operator="between">
      <formula>80</formula>
      <formula>120</formula>
    </cfRule>
  </conditionalFormatting>
  <conditionalFormatting sqref="AI138">
    <cfRule type="cellIs" dxfId="1583" priority="9" operator="between">
      <formula>80</formula>
      <formula>120</formula>
    </cfRule>
  </conditionalFormatting>
  <conditionalFormatting sqref="BA51">
    <cfRule type="cellIs" dxfId="1582" priority="24" operator="between">
      <formula>80</formula>
      <formula>120</formula>
    </cfRule>
  </conditionalFormatting>
  <conditionalFormatting sqref="AI51">
    <cfRule type="cellIs" dxfId="1581" priority="23" operator="between">
      <formula>80</formula>
      <formula>120</formula>
    </cfRule>
  </conditionalFormatting>
  <conditionalFormatting sqref="AU138">
    <cfRule type="cellIs" dxfId="1580" priority="11" operator="between">
      <formula>80</formula>
      <formula>120</formula>
    </cfRule>
  </conditionalFormatting>
  <conditionalFormatting sqref="BA138">
    <cfRule type="cellIs" dxfId="1579" priority="10" operator="between">
      <formula>80</formula>
      <formula>120</formula>
    </cfRule>
  </conditionalFormatting>
  <conditionalFormatting sqref="AW96">
    <cfRule type="cellIs" dxfId="1578" priority="20" operator="greaterThan">
      <formula>20</formula>
    </cfRule>
  </conditionalFormatting>
  <conditionalFormatting sqref="AI96">
    <cfRule type="cellIs" dxfId="1577" priority="16" operator="between">
      <formula>80</formula>
      <formula>120</formula>
    </cfRule>
  </conditionalFormatting>
  <conditionalFormatting sqref="AK138">
    <cfRule type="cellIs" dxfId="1576" priority="15" operator="greaterThan">
      <formula>20</formula>
    </cfRule>
  </conditionalFormatting>
  <conditionalFormatting sqref="AQ138">
    <cfRule type="cellIs" dxfId="1575" priority="14" operator="greaterThan">
      <formula>20</formula>
    </cfRule>
  </conditionalFormatting>
  <conditionalFormatting sqref="AW138">
    <cfRule type="cellIs" dxfId="1574" priority="13" operator="greaterThan">
      <formula>20</formula>
    </cfRule>
  </conditionalFormatting>
  <conditionalFormatting sqref="AK29">
    <cfRule type="cellIs" dxfId="1573" priority="8" operator="greaterThan">
      <formula>20</formula>
    </cfRule>
  </conditionalFormatting>
  <conditionalFormatting sqref="AQ29">
    <cfRule type="cellIs" dxfId="1572" priority="7" operator="greaterThan">
      <formula>20</formula>
    </cfRule>
  </conditionalFormatting>
  <conditionalFormatting sqref="AW29">
    <cfRule type="cellIs" dxfId="1571" priority="6" operator="greaterThan">
      <formula>20</formula>
    </cfRule>
  </conditionalFormatting>
  <conditionalFormatting sqref="BC29">
    <cfRule type="cellIs" dxfId="1570" priority="5" operator="greaterThan">
      <formula>20</formula>
    </cfRule>
  </conditionalFormatting>
  <conditionalFormatting sqref="AI29">
    <cfRule type="cellIs" dxfId="1569" priority="4" operator="between">
      <formula>80</formula>
      <formula>120</formula>
    </cfRule>
  </conditionalFormatting>
  <conditionalFormatting sqref="AO29">
    <cfRule type="cellIs" dxfId="1568" priority="3" operator="between">
      <formula>80</formula>
      <formula>120</formula>
    </cfRule>
  </conditionalFormatting>
  <conditionalFormatting sqref="AU29">
    <cfRule type="cellIs" dxfId="1567" priority="2" operator="between">
      <formula>80</formula>
      <formula>120</formula>
    </cfRule>
  </conditionalFormatting>
  <conditionalFormatting sqref="BA29">
    <cfRule type="cellIs" dxfId="1566" priority="1" operator="between">
      <formula>80</formula>
      <formula>120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A494-3167-45A1-8F1B-CFD295D7DDAF}">
  <dimension ref="A1:BJ140"/>
  <sheetViews>
    <sheetView topLeftCell="Z100" zoomScale="74" zoomScaleNormal="74" workbookViewId="0">
      <selection activeCell="AJ155" sqref="AJ155"/>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3" spans="1:16" x14ac:dyDescent="0.35">
      <c r="C3" t="s">
        <v>148</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5.5267408615418748E-2</v>
      </c>
      <c r="N14" s="3">
        <f>((H14*$H$21)+$H$22)*1000/L14</f>
        <v>0.14543232672190043</v>
      </c>
      <c r="O14" s="3">
        <f>N14-M14</f>
        <v>9.0164918106481681E-2</v>
      </c>
      <c r="P14" s="3">
        <f>((J14*$J$21)+$J$22)*1000/L14</f>
        <v>1.8226376735729456E-2</v>
      </c>
    </row>
    <row r="15" spans="1:16" x14ac:dyDescent="0.35">
      <c r="A15" t="s">
        <v>68</v>
      </c>
      <c r="B15" t="s">
        <v>69</v>
      </c>
      <c r="C15" t="s">
        <v>67</v>
      </c>
      <c r="E15">
        <f>3*G36/1000</f>
        <v>6.0000000000000006E-4</v>
      </c>
      <c r="F15" s="2">
        <f>AVERAGE('07oct22'!I36:I37,'11oct22'!I36:I37) - (A16*G36/0.5)</f>
        <v>1100</v>
      </c>
      <c r="G15">
        <f>6*H36/1000</f>
        <v>1.2000000000000001E-3</v>
      </c>
      <c r="H15" s="2">
        <f>AVERAGE('07oct22'!J36:J37,'11oct22'!J36:J37) - (B16*H36/0.5)</f>
        <v>2170.6999999999998</v>
      </c>
      <c r="I15">
        <f>0.3*H36/1000</f>
        <v>5.9999999999999995E-5</v>
      </c>
      <c r="J15" s="2">
        <f>AVERAGE('07oct22'!L36:L37,'11oct22'!L36:L37) - (C16*H36/0.5)</f>
        <v>1071.95</v>
      </c>
      <c r="L15">
        <v>0.2</v>
      </c>
      <c r="M15" s="3">
        <f t="shared" ref="M15:M19" si="0">((F15*$F$21)+$F$22)*1000/L15</f>
        <v>2.8793122680749321</v>
      </c>
      <c r="N15" s="3">
        <f t="shared" ref="N15:N19" si="1">((H15*$H$21)+$H$22)*1000/L15</f>
        <v>5.7205866655885256</v>
      </c>
      <c r="O15" s="3">
        <f t="shared" ref="O15:O19" si="2">N15-M15</f>
        <v>2.8412743975135935</v>
      </c>
      <c r="P15" s="3">
        <f t="shared" ref="P15:P19" si="3">((J15*$J$21)+$J$22)*1000/L15</f>
        <v>0.31270523089423119</v>
      </c>
    </row>
    <row r="16" spans="1:16" x14ac:dyDescent="0.35">
      <c r="A16">
        <f>AVERAGE(I33:I34)</f>
        <v>75</v>
      </c>
      <c r="B16">
        <f>AVERAGE(J33:J34)</f>
        <v>152</v>
      </c>
      <c r="C16">
        <f>AVERAGE(L33:L34)</f>
        <v>152</v>
      </c>
      <c r="E16">
        <f>3*G39/1000</f>
        <v>1.7999999999999997E-3</v>
      </c>
      <c r="F16" s="2">
        <f>AVERAGE('07oct22'!I39:I40,'11oct22'!I39:I40) - (A16*G39/0.5)</f>
        <v>3793.5</v>
      </c>
      <c r="G16">
        <f>6*H39/1000</f>
        <v>3.5999999999999995E-3</v>
      </c>
      <c r="H16" s="2">
        <f>AVERAGE('07oct22'!J39:J40,'11oct22'!J39:J40) - (B16*H39/0.5)</f>
        <v>7396.1</v>
      </c>
      <c r="I16">
        <f>0.3*H39/1000</f>
        <v>1.7999999999999998E-4</v>
      </c>
      <c r="J16" s="2">
        <f>AVERAGE('07oct22'!L39:L40,'11oct22'!L39:L40) - (C16*H39/0.5)</f>
        <v>3264.1</v>
      </c>
      <c r="L16">
        <v>0.6</v>
      </c>
      <c r="M16" s="3">
        <f t="shared" si="0"/>
        <v>3.1971255079327814</v>
      </c>
      <c r="N16" s="3">
        <f t="shared" si="1"/>
        <v>6.2053985407514878</v>
      </c>
      <c r="O16" s="3">
        <f t="shared" si="2"/>
        <v>3.0082730328187064</v>
      </c>
      <c r="P16" s="3">
        <f t="shared" si="3"/>
        <v>0.28633604327278539</v>
      </c>
    </row>
    <row r="17" spans="1:62" x14ac:dyDescent="0.35">
      <c r="E17">
        <f>9*G42/1000</f>
        <v>2.9970000000000005E-3</v>
      </c>
      <c r="F17" s="2">
        <f>AVERAGE('07oct22'!I42:I43,'11oct22'!I42:I43) - (A16*G42/0.5)</f>
        <v>5605.05</v>
      </c>
      <c r="G17">
        <f>18*H42/1000</f>
        <v>5.9940000000000011E-3</v>
      </c>
      <c r="H17" s="2">
        <f>AVERAGE('07oct22'!J42:J43,'11oct22'!J42:J43) - (B16*H42/0.5)</f>
        <v>11409.018</v>
      </c>
      <c r="I17">
        <f>0.9*H42/1000</f>
        <v>2.9970000000000002E-4</v>
      </c>
      <c r="J17" s="2">
        <f>AVERAGE('07oct22'!L42:L43,'11oct22'!L42:L43) - (C16*H42/0.5)</f>
        <v>5391.768</v>
      </c>
      <c r="L17">
        <v>0.33300000000000002</v>
      </c>
      <c r="M17" s="3">
        <f t="shared" si="0"/>
        <v>8.4718717609697887</v>
      </c>
      <c r="N17" s="3">
        <f t="shared" si="1"/>
        <v>17.128862690649591</v>
      </c>
      <c r="O17" s="3">
        <f t="shared" si="2"/>
        <v>8.656990929679802</v>
      </c>
      <c r="P17" s="3">
        <f t="shared" si="3"/>
        <v>0.83437931048656622</v>
      </c>
    </row>
    <row r="18" spans="1:62" x14ac:dyDescent="0.35">
      <c r="E18">
        <f>9*G45/1000</f>
        <v>4.2030000000000001E-3</v>
      </c>
      <c r="F18" s="2">
        <f>AVERAGE('11oct22'!I45:I46,'11oct22'!I45:I46) - (A16*G45/0.5)</f>
        <v>8397.4500000000007</v>
      </c>
      <c r="G18">
        <f>18*H45/1000</f>
        <v>8.4060000000000003E-3</v>
      </c>
      <c r="H18" s="2">
        <f>AVERAGE('11oct22'!J45:J46,'11oct22'!J45:J46) - (B16*H45/0.5)</f>
        <v>17216.031999999999</v>
      </c>
      <c r="I18">
        <f>0.9*H45/1000</f>
        <v>4.2030000000000002E-4</v>
      </c>
      <c r="J18" s="2">
        <f>AVERAGE('11oct22'!L45:L46,'11oct22'!L45:L46) - (C16*H45/0.5)</f>
        <v>8961.0319999999992</v>
      </c>
      <c r="L18">
        <v>0.46700000000000003</v>
      </c>
      <c r="M18" s="3">
        <f t="shared" si="0"/>
        <v>9.0210640171478946</v>
      </c>
      <c r="N18" s="3">
        <f t="shared" si="1"/>
        <v>18.3513975146092</v>
      </c>
      <c r="O18" s="3">
        <f t="shared" si="2"/>
        <v>9.3303334974613055</v>
      </c>
      <c r="P18" s="3">
        <f t="shared" si="3"/>
        <v>0.9759028994600546</v>
      </c>
    </row>
    <row r="19" spans="1:62" x14ac:dyDescent="0.35">
      <c r="E19">
        <f>9*G48/1000</f>
        <v>5.3999999999999994E-3</v>
      </c>
      <c r="F19" s="2">
        <f>AVERAGE('07oct22'!I48:I49,'11oct22'!I48:I49) - (A16*G48/0.5)</f>
        <v>10868.25</v>
      </c>
      <c r="G19">
        <f>18*H48/1000</f>
        <v>1.0799999999999999E-2</v>
      </c>
      <c r="H19" s="2">
        <f>AVERAGE('07oct22'!J48:J49,'11oct22'!J48:J49) - (B16*H48/0.5)</f>
        <v>21705.35</v>
      </c>
      <c r="I19">
        <f>0.9*H48/1000</f>
        <v>5.4000000000000001E-4</v>
      </c>
      <c r="J19" s="2">
        <f>AVERAGE('07oct22'!L48:L49,'11oct22'!L48:L49) - (C16*H48/0.5)</f>
        <v>10309.35</v>
      </c>
      <c r="L19">
        <v>0.6</v>
      </c>
      <c r="M19" s="3">
        <f t="shared" si="0"/>
        <v>9.0737639081777193</v>
      </c>
      <c r="N19" s="3">
        <f t="shared" si="1"/>
        <v>17.976522439602739</v>
      </c>
      <c r="O19" s="3">
        <f t="shared" si="2"/>
        <v>8.9027585314250199</v>
      </c>
      <c r="P19" s="3">
        <f t="shared" si="3"/>
        <v>0.87158195841624309</v>
      </c>
    </row>
    <row r="20" spans="1:62" x14ac:dyDescent="0.35">
      <c r="F20" s="2"/>
      <c r="H20" s="2"/>
      <c r="J20" s="2"/>
    </row>
    <row r="21" spans="1:62" x14ac:dyDescent="0.35">
      <c r="D21" t="s">
        <v>33</v>
      </c>
      <c r="F21" s="5">
        <f>SLOPE(E13:E19,F13:F19)</f>
        <v>4.9838977209752454E-7</v>
      </c>
      <c r="G21" s="5"/>
      <c r="H21" s="5">
        <f>SLOPE(G13:G19,H13:H19)</f>
        <v>4.9357404051999594E-7</v>
      </c>
      <c r="I21" s="5"/>
      <c r="J21" s="5">
        <f>SLOPE(I13:I19,J13:J19)</f>
        <v>4.9841744308019523E-8</v>
      </c>
    </row>
    <row r="22" spans="1:62" x14ac:dyDescent="0.35">
      <c r="D22" t="s">
        <v>34</v>
      </c>
      <c r="F22" s="5">
        <f>INTERCEPT(E13:E19,F13:F19)</f>
        <v>2.7633704307709374E-5</v>
      </c>
      <c r="G22" s="5"/>
      <c r="H22" s="5">
        <f>INTERCEPT(G13:G19,H13:H19)</f>
        <v>7.2716163360950214E-5</v>
      </c>
      <c r="I22" s="5"/>
      <c r="J22" s="5">
        <f>INTERCEPT(I13:I19,J13:J19)</f>
        <v>9.1131883678647284E-6</v>
      </c>
    </row>
    <row r="23" spans="1:62" x14ac:dyDescent="0.35">
      <c r="D23" t="s">
        <v>35</v>
      </c>
      <c r="F23" s="4">
        <f>RSQ(E13:E19,F13:F19)</f>
        <v>0.99779433639057757</v>
      </c>
      <c r="G23" s="4"/>
      <c r="H23" s="4">
        <f>RSQ(G13:G19,H13:H19)</f>
        <v>0.99846080445720076</v>
      </c>
      <c r="I23" s="4"/>
      <c r="J23" s="4">
        <f>RSQ(I13:I19,J13:J19)</f>
        <v>0.99004249326342619</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4499</v>
      </c>
      <c r="J25">
        <v>8408</v>
      </c>
      <c r="L25">
        <v>3604</v>
      </c>
      <c r="M25">
        <v>6.4450000000000003</v>
      </c>
      <c r="N25">
        <v>12.336</v>
      </c>
      <c r="O25">
        <v>5.8920000000000003</v>
      </c>
      <c r="Q25">
        <v>0.435</v>
      </c>
      <c r="R25">
        <v>1</v>
      </c>
      <c r="S25">
        <v>0</v>
      </c>
      <c r="T25">
        <v>0</v>
      </c>
      <c r="V25">
        <v>0</v>
      </c>
      <c r="Y25" s="1">
        <v>44844</v>
      </c>
      <c r="Z25" s="6">
        <v>0.42534722222222227</v>
      </c>
      <c r="AB25">
        <v>1</v>
      </c>
      <c r="AD25" s="3">
        <f t="shared" ref="AD25:AD35" si="4">((I25*$F$21)+$F$22)*1000/G25</f>
        <v>7.5662976299149065</v>
      </c>
      <c r="AE25" s="3">
        <f t="shared" ref="AE25:AE35" si="5">((J25*$H$21)+$H$22)*1000/H25</f>
        <v>14.075622320176921</v>
      </c>
      <c r="AF25" s="3">
        <f t="shared" ref="AF25:AF35" si="6">AE25-AD25</f>
        <v>6.5093246902620141</v>
      </c>
      <c r="AG25" s="3">
        <f t="shared" ref="AG25:AG35" si="7">((L25*$J$21)+$J$22)*1000/H25</f>
        <v>0.629142782846557</v>
      </c>
      <c r="AH25" s="3"/>
    </row>
    <row r="26" spans="1:62" x14ac:dyDescent="0.35">
      <c r="A26">
        <v>2</v>
      </c>
      <c r="B26">
        <v>1</v>
      </c>
      <c r="C26" t="s">
        <v>26</v>
      </c>
      <c r="D26" t="s">
        <v>27</v>
      </c>
      <c r="G26">
        <v>0.3</v>
      </c>
      <c r="H26">
        <v>0.3</v>
      </c>
      <c r="I26">
        <v>7195</v>
      </c>
      <c r="J26">
        <v>8413</v>
      </c>
      <c r="L26">
        <v>3634</v>
      </c>
      <c r="M26">
        <v>9.8919999999999995</v>
      </c>
      <c r="N26">
        <v>12.343</v>
      </c>
      <c r="O26">
        <v>2.4510000000000001</v>
      </c>
      <c r="Q26">
        <v>0.44</v>
      </c>
      <c r="R26">
        <v>1</v>
      </c>
      <c r="S26">
        <v>0</v>
      </c>
      <c r="T26">
        <v>0</v>
      </c>
      <c r="V26">
        <v>0</v>
      </c>
      <c r="Y26" s="1">
        <v>44844</v>
      </c>
      <c r="Z26" s="6">
        <v>0.43231481481481482</v>
      </c>
      <c r="AB26">
        <v>1</v>
      </c>
      <c r="AD26" s="3">
        <f t="shared" si="4"/>
        <v>12.045160381831328</v>
      </c>
      <c r="AE26" s="3">
        <f t="shared" si="5"/>
        <v>14.083848554185588</v>
      </c>
      <c r="AF26" s="3">
        <f t="shared" si="6"/>
        <v>2.0386881723542594</v>
      </c>
      <c r="AG26" s="3">
        <f t="shared" si="7"/>
        <v>0.6341269572773589</v>
      </c>
      <c r="AH26" s="3"/>
      <c r="AK26">
        <f>ABS(100*(AD26-AD27)/(AVERAGE(AD26:AD27)))</f>
        <v>2.7588315138857688E-2</v>
      </c>
      <c r="AQ26">
        <f>ABS(100*(AE26-AE27)/(AVERAGE(AE26:AE27)))</f>
        <v>9.3498076606451874E-2</v>
      </c>
      <c r="AW26">
        <f>ABS(100*(AF26-AF27)/(AVERAGE(AF26:AF27)))</f>
        <v>0.48380019696198673</v>
      </c>
      <c r="BC26">
        <f>ABS(100*(AG26-AG27)/(AVERAGE(AG26:AG27)))</f>
        <v>1.1461788332316312</v>
      </c>
      <c r="BG26" s="3">
        <f>AVERAGE(AD26:AD27)</f>
        <v>12.043499082591003</v>
      </c>
      <c r="BH26" s="3">
        <f>AVERAGE(AE26:AE27)</f>
        <v>14.077267566978653</v>
      </c>
      <c r="BI26" s="3">
        <f>AVERAGE(AF26:AF27)</f>
        <v>2.0337684843876502</v>
      </c>
      <c r="BJ26" s="3">
        <f>AVERAGE(AG26:AG27)</f>
        <v>0.63778201852661365</v>
      </c>
    </row>
    <row r="27" spans="1:62" x14ac:dyDescent="0.35">
      <c r="A27">
        <v>3</v>
      </c>
      <c r="B27">
        <v>1</v>
      </c>
      <c r="C27" t="s">
        <v>26</v>
      </c>
      <c r="D27" t="s">
        <v>27</v>
      </c>
      <c r="G27">
        <v>0.3</v>
      </c>
      <c r="H27">
        <v>0.3</v>
      </c>
      <c r="I27">
        <v>7193</v>
      </c>
      <c r="J27">
        <v>8405</v>
      </c>
      <c r="L27">
        <v>3678</v>
      </c>
      <c r="M27">
        <v>9.8889999999999993</v>
      </c>
      <c r="N27">
        <v>12.331</v>
      </c>
      <c r="O27">
        <v>2.4420000000000002</v>
      </c>
      <c r="Q27">
        <v>0.44800000000000001</v>
      </c>
      <c r="R27">
        <v>1</v>
      </c>
      <c r="S27">
        <v>0</v>
      </c>
      <c r="T27">
        <v>0</v>
      </c>
      <c r="V27">
        <v>0</v>
      </c>
      <c r="Y27" s="1">
        <v>44844</v>
      </c>
      <c r="Z27" s="6">
        <v>0.43967592592592591</v>
      </c>
      <c r="AB27">
        <v>1</v>
      </c>
      <c r="AD27" s="3">
        <f t="shared" si="4"/>
        <v>12.041837783350678</v>
      </c>
      <c r="AE27" s="3">
        <f t="shared" si="5"/>
        <v>14.070686579771719</v>
      </c>
      <c r="AF27" s="3">
        <f t="shared" si="6"/>
        <v>2.0288487964210411</v>
      </c>
      <c r="AG27" s="3">
        <f t="shared" si="7"/>
        <v>0.64143707977586839</v>
      </c>
      <c r="AH27" s="3"/>
    </row>
    <row r="28" spans="1:62" x14ac:dyDescent="0.35">
      <c r="A28">
        <v>4</v>
      </c>
      <c r="B28">
        <v>3</v>
      </c>
      <c r="C28" t="s">
        <v>85</v>
      </c>
      <c r="D28" t="s">
        <v>27</v>
      </c>
      <c r="G28">
        <v>0.5</v>
      </c>
      <c r="H28">
        <v>0.5</v>
      </c>
      <c r="I28">
        <v>3848</v>
      </c>
      <c r="J28">
        <v>734</v>
      </c>
      <c r="L28">
        <v>433</v>
      </c>
      <c r="M28">
        <v>3.367</v>
      </c>
      <c r="N28">
        <v>0.9</v>
      </c>
      <c r="O28">
        <v>0</v>
      </c>
      <c r="Q28">
        <v>0</v>
      </c>
      <c r="R28">
        <v>1</v>
      </c>
      <c r="S28">
        <v>0</v>
      </c>
      <c r="T28">
        <v>0</v>
      </c>
      <c r="V28">
        <v>0</v>
      </c>
      <c r="Y28" s="1">
        <v>44844</v>
      </c>
      <c r="Z28" s="6">
        <v>0.45187500000000003</v>
      </c>
      <c r="AB28">
        <v>1</v>
      </c>
      <c r="AD28" s="3">
        <f t="shared" si="4"/>
        <v>3.8908750946779675</v>
      </c>
      <c r="AE28" s="3">
        <f t="shared" si="5"/>
        <v>0.86999901820525449</v>
      </c>
      <c r="AF28" s="3">
        <f t="shared" si="6"/>
        <v>-3.0208760764727129</v>
      </c>
      <c r="AG28" s="3">
        <f t="shared" si="7"/>
        <v>6.1389327306474367E-2</v>
      </c>
      <c r="AH28" s="3"/>
    </row>
    <row r="29" spans="1:62" x14ac:dyDescent="0.35">
      <c r="A29">
        <v>5</v>
      </c>
      <c r="B29">
        <v>3</v>
      </c>
      <c r="C29" t="s">
        <v>85</v>
      </c>
      <c r="D29" t="s">
        <v>27</v>
      </c>
      <c r="G29">
        <v>0.5</v>
      </c>
      <c r="H29">
        <v>0.5</v>
      </c>
      <c r="I29">
        <v>661</v>
      </c>
      <c r="J29">
        <v>776</v>
      </c>
      <c r="L29">
        <v>421</v>
      </c>
      <c r="M29">
        <v>0.92200000000000004</v>
      </c>
      <c r="N29">
        <v>0.93600000000000005</v>
      </c>
      <c r="O29">
        <v>1.4E-2</v>
      </c>
      <c r="Q29">
        <v>0</v>
      </c>
      <c r="R29">
        <v>1</v>
      </c>
      <c r="S29">
        <v>0</v>
      </c>
      <c r="T29">
        <v>0</v>
      </c>
      <c r="V29">
        <v>0</v>
      </c>
      <c r="Y29" s="1">
        <v>44844</v>
      </c>
      <c r="Z29" s="6">
        <v>0.45806712962962964</v>
      </c>
      <c r="AB29">
        <v>1</v>
      </c>
      <c r="AD29" s="3">
        <f t="shared" si="4"/>
        <v>0.71413868732834618</v>
      </c>
      <c r="AE29" s="3">
        <f t="shared" si="5"/>
        <v>0.9114592376089341</v>
      </c>
      <c r="AF29" s="3">
        <f t="shared" si="6"/>
        <v>0.19732055028058793</v>
      </c>
      <c r="AG29" s="3">
        <f t="shared" si="7"/>
        <v>6.0193125443081898E-2</v>
      </c>
      <c r="AH29" s="3"/>
      <c r="AK29">
        <f>ABS(100*(AD29-AD30)/(AVERAGE(AD29:AD30)))</f>
        <v>10.426671591766883</v>
      </c>
      <c r="AQ29">
        <f>ABS(100*(AE29-AE30)/(AVERAGE(AE29:AE30)))</f>
        <v>4.2403167941679403</v>
      </c>
      <c r="AW29">
        <f>ABS(100*(AF29-AF30)/(AVERAGE(AF29:AF30)))</f>
        <v>43.675035260997824</v>
      </c>
      <c r="BC29">
        <f>ABS(100*(AG29-AG30)/(AVERAGE(AG29:AG30)))</f>
        <v>6.5669085492253618</v>
      </c>
      <c r="BG29" s="3">
        <f>AVERAGE(AD29:AD30)</f>
        <v>0.67875301350942197</v>
      </c>
      <c r="BH29" s="3">
        <f>AVERAGE(AE29:AE30)</f>
        <v>0.93120219922973391</v>
      </c>
      <c r="BI29" s="3">
        <f>AVERAGE(AF29:AF30)</f>
        <v>0.252449185720312</v>
      </c>
      <c r="BJ29" s="3">
        <f>AVERAGE(AG29:AG30)</f>
        <v>6.2236636959710698E-2</v>
      </c>
    </row>
    <row r="30" spans="1:62" x14ac:dyDescent="0.35">
      <c r="A30">
        <v>6</v>
      </c>
      <c r="B30">
        <v>3</v>
      </c>
      <c r="C30" t="s">
        <v>85</v>
      </c>
      <c r="D30" t="s">
        <v>27</v>
      </c>
      <c r="G30">
        <v>0.5</v>
      </c>
      <c r="H30">
        <v>0.5</v>
      </c>
      <c r="I30">
        <v>590</v>
      </c>
      <c r="J30">
        <v>816</v>
      </c>
      <c r="L30">
        <v>462</v>
      </c>
      <c r="M30">
        <v>0.86799999999999999</v>
      </c>
      <c r="N30">
        <v>0.97</v>
      </c>
      <c r="O30">
        <v>0.10199999999999999</v>
      </c>
      <c r="Q30">
        <v>0</v>
      </c>
      <c r="R30">
        <v>1</v>
      </c>
      <c r="S30">
        <v>0</v>
      </c>
      <c r="T30">
        <v>0</v>
      </c>
      <c r="V30">
        <v>0</v>
      </c>
      <c r="Y30" s="1">
        <v>44844</v>
      </c>
      <c r="Z30" s="6">
        <v>0.46475694444444443</v>
      </c>
      <c r="AB30">
        <v>1</v>
      </c>
      <c r="AD30" s="3">
        <f t="shared" si="4"/>
        <v>0.64336733969049764</v>
      </c>
      <c r="AE30" s="3">
        <f t="shared" si="5"/>
        <v>0.95094516085053371</v>
      </c>
      <c r="AF30" s="3">
        <f t="shared" si="6"/>
        <v>0.30757782116003607</v>
      </c>
      <c r="AG30" s="3">
        <f t="shared" si="7"/>
        <v>6.4280148476339491E-2</v>
      </c>
      <c r="AH30" s="3"/>
    </row>
    <row r="31" spans="1:62" x14ac:dyDescent="0.35">
      <c r="A31">
        <v>7</v>
      </c>
      <c r="B31">
        <v>3</v>
      </c>
      <c r="D31" t="s">
        <v>87</v>
      </c>
      <c r="Y31" s="1">
        <v>44844</v>
      </c>
      <c r="Z31" s="6">
        <v>0.46857638888888892</v>
      </c>
      <c r="AD31" s="3"/>
      <c r="AE31" s="3"/>
      <c r="AF31" s="3"/>
      <c r="AG31" s="3"/>
      <c r="AH31" s="3"/>
    </row>
    <row r="32" spans="1:62" x14ac:dyDescent="0.35">
      <c r="A32">
        <v>8</v>
      </c>
      <c r="B32">
        <v>3</v>
      </c>
      <c r="C32" t="s">
        <v>86</v>
      </c>
      <c r="D32" t="s">
        <v>27</v>
      </c>
      <c r="G32">
        <v>0.5</v>
      </c>
      <c r="H32">
        <v>0.5</v>
      </c>
      <c r="I32">
        <v>134</v>
      </c>
      <c r="J32">
        <v>141</v>
      </c>
      <c r="L32">
        <v>108</v>
      </c>
      <c r="M32">
        <v>0.51800000000000002</v>
      </c>
      <c r="N32">
        <v>0.39800000000000002</v>
      </c>
      <c r="O32">
        <v>0</v>
      </c>
      <c r="Q32">
        <v>0</v>
      </c>
      <c r="R32">
        <v>1</v>
      </c>
      <c r="S32">
        <v>0</v>
      </c>
      <c r="T32">
        <v>0</v>
      </c>
      <c r="V32">
        <v>0</v>
      </c>
      <c r="Y32" s="1">
        <v>44844</v>
      </c>
      <c r="Z32" s="6">
        <v>0.47927083333333331</v>
      </c>
      <c r="AB32">
        <v>1</v>
      </c>
      <c r="AD32" s="3">
        <f>((I32*$F$21)+$F$22)*1000/G32</f>
        <v>0.18883586753755532</v>
      </c>
      <c r="AE32" s="3">
        <f t="shared" si="5"/>
        <v>0.28462020614853928</v>
      </c>
      <c r="AF32" s="3">
        <f t="shared" si="6"/>
        <v>9.5784338610983955E-2</v>
      </c>
      <c r="AG32" s="3">
        <f t="shared" si="7"/>
        <v>2.8992193506261674E-2</v>
      </c>
      <c r="AH32" s="3"/>
    </row>
    <row r="33" spans="1:62" x14ac:dyDescent="0.35">
      <c r="A33">
        <v>9</v>
      </c>
      <c r="B33">
        <v>3</v>
      </c>
      <c r="C33" t="s">
        <v>86</v>
      </c>
      <c r="D33" t="s">
        <v>27</v>
      </c>
      <c r="G33">
        <v>0.5</v>
      </c>
      <c r="H33">
        <v>0.5</v>
      </c>
      <c r="I33">
        <v>77</v>
      </c>
      <c r="J33">
        <v>152</v>
      </c>
      <c r="L33">
        <v>157</v>
      </c>
      <c r="M33">
        <v>0.47399999999999998</v>
      </c>
      <c r="N33">
        <v>0.40699999999999997</v>
      </c>
      <c r="O33">
        <v>0</v>
      </c>
      <c r="Q33">
        <v>0</v>
      </c>
      <c r="R33">
        <v>1</v>
      </c>
      <c r="S33">
        <v>0</v>
      </c>
      <c r="T33">
        <v>0</v>
      </c>
      <c r="V33">
        <v>0</v>
      </c>
      <c r="Y33" s="1">
        <v>44844</v>
      </c>
      <c r="Z33" s="6">
        <v>0.48495370370370372</v>
      </c>
      <c r="AB33">
        <v>1</v>
      </c>
      <c r="AD33" s="3">
        <f t="shared" si="4"/>
        <v>0.13201943351843753</v>
      </c>
      <c r="AE33" s="3">
        <f t="shared" si="5"/>
        <v>0.29547883503997918</v>
      </c>
      <c r="AF33" s="3">
        <f t="shared" si="6"/>
        <v>0.16345940152154165</v>
      </c>
      <c r="AG33" s="3">
        <f t="shared" si="7"/>
        <v>3.3876684448447582E-2</v>
      </c>
      <c r="AH33" s="3"/>
      <c r="AK33">
        <f>ABS(100*(AD33-AD34)/(AVERAGE(AD33:AD34)))</f>
        <v>3.0664036633148841</v>
      </c>
      <c r="AQ33">
        <f>ABS(100*(AE33-AE34)/(AVERAGE(AE33:AE34)))</f>
        <v>0</v>
      </c>
      <c r="AW33">
        <f>ABS(100*(AF33-AF34)/(AVERAGE(AF33:AF34)))</f>
        <v>2.4098197832676607</v>
      </c>
      <c r="BC33">
        <f>ABS(100*(AG33-AG34)/(AVERAGE(AG33:AG34)))</f>
        <v>2.9864788546394192</v>
      </c>
      <c r="BG33" s="3">
        <f>AVERAGE(AD33:AD34)</f>
        <v>0.13002587443004743</v>
      </c>
      <c r="BH33" s="3">
        <f>AVERAGE(AE33:AE34)</f>
        <v>0.29547883503997918</v>
      </c>
      <c r="BI33" s="3">
        <f>AVERAGE(AF33:AF34)</f>
        <v>0.16545296060993175</v>
      </c>
      <c r="BJ33" s="3">
        <f>AVERAGE(AG33:AG34)</f>
        <v>3.337826700536739E-2</v>
      </c>
    </row>
    <row r="34" spans="1:62" x14ac:dyDescent="0.35">
      <c r="A34">
        <v>10</v>
      </c>
      <c r="B34">
        <v>3</v>
      </c>
      <c r="C34" t="s">
        <v>86</v>
      </c>
      <c r="D34" t="s">
        <v>27</v>
      </c>
      <c r="G34">
        <v>0.5</v>
      </c>
      <c r="H34">
        <v>0.5</v>
      </c>
      <c r="I34">
        <v>73</v>
      </c>
      <c r="J34">
        <v>152</v>
      </c>
      <c r="L34">
        <v>147</v>
      </c>
      <c r="M34">
        <v>0.47099999999999997</v>
      </c>
      <c r="N34">
        <v>0.40799999999999997</v>
      </c>
      <c r="O34">
        <v>0</v>
      </c>
      <c r="Q34">
        <v>0</v>
      </c>
      <c r="R34">
        <v>1</v>
      </c>
      <c r="S34">
        <v>0</v>
      </c>
      <c r="T34">
        <v>0</v>
      </c>
      <c r="V34">
        <v>0</v>
      </c>
      <c r="Y34" s="1">
        <v>44844</v>
      </c>
      <c r="Z34" s="6">
        <v>0.49106481481481484</v>
      </c>
      <c r="AB34">
        <v>1</v>
      </c>
      <c r="AD34" s="3">
        <f t="shared" si="4"/>
        <v>0.12803231534165735</v>
      </c>
      <c r="AE34" s="3">
        <f t="shared" si="5"/>
        <v>0.29547883503997918</v>
      </c>
      <c r="AF34" s="3">
        <f t="shared" si="6"/>
        <v>0.16744651969832183</v>
      </c>
      <c r="AG34" s="3">
        <f t="shared" si="7"/>
        <v>3.2879849562287199E-2</v>
      </c>
      <c r="AH34" s="3"/>
    </row>
    <row r="35" spans="1:62" x14ac:dyDescent="0.35">
      <c r="A35">
        <v>3</v>
      </c>
      <c r="B35">
        <v>4</v>
      </c>
      <c r="C35" t="s">
        <v>61</v>
      </c>
      <c r="D35" t="s">
        <v>27</v>
      </c>
      <c r="G35">
        <v>0.2</v>
      </c>
      <c r="H35">
        <v>0.2</v>
      </c>
      <c r="I35" s="9">
        <v>367</v>
      </c>
      <c r="J35" s="9">
        <v>2060</v>
      </c>
      <c r="K35" s="9"/>
      <c r="L35" s="9">
        <v>1043</v>
      </c>
      <c r="M35">
        <v>1.7410000000000001</v>
      </c>
      <c r="N35">
        <v>5.0599999999999996</v>
      </c>
      <c r="O35">
        <v>3.319</v>
      </c>
      <c r="Q35">
        <v>0</v>
      </c>
      <c r="R35">
        <v>1</v>
      </c>
      <c r="S35">
        <v>0</v>
      </c>
      <c r="T35">
        <v>0</v>
      </c>
      <c r="V35">
        <v>0</v>
      </c>
      <c r="Y35" s="1">
        <v>44844</v>
      </c>
      <c r="Z35" s="6">
        <v>0.50214120370370374</v>
      </c>
      <c r="AB35">
        <v>3</v>
      </c>
      <c r="AC35" t="s">
        <v>200</v>
      </c>
      <c r="AD35" s="3">
        <f t="shared" si="4"/>
        <v>1.0527137533375042</v>
      </c>
      <c r="AE35" s="3">
        <f t="shared" si="5"/>
        <v>5.4473934341607082</v>
      </c>
      <c r="AF35" s="3">
        <f t="shared" si="6"/>
        <v>4.394679680823204</v>
      </c>
      <c r="AG35" s="3">
        <f t="shared" si="7"/>
        <v>0.30549063840564539</v>
      </c>
      <c r="AH35" s="3"/>
    </row>
    <row r="36" spans="1:62" x14ac:dyDescent="0.35">
      <c r="A36">
        <v>12</v>
      </c>
      <c r="B36">
        <v>4</v>
      </c>
      <c r="C36" t="s">
        <v>61</v>
      </c>
      <c r="D36" t="s">
        <v>27</v>
      </c>
      <c r="G36">
        <v>0.2</v>
      </c>
      <c r="H36">
        <v>0.2</v>
      </c>
      <c r="I36" s="9">
        <v>993</v>
      </c>
      <c r="J36" s="9">
        <v>2122</v>
      </c>
      <c r="K36" s="9"/>
      <c r="L36" s="9">
        <v>1078</v>
      </c>
      <c r="M36">
        <v>2.9430000000000001</v>
      </c>
      <c r="N36">
        <v>5.19</v>
      </c>
      <c r="O36">
        <v>2.2480000000000002</v>
      </c>
      <c r="Q36">
        <v>0</v>
      </c>
      <c r="R36">
        <v>1</v>
      </c>
      <c r="S36">
        <v>0</v>
      </c>
      <c r="T36">
        <v>0</v>
      </c>
      <c r="V36">
        <v>0</v>
      </c>
      <c r="Y36" s="1">
        <v>44844</v>
      </c>
      <c r="Z36" s="6">
        <v>0.50841435185185191</v>
      </c>
      <c r="AB36">
        <v>3</v>
      </c>
      <c r="AC36" t="s">
        <v>200</v>
      </c>
      <c r="AD36" s="3">
        <f t="shared" ref="AD36:AD99" si="8">((I36*$F$21)+$F$22)*1000/G36</f>
        <v>2.612673740002756</v>
      </c>
      <c r="AE36" s="3">
        <f t="shared" ref="AE36:AE99" si="9">((J36*$H$21)+$H$22)*1000/H36</f>
        <v>5.6004013867219076</v>
      </c>
      <c r="AF36" s="3">
        <f t="shared" ref="AF36:AF99" si="10">AE36-AD36</f>
        <v>2.9877276467191516</v>
      </c>
      <c r="AG36" s="3">
        <f t="shared" ref="AG36:AG99" si="11">((L36*$J$21)+$J$22)*1000/H36</f>
        <v>0.31421294365954883</v>
      </c>
      <c r="AH36" s="3"/>
      <c r="AJ36">
        <f>ABS(100*((AVERAGE(AD36:AD37))-3)/3)</f>
        <v>9.9620691816644538</v>
      </c>
      <c r="AK36">
        <f>ABS(100*(AD36-AD37)/(AVERAGE(AD36:AD37)))</f>
        <v>6.5501419785549135</v>
      </c>
      <c r="AP36">
        <f>ABS(100*((AVERAGE(AE36:AE37))-6)/6)</f>
        <v>8.2229613496148577</v>
      </c>
      <c r="AQ36">
        <f>ABS(100*(AE36-AE37)/(AVERAGE(AE36:AE37)))</f>
        <v>3.4060468383615676</v>
      </c>
      <c r="AV36">
        <f>ABS(100*((AVERAGE(AF36:AF37))-3)/3)</f>
        <v>6.4838535175652785</v>
      </c>
      <c r="AW36">
        <f>ABS(100*(AF36-AF37)/(AVERAGE(AF36:AF37)))</f>
        <v>12.991927711673545</v>
      </c>
      <c r="BB36">
        <f>ABS(100*((AVERAGE(AG36:AG37))-0.3)/0.3)</f>
        <v>4.4469043780528219</v>
      </c>
      <c r="BC36">
        <f>ABS(100*(AG36-AG37)/(AVERAGE(AG36:AG37)))</f>
        <v>0.5567297761378962</v>
      </c>
      <c r="BG36" s="3">
        <f>AVERAGE(AD36:AD37)</f>
        <v>2.7011379245500664</v>
      </c>
      <c r="BH36" s="3">
        <f>AVERAGE(AE36:AE37)</f>
        <v>5.5066223190231085</v>
      </c>
      <c r="BI36" s="3">
        <f>AVERAGE(AF36:AF37)</f>
        <v>2.8054843944730417</v>
      </c>
      <c r="BJ36" s="3">
        <f>AVERAGE(AG36:AG37)</f>
        <v>0.31334071313415846</v>
      </c>
    </row>
    <row r="37" spans="1:62" x14ac:dyDescent="0.35">
      <c r="A37">
        <v>13</v>
      </c>
      <c r="B37">
        <v>4</v>
      </c>
      <c r="C37" t="s">
        <v>61</v>
      </c>
      <c r="D37" t="s">
        <v>27</v>
      </c>
      <c r="G37">
        <v>0.2</v>
      </c>
      <c r="H37">
        <v>0.2</v>
      </c>
      <c r="I37" s="9">
        <v>1064</v>
      </c>
      <c r="J37" s="9">
        <v>2046</v>
      </c>
      <c r="K37" s="9"/>
      <c r="L37" s="9">
        <v>1071</v>
      </c>
      <c r="M37">
        <v>3.0779999999999998</v>
      </c>
      <c r="N37">
        <v>5.0289999999999999</v>
      </c>
      <c r="O37">
        <v>1.9510000000000001</v>
      </c>
      <c r="Q37">
        <v>0</v>
      </c>
      <c r="R37">
        <v>1</v>
      </c>
      <c r="S37">
        <v>0</v>
      </c>
      <c r="T37">
        <v>0</v>
      </c>
      <c r="V37">
        <v>0</v>
      </c>
      <c r="Y37" s="1">
        <v>44844</v>
      </c>
      <c r="Z37" s="6">
        <v>0.51515046296296296</v>
      </c>
      <c r="AB37">
        <v>3</v>
      </c>
      <c r="AC37" t="s">
        <v>200</v>
      </c>
      <c r="AD37" s="3">
        <f t="shared" si="8"/>
        <v>2.7896021090973768</v>
      </c>
      <c r="AE37" s="3">
        <f t="shared" si="9"/>
        <v>5.4128432513243085</v>
      </c>
      <c r="AF37" s="3">
        <f t="shared" si="10"/>
        <v>2.6232411422269317</v>
      </c>
      <c r="AG37" s="3">
        <f t="shared" si="11"/>
        <v>0.31246848260876814</v>
      </c>
      <c r="AH37" s="3"/>
    </row>
    <row r="38" spans="1:62" x14ac:dyDescent="0.35">
      <c r="A38">
        <v>14</v>
      </c>
      <c r="B38">
        <v>5</v>
      </c>
      <c r="C38" t="s">
        <v>61</v>
      </c>
      <c r="D38" t="s">
        <v>27</v>
      </c>
      <c r="G38">
        <v>0.6</v>
      </c>
      <c r="H38">
        <v>0.6</v>
      </c>
      <c r="I38" s="9">
        <v>624</v>
      </c>
      <c r="J38" s="9">
        <v>3569</v>
      </c>
      <c r="K38" s="9"/>
      <c r="L38" s="9">
        <v>1809</v>
      </c>
      <c r="M38">
        <v>0.745</v>
      </c>
      <c r="N38">
        <v>2.7509999999999999</v>
      </c>
      <c r="O38">
        <v>2.0070000000000001</v>
      </c>
      <c r="Q38">
        <v>6.0999999999999999E-2</v>
      </c>
      <c r="R38">
        <v>1</v>
      </c>
      <c r="S38">
        <v>0</v>
      </c>
      <c r="T38">
        <v>0</v>
      </c>
      <c r="V38">
        <v>0</v>
      </c>
      <c r="Y38" s="1">
        <v>44844</v>
      </c>
      <c r="Z38" s="6">
        <v>0.52681712962962968</v>
      </c>
      <c r="AB38">
        <v>3</v>
      </c>
      <c r="AC38" t="s">
        <v>200</v>
      </c>
      <c r="AD38" s="3">
        <f t="shared" si="8"/>
        <v>0.56438153682760783</v>
      </c>
      <c r="AE38" s="3">
        <f t="shared" si="9"/>
        <v>3.0571365232946932</v>
      </c>
      <c r="AF38" s="3">
        <f t="shared" si="10"/>
        <v>2.4927549864670855</v>
      </c>
      <c r="AG38" s="3">
        <f t="shared" si="11"/>
        <v>0.16546150636845344</v>
      </c>
      <c r="AH38" s="3"/>
    </row>
    <row r="39" spans="1:62" x14ac:dyDescent="0.35">
      <c r="A39">
        <v>15</v>
      </c>
      <c r="B39">
        <v>5</v>
      </c>
      <c r="C39" t="s">
        <v>61</v>
      </c>
      <c r="D39" t="s">
        <v>27</v>
      </c>
      <c r="G39">
        <v>0.6</v>
      </c>
      <c r="H39">
        <v>0.6</v>
      </c>
      <c r="I39" s="9">
        <v>2331</v>
      </c>
      <c r="J39" s="9">
        <v>7187</v>
      </c>
      <c r="K39" s="9"/>
      <c r="L39" s="9">
        <v>3913</v>
      </c>
      <c r="M39">
        <v>1.8360000000000001</v>
      </c>
      <c r="N39">
        <v>5.306</v>
      </c>
      <c r="O39">
        <v>3.47</v>
      </c>
      <c r="Q39">
        <v>0.24399999999999999</v>
      </c>
      <c r="R39">
        <v>1</v>
      </c>
      <c r="S39">
        <v>0</v>
      </c>
      <c r="T39">
        <v>0</v>
      </c>
      <c r="V39">
        <v>0</v>
      </c>
      <c r="Y39" s="1">
        <v>44844</v>
      </c>
      <c r="Z39" s="6">
        <v>0.5337615740740741</v>
      </c>
      <c r="AB39">
        <v>3</v>
      </c>
      <c r="AC39" t="s">
        <v>200</v>
      </c>
      <c r="AD39" s="3">
        <f t="shared" si="8"/>
        <v>1.9823004384450653</v>
      </c>
      <c r="AE39" s="3">
        <f t="shared" si="9"/>
        <v>6.0333879876302685</v>
      </c>
      <c r="AF39" s="3">
        <f t="shared" si="10"/>
        <v>4.051087549185203</v>
      </c>
      <c r="AG39" s="3">
        <f t="shared" si="11"/>
        <v>0.34023988974190855</v>
      </c>
      <c r="AH39" s="3"/>
      <c r="AJ39">
        <f>ABS(100*((AVERAGE(AD39:AD40))-3)/3)</f>
        <v>15.330611387192953</v>
      </c>
      <c r="AK39">
        <f>ABS(100*(AD39-AD40)/(AVERAGE(AD39:AD40)))</f>
        <v>43.918369167230644</v>
      </c>
      <c r="AP39">
        <f>ABS(100*((AVERAGE(AE39:AE40))-6)/6)</f>
        <v>0.35081061028781058</v>
      </c>
      <c r="AQ39">
        <f>ABS(100*(AE39-AE40)/(AVERAGE(AE39:AE40)))</f>
        <v>0.40987381958543162</v>
      </c>
      <c r="AV39">
        <f>ABS(100*((AVERAGE(AF39:AF40))-3)/3)</f>
        <v>16.03223260776856</v>
      </c>
      <c r="AW39">
        <f>ABS(100*(AF39-AF40)/(AVERAGE(AF39:AF40)))</f>
        <v>32.756448108653984</v>
      </c>
      <c r="BB39">
        <f>ABS(100*((AVERAGE(AG39:AG40))-0.3)/0.3)</f>
        <v>12.776429847811483</v>
      </c>
      <c r="BC39">
        <f>ABS(100*(AG39-AG40)/(AVERAGE(AG39:AG40)))</f>
        <v>1.1294323356114881</v>
      </c>
      <c r="BG39" s="3">
        <f>AVERAGE(AD39:AD40)</f>
        <v>2.5400816583842114</v>
      </c>
      <c r="BH39" s="3">
        <f>AVERAGE(AE39:AE40)</f>
        <v>6.0210486366172686</v>
      </c>
      <c r="BI39" s="3">
        <f>AVERAGE(AF39:AF40)</f>
        <v>3.4809669782330568</v>
      </c>
      <c r="BJ39" s="3">
        <f>AVERAGE(AG39:AG40)</f>
        <v>0.33832928954343444</v>
      </c>
    </row>
    <row r="40" spans="1:62" x14ac:dyDescent="0.35">
      <c r="A40">
        <v>16</v>
      </c>
      <c r="B40">
        <v>5</v>
      </c>
      <c r="C40" t="s">
        <v>61</v>
      </c>
      <c r="D40" t="s">
        <v>27</v>
      </c>
      <c r="G40">
        <v>0.6</v>
      </c>
      <c r="H40">
        <v>0.6</v>
      </c>
      <c r="I40" s="9">
        <v>3674</v>
      </c>
      <c r="J40" s="9">
        <v>7157</v>
      </c>
      <c r="K40" s="9"/>
      <c r="L40" s="9">
        <v>3867</v>
      </c>
      <c r="M40">
        <v>2.6949999999999998</v>
      </c>
      <c r="N40">
        <v>5.2850000000000001</v>
      </c>
      <c r="O40">
        <v>2.5910000000000002</v>
      </c>
      <c r="Q40">
        <v>0.24</v>
      </c>
      <c r="R40">
        <v>1</v>
      </c>
      <c r="S40">
        <v>0</v>
      </c>
      <c r="T40">
        <v>0</v>
      </c>
      <c r="V40">
        <v>0</v>
      </c>
      <c r="Y40" s="1">
        <v>44844</v>
      </c>
      <c r="Z40" s="6">
        <v>0.54113425925925929</v>
      </c>
      <c r="AB40">
        <v>3</v>
      </c>
      <c r="AC40" t="s">
        <v>200</v>
      </c>
      <c r="AD40" s="3">
        <f t="shared" si="8"/>
        <v>3.0978628783233577</v>
      </c>
      <c r="AE40" s="3">
        <f t="shared" si="9"/>
        <v>6.0087092856042688</v>
      </c>
      <c r="AF40" s="3">
        <f t="shared" si="10"/>
        <v>2.910846407280911</v>
      </c>
      <c r="AG40" s="3">
        <f t="shared" si="11"/>
        <v>0.33641868934496039</v>
      </c>
      <c r="AH40" s="3"/>
    </row>
    <row r="41" spans="1:62" x14ac:dyDescent="0.35">
      <c r="A41">
        <v>17</v>
      </c>
      <c r="B41">
        <v>6</v>
      </c>
      <c r="C41" t="s">
        <v>65</v>
      </c>
      <c r="D41" t="s">
        <v>27</v>
      </c>
      <c r="G41">
        <v>0.33300000000000002</v>
      </c>
      <c r="H41">
        <v>0.33300000000000002</v>
      </c>
      <c r="I41" s="9">
        <v>864</v>
      </c>
      <c r="J41" s="9">
        <v>1052</v>
      </c>
      <c r="K41" s="9"/>
      <c r="L41" s="9">
        <v>131</v>
      </c>
      <c r="M41">
        <v>1.6180000000000001</v>
      </c>
      <c r="N41">
        <v>1.7569999999999999</v>
      </c>
      <c r="O41">
        <v>0.13900000000000001</v>
      </c>
      <c r="Q41">
        <v>0</v>
      </c>
      <c r="R41">
        <v>1</v>
      </c>
      <c r="S41">
        <v>0</v>
      </c>
      <c r="T41">
        <v>0</v>
      </c>
      <c r="V41">
        <v>0</v>
      </c>
      <c r="Y41" s="1">
        <v>44844</v>
      </c>
      <c r="Z41" s="6">
        <v>0.55238425925925927</v>
      </c>
      <c r="AB41">
        <v>3</v>
      </c>
      <c r="AC41" t="s">
        <v>200</v>
      </c>
      <c r="AD41" s="3">
        <f t="shared" si="8"/>
        <v>1.3761035057056172</v>
      </c>
      <c r="AE41" s="3">
        <f t="shared" si="9"/>
        <v>1.7776458077717296</v>
      </c>
      <c r="AF41" s="3">
        <f t="shared" si="10"/>
        <v>0.40154230206611241</v>
      </c>
      <c r="AG41" s="3">
        <f t="shared" si="11"/>
        <v>4.6974344961607462E-2</v>
      </c>
      <c r="AH41" s="3"/>
    </row>
    <row r="42" spans="1:62" x14ac:dyDescent="0.35">
      <c r="A42">
        <v>18</v>
      </c>
      <c r="B42">
        <v>6</v>
      </c>
      <c r="C42" t="s">
        <v>65</v>
      </c>
      <c r="D42" t="s">
        <v>27</v>
      </c>
      <c r="G42">
        <v>0.33300000000000002</v>
      </c>
      <c r="H42">
        <v>0.33300000000000002</v>
      </c>
      <c r="I42" s="9">
        <v>1145</v>
      </c>
      <c r="J42" s="9">
        <v>10075</v>
      </c>
      <c r="K42" s="9"/>
      <c r="L42" s="9">
        <v>5417</v>
      </c>
      <c r="M42">
        <v>1.9419999999999999</v>
      </c>
      <c r="N42">
        <v>13.234</v>
      </c>
      <c r="O42">
        <v>11.292999999999999</v>
      </c>
      <c r="Q42">
        <v>0.67600000000000005</v>
      </c>
      <c r="R42">
        <v>1</v>
      </c>
      <c r="S42">
        <v>0</v>
      </c>
      <c r="T42">
        <v>0</v>
      </c>
      <c r="V42">
        <v>0</v>
      </c>
      <c r="Y42" s="1">
        <v>44844</v>
      </c>
      <c r="Z42" s="6">
        <v>0.55899305555555556</v>
      </c>
      <c r="AB42">
        <v>3</v>
      </c>
      <c r="AC42" t="s">
        <v>200</v>
      </c>
      <c r="AD42" s="3">
        <f t="shared" si="8"/>
        <v>1.79666664672485</v>
      </c>
      <c r="AE42" s="3">
        <f t="shared" si="9"/>
        <v>15.151575440239966</v>
      </c>
      <c r="AF42" s="3">
        <f t="shared" si="10"/>
        <v>13.354908793515117</v>
      </c>
      <c r="AG42" s="3">
        <f t="shared" si="11"/>
        <v>0.83815590776098037</v>
      </c>
      <c r="AH42" s="3"/>
      <c r="AJ42">
        <f>ABS(100*((AVERAGE(AD42:AD43))-9)/9)</f>
        <v>62.908526572578403</v>
      </c>
      <c r="AK42">
        <f>ABS(100*(AD42-AD43)/(AVERAGE(AD42:AD43)))</f>
        <v>92.358211218275997</v>
      </c>
      <c r="AP42">
        <f>ABS(100*((AVERAGE(AE42:AE43))-18)/18)</f>
        <v>21.905735857926395</v>
      </c>
      <c r="AQ42">
        <f>ABS(100*(AE42-AE43)/(AVERAGE(AE42:AE43)))</f>
        <v>15.573883785645162</v>
      </c>
      <c r="AV42">
        <f>ABS(100*((AVERAGE(AF42:AF43))-9)/9)</f>
        <v>19.097054856725631</v>
      </c>
      <c r="AW42">
        <f>ABS(100*(AF42-AF43)/(AVERAGE(AF42:AF43)))</f>
        <v>49.188152741497568</v>
      </c>
      <c r="BB42">
        <f>ABS(100*((AVERAGE(AG42:AG43))-0.9)/0.9)</f>
        <v>10.804689771251299</v>
      </c>
      <c r="BC42">
        <f>ABS(100*(AG42-AG43)/(AVERAGE(AG42:AG43)))</f>
        <v>8.8191272765999997</v>
      </c>
      <c r="BG42" s="3">
        <f>AVERAGE(AD42:AD43)</f>
        <v>3.3382326084679437</v>
      </c>
      <c r="BH42" s="3">
        <f>AVERAGE(AE42:AE43)</f>
        <v>14.056967545573249</v>
      </c>
      <c r="BI42" s="3">
        <f>AVERAGE(AF42:AF43)</f>
        <v>10.718734937105307</v>
      </c>
      <c r="BJ42" s="3">
        <f>AVERAGE(AG42:AG43)</f>
        <v>0.80275779205873832</v>
      </c>
    </row>
    <row r="43" spans="1:62" x14ac:dyDescent="0.35">
      <c r="A43">
        <v>19</v>
      </c>
      <c r="B43">
        <v>6</v>
      </c>
      <c r="C43" t="s">
        <v>65</v>
      </c>
      <c r="D43" t="s">
        <v>27</v>
      </c>
      <c r="G43">
        <v>0.33300000000000002</v>
      </c>
      <c r="H43">
        <v>0.33300000000000002</v>
      </c>
      <c r="I43" s="9">
        <v>3205</v>
      </c>
      <c r="J43" s="9">
        <v>8598</v>
      </c>
      <c r="K43" s="9"/>
      <c r="L43" s="9">
        <v>4944</v>
      </c>
      <c r="M43">
        <v>4.3150000000000004</v>
      </c>
      <c r="N43">
        <v>11.355</v>
      </c>
      <c r="O43">
        <v>7.04</v>
      </c>
      <c r="Q43">
        <v>0.60199999999999998</v>
      </c>
      <c r="R43">
        <v>1</v>
      </c>
      <c r="S43">
        <v>0</v>
      </c>
      <c r="T43">
        <v>0</v>
      </c>
      <c r="V43">
        <v>0</v>
      </c>
      <c r="Y43" s="1">
        <v>44844</v>
      </c>
      <c r="Z43" s="6">
        <v>0.56615740740740739</v>
      </c>
      <c r="AB43">
        <v>3</v>
      </c>
      <c r="AC43" t="s">
        <v>200</v>
      </c>
      <c r="AD43" s="3">
        <f t="shared" si="8"/>
        <v>4.8797985702110376</v>
      </c>
      <c r="AE43" s="3">
        <f t="shared" si="9"/>
        <v>12.962359650906532</v>
      </c>
      <c r="AF43" s="3">
        <f t="shared" si="10"/>
        <v>8.0825610806954948</v>
      </c>
      <c r="AG43" s="3">
        <f t="shared" si="11"/>
        <v>0.76735967635649627</v>
      </c>
      <c r="AH43" s="3"/>
      <c r="BG43" s="3"/>
      <c r="BH43" s="3"/>
      <c r="BI43" s="3"/>
      <c r="BJ43" s="3"/>
    </row>
    <row r="44" spans="1:62" x14ac:dyDescent="0.35">
      <c r="A44">
        <v>20</v>
      </c>
      <c r="B44">
        <v>7</v>
      </c>
      <c r="C44" t="s">
        <v>65</v>
      </c>
      <c r="D44" t="s">
        <v>27</v>
      </c>
      <c r="G44">
        <v>0.46700000000000003</v>
      </c>
      <c r="H44">
        <v>0.46700000000000003</v>
      </c>
      <c r="I44" s="9">
        <v>1822</v>
      </c>
      <c r="J44" s="9">
        <v>5552</v>
      </c>
      <c r="K44" s="9"/>
      <c r="L44" s="9">
        <v>2862</v>
      </c>
      <c r="M44">
        <v>1.9410000000000001</v>
      </c>
      <c r="N44">
        <v>5.3339999999999996</v>
      </c>
      <c r="O44">
        <v>3.3929999999999998</v>
      </c>
      <c r="Q44">
        <v>0.19600000000000001</v>
      </c>
      <c r="R44">
        <v>1</v>
      </c>
      <c r="S44">
        <v>0</v>
      </c>
      <c r="T44">
        <v>0</v>
      </c>
      <c r="V44">
        <v>0</v>
      </c>
      <c r="Y44" s="1">
        <v>44844</v>
      </c>
      <c r="Z44" s="6">
        <v>0.57820601851851849</v>
      </c>
      <c r="AB44">
        <v>3</v>
      </c>
      <c r="AC44" t="s">
        <v>200</v>
      </c>
      <c r="AD44" s="3">
        <f t="shared" si="8"/>
        <v>2.0036399765940023</v>
      </c>
      <c r="AE44" s="3">
        <f t="shared" si="9"/>
        <v>6.0236386216872964</v>
      </c>
      <c r="AF44" s="3">
        <f t="shared" si="10"/>
        <v>4.0199986450932936</v>
      </c>
      <c r="AG44" s="3">
        <f t="shared" si="11"/>
        <v>0.32496843806727321</v>
      </c>
      <c r="AH44" s="3"/>
      <c r="BG44" s="3"/>
      <c r="BH44" s="3"/>
      <c r="BI44" s="3"/>
      <c r="BJ44" s="3"/>
    </row>
    <row r="45" spans="1:62" x14ac:dyDescent="0.35">
      <c r="A45">
        <v>21</v>
      </c>
      <c r="B45">
        <v>7</v>
      </c>
      <c r="C45" t="s">
        <v>65</v>
      </c>
      <c r="D45" t="s">
        <v>27</v>
      </c>
      <c r="G45">
        <v>0.46700000000000003</v>
      </c>
      <c r="H45">
        <v>0.46700000000000003</v>
      </c>
      <c r="I45" s="9">
        <v>4395</v>
      </c>
      <c r="J45" s="9">
        <v>15539</v>
      </c>
      <c r="K45" s="9"/>
      <c r="L45" s="9">
        <v>9189</v>
      </c>
      <c r="M45">
        <v>4.0540000000000003</v>
      </c>
      <c r="N45">
        <v>14.393000000000001</v>
      </c>
      <c r="O45">
        <v>10.339</v>
      </c>
      <c r="Q45">
        <v>0.90500000000000003</v>
      </c>
      <c r="R45">
        <v>1</v>
      </c>
      <c r="S45">
        <v>0</v>
      </c>
      <c r="T45">
        <v>0</v>
      </c>
      <c r="V45">
        <v>0</v>
      </c>
      <c r="Y45" s="1">
        <v>44844</v>
      </c>
      <c r="Z45" s="6">
        <v>0.58530092592592597</v>
      </c>
      <c r="AB45">
        <v>3</v>
      </c>
      <c r="AC45" t="s">
        <v>200</v>
      </c>
      <c r="AD45" s="3">
        <f t="shared" si="8"/>
        <v>4.7495861941677289</v>
      </c>
      <c r="AE45" s="3">
        <f t="shared" si="9"/>
        <v>16.578936143471452</v>
      </c>
      <c r="AF45" s="3">
        <f t="shared" si="10"/>
        <v>11.829349949303722</v>
      </c>
      <c r="AG45" s="3">
        <f t="shared" si="11"/>
        <v>1.000233355062647</v>
      </c>
      <c r="AH45" s="3"/>
      <c r="AJ45">
        <f>ABS(100*((AVERAGE(AD45:AD46))-9)/9)</f>
        <v>32.688969467811219</v>
      </c>
      <c r="AK45">
        <f>ABS(100*(AD45-AD46)/(AVERAGE(AD45:AD46)))</f>
        <v>43.196042259491641</v>
      </c>
      <c r="AP45">
        <f>ABS(100*((AVERAGE(AE45:AE46))-18)/18)</f>
        <v>9.4537322002961162</v>
      </c>
      <c r="AQ45">
        <f>ABS(100*(AE45-AE46)/(AVERAGE(AE45:AE46)))</f>
        <v>3.4433953717633776</v>
      </c>
      <c r="AV45">
        <f>ABS(100*((AVERAGE(AF45:AF46))-9)/9)</f>
        <v>13.78150506721898</v>
      </c>
      <c r="AW45">
        <f>ABS(100*(AF45-AF46)/(AVERAGE(AF45:AF46)))</f>
        <v>31.034422652927219</v>
      </c>
      <c r="BB45">
        <f>ABS(100*((AVERAGE(AG45:AG46))-0.9)/0.9)</f>
        <v>10.840574162873096</v>
      </c>
      <c r="BC45">
        <f>ABS(100*(AG45-AG46)/(AVERAGE(AG45:AG46)))</f>
        <v>0.53494000869481684</v>
      </c>
      <c r="BG45" s="3">
        <f>AVERAGE(AD45:AD46)</f>
        <v>6.0579927478969902</v>
      </c>
      <c r="BH45" s="3">
        <f>AVERAGE(AE45:AE46)</f>
        <v>16.298328203946699</v>
      </c>
      <c r="BI45" s="3">
        <f>AVERAGE(AF45:AF46)</f>
        <v>10.240335456049708</v>
      </c>
      <c r="BJ45" s="3">
        <f>AVERAGE(AG45:AG46)</f>
        <v>0.99756516746585788</v>
      </c>
    </row>
    <row r="46" spans="1:62" x14ac:dyDescent="0.35">
      <c r="A46">
        <v>22</v>
      </c>
      <c r="B46">
        <v>7</v>
      </c>
      <c r="C46" t="s">
        <v>65</v>
      </c>
      <c r="D46" t="s">
        <v>27</v>
      </c>
      <c r="G46">
        <v>0.46700000000000003</v>
      </c>
      <c r="H46">
        <v>0.46700000000000003</v>
      </c>
      <c r="I46" s="9">
        <v>6847</v>
      </c>
      <c r="J46" s="9">
        <v>15008</v>
      </c>
      <c r="K46" s="9"/>
      <c r="L46" s="9">
        <v>9139</v>
      </c>
      <c r="M46">
        <v>6.0679999999999996</v>
      </c>
      <c r="N46">
        <v>13.912000000000001</v>
      </c>
      <c r="O46">
        <v>7.843</v>
      </c>
      <c r="Q46">
        <v>0.89900000000000002</v>
      </c>
      <c r="R46">
        <v>1</v>
      </c>
      <c r="S46">
        <v>0</v>
      </c>
      <c r="T46">
        <v>0</v>
      </c>
      <c r="V46">
        <v>0</v>
      </c>
      <c r="Y46" s="1">
        <v>44844</v>
      </c>
      <c r="Z46" s="6">
        <v>0.59299768518518514</v>
      </c>
      <c r="AB46">
        <v>3</v>
      </c>
      <c r="AC46" t="s">
        <v>200</v>
      </c>
      <c r="AD46" s="3">
        <f t="shared" si="8"/>
        <v>7.3663993016262515</v>
      </c>
      <c r="AE46" s="3">
        <f t="shared" si="9"/>
        <v>16.017720264421946</v>
      </c>
      <c r="AF46" s="3">
        <f t="shared" si="10"/>
        <v>8.651320962795694</v>
      </c>
      <c r="AG46" s="3">
        <f t="shared" si="11"/>
        <v>0.99489697986906867</v>
      </c>
      <c r="AH46" s="3"/>
      <c r="BG46" s="3"/>
      <c r="BH46" s="3"/>
      <c r="BI46" s="3"/>
      <c r="BJ46" s="3"/>
    </row>
    <row r="47" spans="1:62" x14ac:dyDescent="0.35">
      <c r="A47">
        <v>23</v>
      </c>
      <c r="B47">
        <v>8</v>
      </c>
      <c r="C47" t="s">
        <v>65</v>
      </c>
      <c r="D47" t="s">
        <v>27</v>
      </c>
      <c r="G47">
        <v>0.6</v>
      </c>
      <c r="H47">
        <v>0.6</v>
      </c>
      <c r="I47" s="9">
        <v>1676</v>
      </c>
      <c r="J47" s="9">
        <v>137</v>
      </c>
      <c r="K47" s="9"/>
      <c r="L47" s="9">
        <v>132</v>
      </c>
      <c r="M47">
        <v>1.417</v>
      </c>
      <c r="N47">
        <v>0.32900000000000001</v>
      </c>
      <c r="O47">
        <v>0</v>
      </c>
      <c r="Q47">
        <v>0</v>
      </c>
      <c r="R47">
        <v>1</v>
      </c>
      <c r="S47">
        <v>0</v>
      </c>
      <c r="T47">
        <v>0</v>
      </c>
      <c r="V47">
        <v>0</v>
      </c>
      <c r="Y47" s="1">
        <v>44844</v>
      </c>
      <c r="Z47" s="6">
        <v>0.6042939814814815</v>
      </c>
      <c r="AB47">
        <v>3</v>
      </c>
      <c r="AC47" t="s">
        <v>200</v>
      </c>
      <c r="AD47" s="3">
        <f t="shared" si="8"/>
        <v>1.4382249372386011</v>
      </c>
      <c r="AE47" s="3">
        <f t="shared" si="9"/>
        <v>0.23389301152031611</v>
      </c>
      <c r="AF47" s="3">
        <f t="shared" si="10"/>
        <v>-1.204331925718285</v>
      </c>
      <c r="AG47" s="3">
        <f t="shared" si="11"/>
        <v>2.6153831027538842E-2</v>
      </c>
      <c r="AH47" s="3"/>
      <c r="BG47" s="3"/>
      <c r="BH47" s="3"/>
      <c r="BI47" s="3"/>
      <c r="BJ47" s="3"/>
    </row>
    <row r="48" spans="1:62" x14ac:dyDescent="0.35">
      <c r="A48">
        <v>24</v>
      </c>
      <c r="B48">
        <v>8</v>
      </c>
      <c r="C48" t="s">
        <v>65</v>
      </c>
      <c r="D48" t="s">
        <v>27</v>
      </c>
      <c r="G48">
        <v>0.6</v>
      </c>
      <c r="H48">
        <v>0.6</v>
      </c>
      <c r="I48" s="9">
        <v>1060</v>
      </c>
      <c r="J48" s="9">
        <v>181</v>
      </c>
      <c r="K48" s="9"/>
      <c r="L48" s="9">
        <v>51</v>
      </c>
      <c r="M48">
        <v>1.0229999999999999</v>
      </c>
      <c r="N48">
        <v>0.36</v>
      </c>
      <c r="O48">
        <v>0</v>
      </c>
      <c r="Q48">
        <v>0</v>
      </c>
      <c r="R48">
        <v>1</v>
      </c>
      <c r="S48">
        <v>0</v>
      </c>
      <c r="T48">
        <v>0</v>
      </c>
      <c r="V48">
        <v>0</v>
      </c>
      <c r="Y48" s="1">
        <v>44844</v>
      </c>
      <c r="Z48" s="6">
        <v>0.61</v>
      </c>
      <c r="AB48">
        <v>3</v>
      </c>
      <c r="AC48" t="s">
        <v>200</v>
      </c>
      <c r="AD48" s="3">
        <f t="shared" si="8"/>
        <v>0.92654477121847567</v>
      </c>
      <c r="AE48" s="3">
        <f t="shared" si="9"/>
        <v>0.27008844115844916</v>
      </c>
      <c r="AF48" s="3">
        <f t="shared" si="10"/>
        <v>-0.65645633006002657</v>
      </c>
      <c r="AG48" s="3">
        <f t="shared" si="11"/>
        <v>1.9425195545956207E-2</v>
      </c>
      <c r="AH48" s="3"/>
      <c r="AJ48">
        <f>ABS(100*((AVERAGE(AD48:AD49))-9)/9)</f>
        <v>91.943197351899343</v>
      </c>
      <c r="AK48">
        <f>ABS(100*(AD48-AD49)/(AVERAGE(AD48:AD49)))</f>
        <v>55.558994109269207</v>
      </c>
      <c r="AP48">
        <f>ABS(100*((AVERAGE(AE48:AE49))-18)/18)</f>
        <v>83.3358173042554</v>
      </c>
      <c r="AQ48">
        <f>ABS(100*(AE48-AE49)/(AVERAGE(AE48:AE49)))</f>
        <v>181.99141995541936</v>
      </c>
      <c r="AV48">
        <f>ABS(100*((AVERAGE(AF48:AF49))-9)/9)</f>
        <v>74.728437256611471</v>
      </c>
      <c r="AW48">
        <f>ABS(100*(AF48-AF49)/(AVERAGE(AF48:AF49)))</f>
        <v>257.72463932644933</v>
      </c>
      <c r="BB48">
        <f>ABS(100*((AVERAGE(AG48:AG49))-0.9)/0.9)</f>
        <v>71.600889556430886</v>
      </c>
      <c r="BC48">
        <f>ABS(100*(AG48-AG49)/(AVERAGE(AG48:AG49)))</f>
        <v>184.79984036858767</v>
      </c>
      <c r="BG48" s="3">
        <f>AVERAGE(AD48:AD49)</f>
        <v>0.72511223832905958</v>
      </c>
      <c r="BH48" s="3">
        <f>AVERAGE(AE48:AE49)</f>
        <v>2.9995528852340265</v>
      </c>
      <c r="BI48" s="3">
        <f>AVERAGE(AF48:AF49)</f>
        <v>2.2744406469049672</v>
      </c>
      <c r="BJ48" s="3">
        <f>AVERAGE(AG48:AG49)</f>
        <v>0.25559199399212207</v>
      </c>
    </row>
    <row r="49" spans="1:62" x14ac:dyDescent="0.35">
      <c r="A49">
        <v>25</v>
      </c>
      <c r="B49">
        <v>8</v>
      </c>
      <c r="C49" t="s">
        <v>65</v>
      </c>
      <c r="D49" t="s">
        <v>27</v>
      </c>
      <c r="G49">
        <v>0.6</v>
      </c>
      <c r="H49">
        <v>0.6</v>
      </c>
      <c r="I49" s="9">
        <v>575</v>
      </c>
      <c r="J49" s="9">
        <v>6817</v>
      </c>
      <c r="K49" s="9"/>
      <c r="L49" s="9">
        <v>5737</v>
      </c>
      <c r="M49">
        <v>0.71299999999999997</v>
      </c>
      <c r="N49">
        <v>5.0449999999999999</v>
      </c>
      <c r="O49">
        <v>4.3310000000000004</v>
      </c>
      <c r="Q49">
        <v>0.40300000000000002</v>
      </c>
      <c r="R49">
        <v>1</v>
      </c>
      <c r="S49">
        <v>0</v>
      </c>
      <c r="T49">
        <v>0</v>
      </c>
      <c r="V49">
        <v>0</v>
      </c>
      <c r="Y49" s="1">
        <v>44844</v>
      </c>
      <c r="Z49" s="6">
        <v>0.61677083333333338</v>
      </c>
      <c r="AB49">
        <v>3</v>
      </c>
      <c r="AC49" t="s">
        <v>200</v>
      </c>
      <c r="AD49" s="3">
        <f t="shared" si="8"/>
        <v>0.52367970543964337</v>
      </c>
      <c r="AE49" s="3">
        <f t="shared" si="9"/>
        <v>5.7290173293096043</v>
      </c>
      <c r="AF49" s="3">
        <f t="shared" si="10"/>
        <v>5.2053376238699611</v>
      </c>
      <c r="AG49" s="3">
        <f t="shared" si="11"/>
        <v>0.49175879243828796</v>
      </c>
      <c r="AH49" s="3"/>
    </row>
    <row r="50" spans="1:62" x14ac:dyDescent="0.35">
      <c r="A50">
        <v>26</v>
      </c>
      <c r="B50">
        <v>1</v>
      </c>
      <c r="C50" t="s">
        <v>71</v>
      </c>
      <c r="D50" t="s">
        <v>27</v>
      </c>
      <c r="G50">
        <v>0.3</v>
      </c>
      <c r="H50">
        <v>0.3</v>
      </c>
      <c r="I50" s="9">
        <v>1839</v>
      </c>
      <c r="J50" s="9">
        <v>1559</v>
      </c>
      <c r="K50" s="9"/>
      <c r="L50" s="9">
        <v>62</v>
      </c>
      <c r="M50">
        <v>3.0430000000000001</v>
      </c>
      <c r="N50">
        <v>2.6659999999999999</v>
      </c>
      <c r="O50">
        <v>0</v>
      </c>
      <c r="Q50">
        <v>0</v>
      </c>
      <c r="R50">
        <v>1</v>
      </c>
      <c r="S50">
        <v>0</v>
      </c>
      <c r="T50">
        <v>0</v>
      </c>
      <c r="V50">
        <v>0</v>
      </c>
      <c r="Y50" s="1">
        <v>44844</v>
      </c>
      <c r="Z50" s="6">
        <v>0.62813657407407408</v>
      </c>
      <c r="AB50">
        <v>3</v>
      </c>
      <c r="AC50" t="s">
        <v>200</v>
      </c>
      <c r="AD50" s="3">
        <f t="shared" si="8"/>
        <v>3.1472416506501899</v>
      </c>
      <c r="AE50" s="3">
        <f t="shared" si="9"/>
        <v>2.8073269751054131</v>
      </c>
      <c r="AF50" s="3">
        <f t="shared" si="10"/>
        <v>-0.33991467554477683</v>
      </c>
      <c r="AG50" s="3">
        <f t="shared" si="11"/>
        <v>4.0677921716539799E-2</v>
      </c>
      <c r="AH50" s="3"/>
      <c r="BG50" s="3"/>
      <c r="BH50" s="3"/>
      <c r="BI50" s="3"/>
      <c r="BJ50" s="3"/>
    </row>
    <row r="51" spans="1:62" x14ac:dyDescent="0.35">
      <c r="A51">
        <v>27</v>
      </c>
      <c r="B51">
        <v>1</v>
      </c>
      <c r="C51" t="s">
        <v>71</v>
      </c>
      <c r="D51" t="s">
        <v>27</v>
      </c>
      <c r="G51">
        <v>0.3</v>
      </c>
      <c r="H51">
        <v>0.3</v>
      </c>
      <c r="I51" s="9">
        <v>2497</v>
      </c>
      <c r="J51" s="9">
        <v>5948</v>
      </c>
      <c r="K51" s="9"/>
      <c r="L51" s="9">
        <v>4176</v>
      </c>
      <c r="M51">
        <v>3.8839999999999999</v>
      </c>
      <c r="N51">
        <v>8.8629999999999995</v>
      </c>
      <c r="O51">
        <v>4.9790000000000001</v>
      </c>
      <c r="Q51">
        <v>0.53500000000000003</v>
      </c>
      <c r="R51">
        <v>1</v>
      </c>
      <c r="S51">
        <v>0</v>
      </c>
      <c r="T51">
        <v>0</v>
      </c>
      <c r="V51">
        <v>0</v>
      </c>
      <c r="Y51" s="1">
        <v>44844</v>
      </c>
      <c r="Z51" s="6">
        <v>0.63458333333333339</v>
      </c>
      <c r="AB51">
        <v>3</v>
      </c>
      <c r="AC51" t="s">
        <v>200</v>
      </c>
      <c r="AD51" s="3">
        <f t="shared" si="8"/>
        <v>4.2403765507840943</v>
      </c>
      <c r="AE51" s="3">
        <f t="shared" si="9"/>
        <v>10.028315187912956</v>
      </c>
      <c r="AF51" s="3">
        <f t="shared" si="10"/>
        <v>5.7879386371288613</v>
      </c>
      <c r="AG51" s="3">
        <f t="shared" si="11"/>
        <v>0.72417437532718087</v>
      </c>
      <c r="AH51" s="3"/>
      <c r="AI51">
        <f>100*(AVERAGE(I51:I52))/(AVERAGE(I$51:I$52))</f>
        <v>100</v>
      </c>
      <c r="AK51">
        <f>ABS(100*(AD51-AD52)/(AVERAGE(AD51:AD52)))</f>
        <v>42.463290941331714</v>
      </c>
      <c r="AO51">
        <f>100*(AVERAGE(J51:J52))/(AVERAGE(J$51:J$52))</f>
        <v>100</v>
      </c>
      <c r="AQ51">
        <f>ABS(100*(AE51-AE52)/(AVERAGE(AE51:AE52)))</f>
        <v>3.8459443481364093</v>
      </c>
      <c r="AU51">
        <f>100*(((AVERAGE(J51:J52))-(AVERAGE(I51:I52)))/((AVERAGE(J$51:J$52))-(AVERAGE($I$51:I52))))</f>
        <v>100</v>
      </c>
      <c r="AW51">
        <f>ABS(100*(AF51-AF52)/(AVERAGE(AF51:AF52)))</f>
        <v>59.795718246687684</v>
      </c>
      <c r="BA51">
        <f>100*(AVERAGE(L51:L52))/(AVERAGE(L$51:L$52))</f>
        <v>100</v>
      </c>
      <c r="BC51">
        <f>ABS(100*(AG51-AG52)/(AVERAGE(AG51:AG52)))</f>
        <v>6.5634483696149415</v>
      </c>
      <c r="BG51" s="3">
        <f>AVERAGE(AD51:AD52)</f>
        <v>5.3833504281277502</v>
      </c>
      <c r="BH51" s="3">
        <f>AVERAGE(AE51:AE52)</f>
        <v>9.8391118057136229</v>
      </c>
      <c r="BI51" s="3">
        <f>AVERAGE(AF51:AF52)</f>
        <v>4.4557613775858727</v>
      </c>
      <c r="BJ51" s="3">
        <f>AVERAGE(AG51:AG52)</f>
        <v>0.70116410337164514</v>
      </c>
    </row>
    <row r="52" spans="1:62" x14ac:dyDescent="0.35">
      <c r="A52">
        <v>28</v>
      </c>
      <c r="B52">
        <v>1</v>
      </c>
      <c r="C52" t="s">
        <v>71</v>
      </c>
      <c r="D52" t="s">
        <v>27</v>
      </c>
      <c r="G52">
        <v>0.3</v>
      </c>
      <c r="H52">
        <v>0.3</v>
      </c>
      <c r="I52" s="9">
        <v>3873</v>
      </c>
      <c r="J52" s="9">
        <v>5718</v>
      </c>
      <c r="K52" s="9"/>
      <c r="L52" s="9">
        <v>3899</v>
      </c>
      <c r="M52">
        <v>5.6440000000000001</v>
      </c>
      <c r="N52">
        <v>8.5380000000000003</v>
      </c>
      <c r="O52">
        <v>2.8940000000000001</v>
      </c>
      <c r="Q52">
        <v>0.48599999999999999</v>
      </c>
      <c r="R52">
        <v>1</v>
      </c>
      <c r="S52">
        <v>0</v>
      </c>
      <c r="T52">
        <v>0</v>
      </c>
      <c r="V52">
        <v>0</v>
      </c>
      <c r="Y52" s="1">
        <v>44844</v>
      </c>
      <c r="Z52" s="6">
        <v>0.64165509259259257</v>
      </c>
      <c r="AB52">
        <v>3</v>
      </c>
      <c r="AC52" t="s">
        <v>200</v>
      </c>
      <c r="AD52" s="3">
        <f t="shared" si="8"/>
        <v>6.5263243054714071</v>
      </c>
      <c r="AE52" s="3">
        <f t="shared" si="9"/>
        <v>9.6499084235142902</v>
      </c>
      <c r="AF52" s="3">
        <f t="shared" si="10"/>
        <v>3.1235841180428832</v>
      </c>
      <c r="AG52" s="3">
        <f t="shared" si="11"/>
        <v>0.67815383141610941</v>
      </c>
      <c r="AH52" s="3"/>
      <c r="BG52" s="3"/>
      <c r="BH52" s="3"/>
      <c r="BI52" s="3"/>
      <c r="BJ52" s="3"/>
    </row>
    <row r="53" spans="1:62" x14ac:dyDescent="0.35">
      <c r="A53">
        <v>29</v>
      </c>
      <c r="B53">
        <v>2</v>
      </c>
      <c r="C53" t="s">
        <v>70</v>
      </c>
      <c r="D53" t="s">
        <v>27</v>
      </c>
      <c r="G53">
        <v>0.5</v>
      </c>
      <c r="H53">
        <v>0.5</v>
      </c>
      <c r="I53" s="9">
        <v>1234</v>
      </c>
      <c r="J53" s="9">
        <v>96</v>
      </c>
      <c r="K53" s="9"/>
      <c r="L53" s="9">
        <v>90</v>
      </c>
      <c r="M53">
        <v>1.361</v>
      </c>
      <c r="N53">
        <v>0.36</v>
      </c>
      <c r="O53">
        <v>0</v>
      </c>
      <c r="Q53">
        <v>0</v>
      </c>
      <c r="R53">
        <v>1</v>
      </c>
      <c r="S53">
        <v>0</v>
      </c>
      <c r="T53">
        <v>0</v>
      </c>
      <c r="V53">
        <v>0</v>
      </c>
      <c r="Y53" s="1">
        <v>44844</v>
      </c>
      <c r="Z53" s="6">
        <v>0.65283564814814821</v>
      </c>
      <c r="AB53">
        <v>3</v>
      </c>
      <c r="AC53" t="s">
        <v>200</v>
      </c>
      <c r="AD53" s="3">
        <f t="shared" si="8"/>
        <v>1.2852933661521093</v>
      </c>
      <c r="AE53" s="3">
        <f t="shared" si="9"/>
        <v>0.24019854250173966</v>
      </c>
      <c r="AF53" s="3">
        <f t="shared" si="10"/>
        <v>-1.0450948236503697</v>
      </c>
      <c r="AG53" s="3">
        <f t="shared" si="11"/>
        <v>2.719789071117297E-2</v>
      </c>
      <c r="AH53" s="3"/>
    </row>
    <row r="54" spans="1:62" x14ac:dyDescent="0.35">
      <c r="A54">
        <v>30</v>
      </c>
      <c r="B54">
        <v>2</v>
      </c>
      <c r="C54" t="s">
        <v>70</v>
      </c>
      <c r="D54" t="s">
        <v>27</v>
      </c>
      <c r="G54">
        <v>0.5</v>
      </c>
      <c r="H54">
        <v>0.5</v>
      </c>
      <c r="I54" s="9">
        <v>788</v>
      </c>
      <c r="J54" s="9">
        <v>106</v>
      </c>
      <c r="K54" s="9"/>
      <c r="L54" s="9">
        <v>41</v>
      </c>
      <c r="M54">
        <v>1.0189999999999999</v>
      </c>
      <c r="N54">
        <v>0.36799999999999999</v>
      </c>
      <c r="O54">
        <v>0</v>
      </c>
      <c r="Q54">
        <v>0</v>
      </c>
      <c r="R54">
        <v>1</v>
      </c>
      <c r="S54">
        <v>0</v>
      </c>
      <c r="T54">
        <v>0</v>
      </c>
      <c r="V54">
        <v>0</v>
      </c>
      <c r="Y54" s="1">
        <v>44844</v>
      </c>
      <c r="Z54" s="6">
        <v>0.65850694444444446</v>
      </c>
      <c r="AB54">
        <v>3</v>
      </c>
      <c r="AC54" t="s">
        <v>200</v>
      </c>
      <c r="AD54" s="3">
        <f t="shared" si="8"/>
        <v>0.84072968944111737</v>
      </c>
      <c r="AE54" s="3">
        <f t="shared" si="9"/>
        <v>0.25007002331213957</v>
      </c>
      <c r="AF54" s="3">
        <f t="shared" si="10"/>
        <v>-0.5906596661289778</v>
      </c>
      <c r="AG54" s="3">
        <f t="shared" si="11"/>
        <v>2.2313399768987056E-2</v>
      </c>
      <c r="AH54" s="3"/>
      <c r="AK54">
        <f>ABS(100*(AD54-AD55)/(AVERAGE(AD54:AD55)))</f>
        <v>46.641111145296065</v>
      </c>
      <c r="AQ54">
        <f>ABS(100*(AE54-AE55)/(AVERAGE(AE54:AE55)))</f>
        <v>167.04332233533853</v>
      </c>
      <c r="AW54">
        <f>ABS(100*(AF54-AF55)/(AVERAGE(AF54:AF55)))</f>
        <v>341.33575864771728</v>
      </c>
      <c r="BC54">
        <f>ABS(100*(AG54-AG55)/(AVERAGE(AG54:AG55)))</f>
        <v>174.23903643571194</v>
      </c>
      <c r="BG54" s="3">
        <f>AVERAGE(AD54:AD55)</f>
        <v>0.6817433521420071</v>
      </c>
      <c r="BH54" s="3">
        <f>AVERAGE(AE54:AE55)</f>
        <v>1.5175681593674892</v>
      </c>
      <c r="BI54" s="3">
        <f>AVERAGE(AF54:AF55)</f>
        <v>0.83582480722548214</v>
      </c>
      <c r="BJ54" s="3">
        <f>AVERAGE(AG54:AG55)</f>
        <v>0.17323420153367017</v>
      </c>
    </row>
    <row r="55" spans="1:62" x14ac:dyDescent="0.35">
      <c r="A55">
        <v>31</v>
      </c>
      <c r="B55">
        <v>2</v>
      </c>
      <c r="C55" t="s">
        <v>70</v>
      </c>
      <c r="D55" t="s">
        <v>27</v>
      </c>
      <c r="G55">
        <v>0.5</v>
      </c>
      <c r="H55">
        <v>0.5</v>
      </c>
      <c r="I55" s="9">
        <v>469</v>
      </c>
      <c r="J55" s="9">
        <v>2674</v>
      </c>
      <c r="K55" s="9"/>
      <c r="L55" s="9">
        <v>3069</v>
      </c>
      <c r="M55">
        <v>0.77500000000000002</v>
      </c>
      <c r="N55">
        <v>2.544</v>
      </c>
      <c r="O55">
        <v>1.7689999999999999</v>
      </c>
      <c r="Q55">
        <v>0.20499999999999999</v>
      </c>
      <c r="R55">
        <v>1</v>
      </c>
      <c r="S55">
        <v>0</v>
      </c>
      <c r="T55">
        <v>0</v>
      </c>
      <c r="V55">
        <v>0</v>
      </c>
      <c r="Y55" s="1">
        <v>44844</v>
      </c>
      <c r="Z55" s="6">
        <v>0.66501157407407407</v>
      </c>
      <c r="AB55">
        <v>3</v>
      </c>
      <c r="AC55" t="s">
        <v>200</v>
      </c>
      <c r="AD55" s="3">
        <f t="shared" si="8"/>
        <v>0.52275701484289672</v>
      </c>
      <c r="AE55" s="3">
        <f t="shared" si="9"/>
        <v>2.7850662954228387</v>
      </c>
      <c r="AF55" s="3">
        <f t="shared" si="10"/>
        <v>2.2623092805799421</v>
      </c>
      <c r="AG55" s="3">
        <f t="shared" si="11"/>
        <v>0.32415500329835328</v>
      </c>
      <c r="AH55" s="3"/>
      <c r="BG55" s="3"/>
      <c r="BH55" s="3"/>
      <c r="BI55" s="3"/>
      <c r="BJ55" s="3"/>
    </row>
    <row r="56" spans="1:62" x14ac:dyDescent="0.35">
      <c r="A56">
        <v>32</v>
      </c>
      <c r="B56">
        <v>9</v>
      </c>
      <c r="C56" t="s">
        <v>128</v>
      </c>
      <c r="D56" t="s">
        <v>27</v>
      </c>
      <c r="G56">
        <v>0.5</v>
      </c>
      <c r="H56">
        <v>0.5</v>
      </c>
      <c r="I56">
        <v>2768</v>
      </c>
      <c r="J56">
        <v>7975</v>
      </c>
      <c r="L56">
        <v>3284</v>
      </c>
      <c r="M56">
        <v>2.5390000000000001</v>
      </c>
      <c r="N56">
        <v>7.0350000000000001</v>
      </c>
      <c r="O56">
        <v>4.4960000000000004</v>
      </c>
      <c r="Q56">
        <v>0.22700000000000001</v>
      </c>
      <c r="R56">
        <v>1</v>
      </c>
      <c r="S56">
        <v>0</v>
      </c>
      <c r="T56">
        <v>0</v>
      </c>
      <c r="V56">
        <v>0</v>
      </c>
      <c r="Y56" s="1">
        <v>44844</v>
      </c>
      <c r="Z56" s="6">
        <v>0.67746527777777776</v>
      </c>
      <c r="AB56">
        <v>1</v>
      </c>
      <c r="AD56" s="3">
        <f t="shared" si="8"/>
        <v>2.8143531869473146</v>
      </c>
      <c r="AE56" s="3">
        <f t="shared" si="9"/>
        <v>8.0179382730158366</v>
      </c>
      <c r="AF56" s="3">
        <f t="shared" si="10"/>
        <v>5.2035850860685215</v>
      </c>
      <c r="AG56" s="3">
        <f t="shared" si="11"/>
        <v>0.3455869533508017</v>
      </c>
      <c r="AH56" s="3"/>
      <c r="BG56" s="3"/>
      <c r="BH56" s="3"/>
      <c r="BI56" s="3"/>
      <c r="BJ56" s="3"/>
    </row>
    <row r="57" spans="1:62" x14ac:dyDescent="0.35">
      <c r="A57">
        <v>33</v>
      </c>
      <c r="B57">
        <v>9</v>
      </c>
      <c r="C57" t="s">
        <v>128</v>
      </c>
      <c r="D57" t="s">
        <v>27</v>
      </c>
      <c r="G57">
        <v>0.5</v>
      </c>
      <c r="H57">
        <v>0.5</v>
      </c>
      <c r="I57">
        <v>3778</v>
      </c>
      <c r="J57">
        <v>7990</v>
      </c>
      <c r="L57">
        <v>3280</v>
      </c>
      <c r="M57">
        <v>3.3130000000000002</v>
      </c>
      <c r="N57">
        <v>7.048</v>
      </c>
      <c r="O57">
        <v>3.734</v>
      </c>
      <c r="Q57">
        <v>0.22700000000000001</v>
      </c>
      <c r="R57">
        <v>1</v>
      </c>
      <c r="S57">
        <v>0</v>
      </c>
      <c r="T57">
        <v>0</v>
      </c>
      <c r="V57">
        <v>0</v>
      </c>
      <c r="Y57" s="1">
        <v>44844</v>
      </c>
      <c r="Z57" s="6">
        <v>0.68478009259259265</v>
      </c>
      <c r="AB57">
        <v>1</v>
      </c>
      <c r="AD57" s="3">
        <f t="shared" si="8"/>
        <v>3.8211005265843143</v>
      </c>
      <c r="AE57" s="3">
        <f t="shared" si="9"/>
        <v>8.0327454942314365</v>
      </c>
      <c r="AF57" s="3">
        <f t="shared" si="10"/>
        <v>4.2116449676471222</v>
      </c>
      <c r="AG57" s="3">
        <f t="shared" si="11"/>
        <v>0.34518821939633754</v>
      </c>
      <c r="AH57" s="3"/>
      <c r="AK57">
        <f>ABS(100*(AD57-AD58)/(AVERAGE(AD57:AD58)))</f>
        <v>5.2185993376096855E-2</v>
      </c>
      <c r="AQ57">
        <f>ABS(100*(AE57-AE58)/(AVERAGE(AE57:AE58)))</f>
        <v>0.80780132956489747</v>
      </c>
      <c r="AW57">
        <f>ABS(100*(AF57-AF58)/(AVERAGE(AF57:AF58)))</f>
        <v>1.5816699690820659</v>
      </c>
      <c r="BC57">
        <f>ABS(100*(AG57-AG58)/(AVERAGE(AG57:AG58)))</f>
        <v>1.8948545310308711</v>
      </c>
      <c r="BG57" s="3">
        <f>AVERAGE(AD57:AD58)</f>
        <v>3.8201037470401191</v>
      </c>
      <c r="BH57" s="3">
        <f>AVERAGE(AE57:AE58)</f>
        <v>8.0653213809057558</v>
      </c>
      <c r="BI57" s="3">
        <f>AVERAGE(AF57:AF58)</f>
        <v>4.2452176338656367</v>
      </c>
      <c r="BJ57" s="3">
        <f>AVERAGE(AG57:AG58)</f>
        <v>0.34194850601631627</v>
      </c>
    </row>
    <row r="58" spans="1:62" x14ac:dyDescent="0.35">
      <c r="A58">
        <v>34</v>
      </c>
      <c r="B58">
        <v>9</v>
      </c>
      <c r="C58" t="s">
        <v>128</v>
      </c>
      <c r="D58" t="s">
        <v>27</v>
      </c>
      <c r="G58">
        <v>0.5</v>
      </c>
      <c r="H58">
        <v>0.5</v>
      </c>
      <c r="I58">
        <v>3776</v>
      </c>
      <c r="J58">
        <v>8056</v>
      </c>
      <c r="L58">
        <v>3215</v>
      </c>
      <c r="M58">
        <v>3.3119999999999998</v>
      </c>
      <c r="N58">
        <v>7.1040000000000001</v>
      </c>
      <c r="O58">
        <v>3.7919999999999998</v>
      </c>
      <c r="Q58">
        <v>0.22</v>
      </c>
      <c r="R58">
        <v>1</v>
      </c>
      <c r="S58">
        <v>0</v>
      </c>
      <c r="T58">
        <v>0</v>
      </c>
      <c r="V58">
        <v>0</v>
      </c>
      <c r="Y58" s="1">
        <v>44844</v>
      </c>
      <c r="Z58" s="6">
        <v>0.6925810185185185</v>
      </c>
      <c r="AB58">
        <v>1</v>
      </c>
      <c r="AD58" s="3">
        <f t="shared" si="8"/>
        <v>3.8191069674959239</v>
      </c>
      <c r="AE58" s="3">
        <f t="shared" si="9"/>
        <v>8.0978972675800751</v>
      </c>
      <c r="AF58" s="3">
        <f t="shared" si="10"/>
        <v>4.2787903000841512</v>
      </c>
      <c r="AG58" s="3">
        <f t="shared" si="11"/>
        <v>0.338708792636295</v>
      </c>
      <c r="AH58" s="3"/>
      <c r="BG58" s="3"/>
      <c r="BH58" s="3"/>
      <c r="BI58" s="3"/>
      <c r="BJ58" s="3"/>
    </row>
    <row r="59" spans="1:62" x14ac:dyDescent="0.35">
      <c r="A59">
        <v>35</v>
      </c>
      <c r="B59">
        <v>10</v>
      </c>
      <c r="C59" t="s">
        <v>129</v>
      </c>
      <c r="D59" t="s">
        <v>27</v>
      </c>
      <c r="G59">
        <v>0.5</v>
      </c>
      <c r="H59">
        <v>0.5</v>
      </c>
      <c r="I59" s="9">
        <v>1268</v>
      </c>
      <c r="J59" s="9">
        <v>390</v>
      </c>
      <c r="K59" s="9"/>
      <c r="L59" s="9">
        <v>55</v>
      </c>
      <c r="M59">
        <v>1.3879999999999999</v>
      </c>
      <c r="N59">
        <v>0.60899999999999999</v>
      </c>
      <c r="O59">
        <v>0</v>
      </c>
      <c r="Q59">
        <v>0</v>
      </c>
      <c r="R59">
        <v>1</v>
      </c>
      <c r="S59">
        <v>0</v>
      </c>
      <c r="T59">
        <v>0</v>
      </c>
      <c r="V59">
        <v>0</v>
      </c>
      <c r="Y59" s="1">
        <v>44844</v>
      </c>
      <c r="Z59" s="6">
        <v>0.70400462962962962</v>
      </c>
      <c r="AB59">
        <v>3</v>
      </c>
      <c r="AC59" t="s">
        <v>200</v>
      </c>
      <c r="AD59" s="3">
        <f t="shared" si="8"/>
        <v>1.319183870654741</v>
      </c>
      <c r="AE59" s="3">
        <f t="shared" si="9"/>
        <v>0.53042007832749727</v>
      </c>
      <c r="AF59" s="3">
        <f t="shared" si="10"/>
        <v>-0.7887637923272437</v>
      </c>
      <c r="AG59" s="3">
        <f t="shared" si="11"/>
        <v>2.3708968609611605E-2</v>
      </c>
      <c r="AH59" s="3"/>
      <c r="BG59" s="3"/>
      <c r="BH59" s="3"/>
      <c r="BI59" s="3"/>
      <c r="BJ59" s="3"/>
    </row>
    <row r="60" spans="1:62" x14ac:dyDescent="0.35">
      <c r="A60">
        <v>36</v>
      </c>
      <c r="B60">
        <v>10</v>
      </c>
      <c r="C60" t="s">
        <v>129</v>
      </c>
      <c r="D60" t="s">
        <v>27</v>
      </c>
      <c r="G60">
        <v>0.5</v>
      </c>
      <c r="H60">
        <v>0.5</v>
      </c>
      <c r="I60" s="9">
        <v>1194</v>
      </c>
      <c r="J60" s="9">
        <v>5383</v>
      </c>
      <c r="K60" s="9"/>
      <c r="L60" s="9">
        <v>1444</v>
      </c>
      <c r="M60">
        <v>1.331</v>
      </c>
      <c r="N60">
        <v>4.8390000000000004</v>
      </c>
      <c r="O60">
        <v>3.508</v>
      </c>
      <c r="Q60">
        <v>3.5000000000000003E-2</v>
      </c>
      <c r="R60">
        <v>1</v>
      </c>
      <c r="S60">
        <v>0</v>
      </c>
      <c r="T60">
        <v>0</v>
      </c>
      <c r="V60">
        <v>0</v>
      </c>
      <c r="Y60" s="1">
        <v>44844</v>
      </c>
      <c r="Z60" s="6">
        <v>0.710474537037037</v>
      </c>
      <c r="AB60">
        <v>3</v>
      </c>
      <c r="AC60" t="s">
        <v>200</v>
      </c>
      <c r="AD60" s="3">
        <f t="shared" si="8"/>
        <v>1.2454221843843074</v>
      </c>
      <c r="AE60" s="3">
        <f t="shared" si="9"/>
        <v>5.4592504469601772</v>
      </c>
      <c r="AF60" s="3">
        <f t="shared" si="10"/>
        <v>4.2138282625758698</v>
      </c>
      <c r="AG60" s="3">
        <f t="shared" si="11"/>
        <v>0.16216933429728983</v>
      </c>
      <c r="AH60" s="3"/>
      <c r="AK60">
        <f>ABS(100*(AD60-AD61)/(AVERAGE(AD60:AD61)))</f>
        <v>61.973680443780758</v>
      </c>
      <c r="AQ60">
        <f>ABS(100*(AE60-AE61)/(AVERAGE(AE60:AE61)))</f>
        <v>5.2299544540147487</v>
      </c>
      <c r="AW60">
        <f>ABS(100*(AF60-AF61)/(AVERAGE(AF60:AF61)))</f>
        <v>21.708879596613599</v>
      </c>
      <c r="BC60">
        <f>ABS(100*(AG60-AG61)/(AVERAGE(AG60:AG61)))</f>
        <v>3.5025338980001757</v>
      </c>
      <c r="BG60" s="3">
        <f>AVERAGE(AD60:AD61)</f>
        <v>1.8046155086777298</v>
      </c>
      <c r="BH60" s="3">
        <f>AVERAGE(AE60:AE61)</f>
        <v>5.6058419369946151</v>
      </c>
      <c r="BI60" s="3">
        <f>AVERAGE(AF60:AF61)</f>
        <v>3.8012264283168857</v>
      </c>
      <c r="BJ60" s="3">
        <f>AVERAGE(AG60:AG61)</f>
        <v>0.15937819661604075</v>
      </c>
    </row>
    <row r="61" spans="1:62" x14ac:dyDescent="0.35">
      <c r="A61">
        <v>37</v>
      </c>
      <c r="B61">
        <v>10</v>
      </c>
      <c r="C61" t="s">
        <v>129</v>
      </c>
      <c r="D61" t="s">
        <v>27</v>
      </c>
      <c r="G61">
        <v>0.5</v>
      </c>
      <c r="H61">
        <v>0.5</v>
      </c>
      <c r="I61" s="9">
        <v>2316</v>
      </c>
      <c r="J61" s="9">
        <v>5680</v>
      </c>
      <c r="K61" s="9"/>
      <c r="L61" s="9">
        <v>1388</v>
      </c>
      <c r="M61">
        <v>2.1920000000000002</v>
      </c>
      <c r="N61">
        <v>5.09</v>
      </c>
      <c r="O61">
        <v>2.8980000000000001</v>
      </c>
      <c r="Q61">
        <v>2.9000000000000001E-2</v>
      </c>
      <c r="R61">
        <v>1</v>
      </c>
      <c r="S61">
        <v>0</v>
      </c>
      <c r="T61">
        <v>0</v>
      </c>
      <c r="V61">
        <v>0</v>
      </c>
      <c r="Y61" s="1">
        <v>44844</v>
      </c>
      <c r="Z61" s="6">
        <v>0.71778935185185189</v>
      </c>
      <c r="AB61">
        <v>3</v>
      </c>
      <c r="AC61" t="s">
        <v>200</v>
      </c>
      <c r="AD61" s="3">
        <f t="shared" si="8"/>
        <v>2.3638088329711522</v>
      </c>
      <c r="AE61" s="3">
        <f t="shared" si="9"/>
        <v>5.7524334270290538</v>
      </c>
      <c r="AF61" s="3">
        <f t="shared" si="10"/>
        <v>3.3886245940579016</v>
      </c>
      <c r="AG61" s="3">
        <f t="shared" si="11"/>
        <v>0.15658705893479163</v>
      </c>
      <c r="AH61" s="3"/>
      <c r="BG61" s="3"/>
      <c r="BH61" s="3"/>
      <c r="BI61" s="3"/>
      <c r="BJ61" s="3"/>
    </row>
    <row r="62" spans="1:62" x14ac:dyDescent="0.35">
      <c r="A62">
        <v>38</v>
      </c>
      <c r="B62">
        <v>11</v>
      </c>
      <c r="C62" t="s">
        <v>130</v>
      </c>
      <c r="D62" t="s">
        <v>27</v>
      </c>
      <c r="G62">
        <v>0.5</v>
      </c>
      <c r="H62">
        <v>0.5</v>
      </c>
      <c r="I62" s="9">
        <v>1097</v>
      </c>
      <c r="J62" s="9">
        <v>2718</v>
      </c>
      <c r="K62" s="9"/>
      <c r="L62" s="9">
        <v>1084</v>
      </c>
      <c r="M62">
        <v>1.2569999999999999</v>
      </c>
      <c r="N62">
        <v>2.581</v>
      </c>
      <c r="O62">
        <v>1.3240000000000001</v>
      </c>
      <c r="Q62">
        <v>0</v>
      </c>
      <c r="R62">
        <v>1</v>
      </c>
      <c r="S62">
        <v>0</v>
      </c>
      <c r="T62">
        <v>0</v>
      </c>
      <c r="V62">
        <v>0</v>
      </c>
      <c r="Y62" s="1">
        <v>44844</v>
      </c>
      <c r="Z62" s="6">
        <v>0.72949074074074083</v>
      </c>
      <c r="AB62">
        <v>3</v>
      </c>
      <c r="AC62" t="s">
        <v>200</v>
      </c>
      <c r="AD62" s="3">
        <f t="shared" si="8"/>
        <v>1.1487345685973875</v>
      </c>
      <c r="AE62" s="3">
        <f t="shared" si="9"/>
        <v>2.8285008109885981</v>
      </c>
      <c r="AF62" s="3">
        <f t="shared" si="10"/>
        <v>1.6797662423912105</v>
      </c>
      <c r="AG62" s="3">
        <f t="shared" si="11"/>
        <v>0.12628327839551576</v>
      </c>
      <c r="AH62" s="3"/>
      <c r="BG62" s="3"/>
      <c r="BH62" s="3"/>
      <c r="BI62" s="3"/>
      <c r="BJ62" s="3"/>
    </row>
    <row r="63" spans="1:62" x14ac:dyDescent="0.35">
      <c r="A63">
        <v>39</v>
      </c>
      <c r="B63">
        <v>11</v>
      </c>
      <c r="C63" t="s">
        <v>130</v>
      </c>
      <c r="D63" t="s">
        <v>27</v>
      </c>
      <c r="G63">
        <v>0.5</v>
      </c>
      <c r="H63">
        <v>0.5</v>
      </c>
      <c r="I63" s="9">
        <v>2392</v>
      </c>
      <c r="J63" s="9">
        <v>5316</v>
      </c>
      <c r="K63" s="9"/>
      <c r="L63" s="9">
        <v>2242</v>
      </c>
      <c r="M63">
        <v>2.25</v>
      </c>
      <c r="N63">
        <v>4.782</v>
      </c>
      <c r="O63">
        <v>2.532</v>
      </c>
      <c r="Q63">
        <v>0.11899999999999999</v>
      </c>
      <c r="R63">
        <v>1</v>
      </c>
      <c r="S63">
        <v>0</v>
      </c>
      <c r="T63">
        <v>0</v>
      </c>
      <c r="V63">
        <v>0</v>
      </c>
      <c r="Y63" s="1">
        <v>44844</v>
      </c>
      <c r="Z63" s="6">
        <v>0.73643518518518514</v>
      </c>
      <c r="AB63">
        <v>3</v>
      </c>
      <c r="AC63" t="s">
        <v>200</v>
      </c>
      <c r="AD63" s="3">
        <f t="shared" si="8"/>
        <v>2.4395640783299761</v>
      </c>
      <c r="AE63" s="3">
        <f t="shared" si="9"/>
        <v>5.3931115255304976</v>
      </c>
      <c r="AF63" s="3">
        <f t="shared" si="10"/>
        <v>2.9535474472005214</v>
      </c>
      <c r="AG63" s="3">
        <f t="shared" si="11"/>
        <v>0.24171675821288899</v>
      </c>
      <c r="AH63" s="3"/>
      <c r="AK63">
        <f>ABS(100*(AD63-AD64)/(AVERAGE(AD63:AD64)))</f>
        <v>15.143813527791352</v>
      </c>
      <c r="AQ63">
        <f>ABS(100*(AE63-AE64)/(AVERAGE(AE63:AE64)))</f>
        <v>2.1834361132557492</v>
      </c>
      <c r="AW63">
        <f>ABS(100*(AF63-AF64)/(AVERAGE(AF63:AF64)))</f>
        <v>19.150486947144888</v>
      </c>
      <c r="BC63">
        <f>ABS(100*(AG63-AG64)/(AVERAGE(AG63:AG64)))</f>
        <v>4.2968310096465929</v>
      </c>
      <c r="BG63" s="3">
        <f>AVERAGE(AD63:AD64)</f>
        <v>2.6394183769410837</v>
      </c>
      <c r="BH63" s="3">
        <f>AVERAGE(AE63:AE64)</f>
        <v>5.3348697887491383</v>
      </c>
      <c r="BI63" s="3">
        <f>AVERAGE(AF63:AF64)</f>
        <v>2.6954514118080546</v>
      </c>
      <c r="BJ63" s="3">
        <f>AVERAGE(AG63:AG64)</f>
        <v>0.236632900293471</v>
      </c>
    </row>
    <row r="64" spans="1:62" x14ac:dyDescent="0.35">
      <c r="A64">
        <v>40</v>
      </c>
      <c r="B64">
        <v>11</v>
      </c>
      <c r="C64" t="s">
        <v>130</v>
      </c>
      <c r="D64" t="s">
        <v>27</v>
      </c>
      <c r="G64">
        <v>0.5</v>
      </c>
      <c r="H64">
        <v>0.5</v>
      </c>
      <c r="I64" s="9">
        <v>2793</v>
      </c>
      <c r="J64" s="9">
        <v>5198</v>
      </c>
      <c r="K64" s="9"/>
      <c r="L64" s="9">
        <v>2140</v>
      </c>
      <c r="M64">
        <v>2.5579999999999998</v>
      </c>
      <c r="N64">
        <v>4.6820000000000004</v>
      </c>
      <c r="O64">
        <v>2.1240000000000001</v>
      </c>
      <c r="Q64">
        <v>0.108</v>
      </c>
      <c r="R64">
        <v>1</v>
      </c>
      <c r="S64">
        <v>0</v>
      </c>
      <c r="T64">
        <v>0</v>
      </c>
      <c r="V64">
        <v>0</v>
      </c>
      <c r="Y64" s="1">
        <v>44844</v>
      </c>
      <c r="Z64" s="6">
        <v>0.74392361111111116</v>
      </c>
      <c r="AB64">
        <v>3</v>
      </c>
      <c r="AC64" t="s">
        <v>200</v>
      </c>
      <c r="AD64" s="3">
        <f t="shared" si="8"/>
        <v>2.8392726755521909</v>
      </c>
      <c r="AE64" s="3">
        <f t="shared" si="9"/>
        <v>5.2766280519677782</v>
      </c>
      <c r="AF64" s="3">
        <f t="shared" si="10"/>
        <v>2.4373553764155873</v>
      </c>
      <c r="AG64" s="3">
        <f t="shared" si="11"/>
        <v>0.23154904237405302</v>
      </c>
      <c r="AH64" s="3"/>
      <c r="BG64" s="3"/>
      <c r="BH64" s="3"/>
      <c r="BI64" s="3"/>
      <c r="BJ64" s="3"/>
    </row>
    <row r="65" spans="1:62" x14ac:dyDescent="0.35">
      <c r="A65">
        <v>41</v>
      </c>
      <c r="B65">
        <v>12</v>
      </c>
      <c r="C65" t="s">
        <v>131</v>
      </c>
      <c r="D65" t="s">
        <v>27</v>
      </c>
      <c r="G65">
        <v>0.5</v>
      </c>
      <c r="H65">
        <v>0.5</v>
      </c>
      <c r="I65" s="9">
        <v>1145</v>
      </c>
      <c r="J65" s="9">
        <v>600</v>
      </c>
      <c r="K65" s="9"/>
      <c r="L65" s="9">
        <v>81</v>
      </c>
      <c r="M65">
        <v>1.2929999999999999</v>
      </c>
      <c r="N65">
        <v>0.78700000000000003</v>
      </c>
      <c r="O65">
        <v>0</v>
      </c>
      <c r="Q65">
        <v>0</v>
      </c>
      <c r="R65">
        <v>1</v>
      </c>
      <c r="S65">
        <v>0</v>
      </c>
      <c r="T65">
        <v>0</v>
      </c>
      <c r="V65">
        <v>0</v>
      </c>
      <c r="Y65" s="1">
        <v>44844</v>
      </c>
      <c r="Z65" s="6">
        <v>0.75520833333333337</v>
      </c>
      <c r="AB65">
        <v>3</v>
      </c>
      <c r="AC65" t="s">
        <v>200</v>
      </c>
      <c r="AD65" s="3">
        <f t="shared" si="8"/>
        <v>1.1965799867187501</v>
      </c>
      <c r="AE65" s="3">
        <f t="shared" si="9"/>
        <v>0.73772117534589554</v>
      </c>
      <c r="AF65" s="3">
        <f t="shared" si="10"/>
        <v>-0.45885881137285456</v>
      </c>
      <c r="AG65" s="3">
        <f t="shared" si="11"/>
        <v>2.630073931362862E-2</v>
      </c>
      <c r="AH65" s="3"/>
      <c r="BG65" s="3"/>
      <c r="BH65" s="3"/>
      <c r="BI65" s="3"/>
      <c r="BJ65" s="3"/>
    </row>
    <row r="66" spans="1:62" x14ac:dyDescent="0.35">
      <c r="A66">
        <v>42</v>
      </c>
      <c r="B66">
        <v>12</v>
      </c>
      <c r="C66" t="s">
        <v>131</v>
      </c>
      <c r="D66" t="s">
        <v>27</v>
      </c>
      <c r="G66">
        <v>0.5</v>
      </c>
      <c r="H66">
        <v>0.5</v>
      </c>
      <c r="I66" s="9">
        <v>1558</v>
      </c>
      <c r="J66" s="9">
        <v>4638</v>
      </c>
      <c r="K66" s="9"/>
      <c r="L66" s="9">
        <v>1995</v>
      </c>
      <c r="M66">
        <v>1.61</v>
      </c>
      <c r="N66">
        <v>4.2069999999999999</v>
      </c>
      <c r="O66">
        <v>2.597</v>
      </c>
      <c r="Q66">
        <v>9.2999999999999999E-2</v>
      </c>
      <c r="R66">
        <v>1</v>
      </c>
      <c r="S66">
        <v>0</v>
      </c>
      <c r="T66">
        <v>0</v>
      </c>
      <c r="V66">
        <v>0</v>
      </c>
      <c r="Y66" s="1">
        <v>44844</v>
      </c>
      <c r="Z66" s="6">
        <v>0.76186342592592593</v>
      </c>
      <c r="AB66">
        <v>3</v>
      </c>
      <c r="AC66" t="s">
        <v>200</v>
      </c>
      <c r="AD66" s="3">
        <f t="shared" si="8"/>
        <v>1.6082499384713052</v>
      </c>
      <c r="AE66" s="3">
        <f t="shared" si="9"/>
        <v>4.7238251265853828</v>
      </c>
      <c r="AF66" s="3">
        <f t="shared" si="10"/>
        <v>3.1155751881140779</v>
      </c>
      <c r="AG66" s="3">
        <f t="shared" si="11"/>
        <v>0.21709493652472736</v>
      </c>
      <c r="AH66" s="3"/>
      <c r="AK66">
        <f>ABS(100*(AD66-AD67)/(AVERAGE(AD66:AD67)))</f>
        <v>29.710609639514896</v>
      </c>
      <c r="AQ66">
        <f>ABS(100*(AE66-AE67)/(AVERAGE(AE66:AE67)))</f>
        <v>4.9125267083287527</v>
      </c>
      <c r="AW66">
        <f>ABS(100*(AF66-AF67)/(AVERAGE(AF66:AF67)))</f>
        <v>10.944194942159159</v>
      </c>
      <c r="BC66">
        <f>ABS(100*(AG66-AG67)/(AVERAGE(AG66:AG67)))</f>
        <v>0.18349949724317705</v>
      </c>
      <c r="BG66" s="3">
        <f>AVERAGE(AD66:AD67)</f>
        <v>1.8888433801622115</v>
      </c>
      <c r="BH66" s="3">
        <f>AVERAGE(AE66:AE67)</f>
        <v>4.8427764703507021</v>
      </c>
      <c r="BI66" s="3">
        <f>AVERAGE(AF66:AF67)</f>
        <v>2.9539330901884906</v>
      </c>
      <c r="BJ66" s="3">
        <f>AVERAGE(AG66:AG67)</f>
        <v>0.21729430350195944</v>
      </c>
    </row>
    <row r="67" spans="1:62" x14ac:dyDescent="0.35">
      <c r="A67">
        <v>43</v>
      </c>
      <c r="B67">
        <v>12</v>
      </c>
      <c r="C67" t="s">
        <v>131</v>
      </c>
      <c r="D67" t="s">
        <v>27</v>
      </c>
      <c r="G67">
        <v>0.5</v>
      </c>
      <c r="H67">
        <v>0.5</v>
      </c>
      <c r="I67" s="9">
        <v>2121</v>
      </c>
      <c r="J67" s="9">
        <v>4879</v>
      </c>
      <c r="K67" s="9"/>
      <c r="L67" s="9">
        <v>1999</v>
      </c>
      <c r="M67">
        <v>2.0419999999999998</v>
      </c>
      <c r="N67">
        <v>4.4119999999999999</v>
      </c>
      <c r="O67">
        <v>2.37</v>
      </c>
      <c r="Q67">
        <v>9.2999999999999999E-2</v>
      </c>
      <c r="R67">
        <v>1</v>
      </c>
      <c r="S67">
        <v>0</v>
      </c>
      <c r="T67">
        <v>0</v>
      </c>
      <c r="V67">
        <v>0</v>
      </c>
      <c r="Y67" s="1">
        <v>44844</v>
      </c>
      <c r="Z67" s="6">
        <v>0.76928240740740739</v>
      </c>
      <c r="AB67">
        <v>3</v>
      </c>
      <c r="AC67" t="s">
        <v>200</v>
      </c>
      <c r="AD67" s="3">
        <f t="shared" si="8"/>
        <v>2.1694368218531181</v>
      </c>
      <c r="AE67" s="3">
        <f t="shared" si="9"/>
        <v>4.9617278141160215</v>
      </c>
      <c r="AF67" s="3">
        <f t="shared" si="10"/>
        <v>2.7922909922629033</v>
      </c>
      <c r="AG67" s="3">
        <f t="shared" si="11"/>
        <v>0.21749367047919152</v>
      </c>
      <c r="AH67" s="3"/>
      <c r="BG67" s="3"/>
      <c r="BH67" s="3"/>
      <c r="BI67" s="3"/>
      <c r="BJ67" s="3"/>
    </row>
    <row r="68" spans="1:62" x14ac:dyDescent="0.35">
      <c r="A68">
        <v>44</v>
      </c>
      <c r="B68">
        <v>13</v>
      </c>
      <c r="C68" t="s">
        <v>132</v>
      </c>
      <c r="D68" t="s">
        <v>27</v>
      </c>
      <c r="G68">
        <v>0.5</v>
      </c>
      <c r="H68">
        <v>0.5</v>
      </c>
      <c r="I68" s="9">
        <v>1775</v>
      </c>
      <c r="J68" s="9">
        <v>264</v>
      </c>
      <c r="K68" s="9"/>
      <c r="L68" s="9">
        <v>139</v>
      </c>
      <c r="M68">
        <v>1.776</v>
      </c>
      <c r="N68">
        <v>0.502</v>
      </c>
      <c r="O68">
        <v>0</v>
      </c>
      <c r="Q68">
        <v>0</v>
      </c>
      <c r="R68">
        <v>1</v>
      </c>
      <c r="S68">
        <v>0</v>
      </c>
      <c r="T68">
        <v>0</v>
      </c>
      <c r="V68">
        <v>0</v>
      </c>
      <c r="Y68" s="1">
        <v>44844</v>
      </c>
      <c r="Z68" s="6">
        <v>0.78021990740740732</v>
      </c>
      <c r="AB68">
        <v>3</v>
      </c>
      <c r="AC68" t="s">
        <v>200</v>
      </c>
      <c r="AD68" s="3">
        <f t="shared" si="8"/>
        <v>1.8245510995616308</v>
      </c>
      <c r="AE68" s="3">
        <f t="shared" si="9"/>
        <v>0.40603942011645827</v>
      </c>
      <c r="AF68" s="3">
        <f t="shared" si="10"/>
        <v>-1.4185116794451724</v>
      </c>
      <c r="AG68" s="3">
        <f t="shared" si="11"/>
        <v>3.2082381653358881E-2</v>
      </c>
      <c r="AH68" s="3"/>
      <c r="BG68" s="3"/>
      <c r="BH68" s="3"/>
      <c r="BI68" s="3"/>
      <c r="BJ68" s="3"/>
    </row>
    <row r="69" spans="1:62" x14ac:dyDescent="0.35">
      <c r="A69">
        <v>45</v>
      </c>
      <c r="B69">
        <v>13</v>
      </c>
      <c r="C69" t="s">
        <v>132</v>
      </c>
      <c r="D69" t="s">
        <v>27</v>
      </c>
      <c r="G69">
        <v>0.5</v>
      </c>
      <c r="H69">
        <v>0.5</v>
      </c>
      <c r="I69" s="9">
        <v>1235</v>
      </c>
      <c r="J69" s="9">
        <v>298</v>
      </c>
      <c r="K69" s="9"/>
      <c r="L69" s="9">
        <v>103</v>
      </c>
      <c r="M69">
        <v>1.363</v>
      </c>
      <c r="N69">
        <v>0.53100000000000003</v>
      </c>
      <c r="O69">
        <v>0</v>
      </c>
      <c r="Q69">
        <v>0</v>
      </c>
      <c r="R69">
        <v>1</v>
      </c>
      <c r="S69">
        <v>0</v>
      </c>
      <c r="T69">
        <v>0</v>
      </c>
      <c r="V69">
        <v>0</v>
      </c>
      <c r="Y69" s="1">
        <v>44844</v>
      </c>
      <c r="Z69" s="6">
        <v>0.78589120370370369</v>
      </c>
      <c r="AB69">
        <v>3</v>
      </c>
      <c r="AC69" t="s">
        <v>200</v>
      </c>
      <c r="AD69" s="3">
        <f t="shared" si="8"/>
        <v>1.2862901456963045</v>
      </c>
      <c r="AE69" s="3">
        <f t="shared" si="9"/>
        <v>0.43960245487181804</v>
      </c>
      <c r="AF69" s="3">
        <f t="shared" si="10"/>
        <v>-0.84668769082448647</v>
      </c>
      <c r="AG69" s="3">
        <f t="shared" si="11"/>
        <v>2.8493776063181479E-2</v>
      </c>
      <c r="AH69" s="3"/>
      <c r="AK69">
        <f>ABS(100*(AD69-AD70)/(AVERAGE(AD69:AD70)))</f>
        <v>36.357110236171188</v>
      </c>
      <c r="AQ69">
        <f>ABS(100*(AE69-AE70)/(AVERAGE(AE69:AE70)))</f>
        <v>152.78379183663588</v>
      </c>
      <c r="AW69">
        <f>ABS(100*(AF69-AF70)/(AVERAGE(AF69:AF70)))</f>
        <v>418.88035499807853</v>
      </c>
      <c r="BC69">
        <f>ABS(100*(AG69-AG70)/(AVERAGE(AG69:AG70)))</f>
        <v>175.88684305361735</v>
      </c>
      <c r="BG69" s="3">
        <f>AVERAGE(AD69:AD70)</f>
        <v>1.0884294061735873</v>
      </c>
      <c r="BH69" s="3">
        <f>AVERAGE(AE69:AE70)</f>
        <v>1.8620828396504465</v>
      </c>
      <c r="BI69" s="3">
        <f>AVERAGE(AF69:AF70)</f>
        <v>0.77365343347685911</v>
      </c>
      <c r="BJ69" s="3">
        <f>AVERAGE(AG69:AG70)</f>
        <v>0.23633384982762287</v>
      </c>
    </row>
    <row r="70" spans="1:62" x14ac:dyDescent="0.35">
      <c r="A70">
        <v>46</v>
      </c>
      <c r="B70">
        <v>13</v>
      </c>
      <c r="C70" t="s">
        <v>132</v>
      </c>
      <c r="D70" t="s">
        <v>27</v>
      </c>
      <c r="G70">
        <v>0.5</v>
      </c>
      <c r="H70">
        <v>0.5</v>
      </c>
      <c r="I70" s="9">
        <v>838</v>
      </c>
      <c r="J70" s="9">
        <v>3180</v>
      </c>
      <c r="K70" s="9"/>
      <c r="L70" s="9">
        <v>4273</v>
      </c>
      <c r="M70">
        <v>1.0580000000000001</v>
      </c>
      <c r="N70">
        <v>2.9729999999999999</v>
      </c>
      <c r="O70">
        <v>1.915</v>
      </c>
      <c r="Q70">
        <v>0.33100000000000002</v>
      </c>
      <c r="R70">
        <v>1</v>
      </c>
      <c r="S70">
        <v>0</v>
      </c>
      <c r="T70">
        <v>0</v>
      </c>
      <c r="V70">
        <v>0</v>
      </c>
      <c r="Y70" s="1">
        <v>44844</v>
      </c>
      <c r="Z70" s="6">
        <v>0.79290509259259256</v>
      </c>
      <c r="AB70">
        <v>3</v>
      </c>
      <c r="AC70" t="s">
        <v>200</v>
      </c>
      <c r="AD70" s="3">
        <f t="shared" si="8"/>
        <v>0.89056866665086998</v>
      </c>
      <c r="AE70" s="3">
        <f t="shared" si="9"/>
        <v>3.2845632244290748</v>
      </c>
      <c r="AF70" s="3">
        <f t="shared" si="10"/>
        <v>2.3939945577782047</v>
      </c>
      <c r="AG70" s="3">
        <f t="shared" si="11"/>
        <v>0.44417392359206426</v>
      </c>
      <c r="AH70" s="3"/>
      <c r="BG70" s="3"/>
      <c r="BH70" s="3"/>
      <c r="BI70" s="3"/>
      <c r="BJ70" s="3"/>
    </row>
    <row r="71" spans="1:62" x14ac:dyDescent="0.35">
      <c r="A71">
        <v>47</v>
      </c>
      <c r="B71">
        <v>14</v>
      </c>
      <c r="C71" t="s">
        <v>133</v>
      </c>
      <c r="D71" t="s">
        <v>27</v>
      </c>
      <c r="G71">
        <v>0.5</v>
      </c>
      <c r="H71">
        <v>0.5</v>
      </c>
      <c r="I71" s="9">
        <v>1927</v>
      </c>
      <c r="J71" s="9">
        <v>9335</v>
      </c>
      <c r="K71" s="9"/>
      <c r="L71" s="9">
        <v>3176</v>
      </c>
      <c r="M71">
        <v>1.893</v>
      </c>
      <c r="N71">
        <v>8.1869999999999994</v>
      </c>
      <c r="O71">
        <v>6.2939999999999996</v>
      </c>
      <c r="Q71">
        <v>0.216</v>
      </c>
      <c r="R71">
        <v>1</v>
      </c>
      <c r="S71">
        <v>0</v>
      </c>
      <c r="T71">
        <v>0</v>
      </c>
      <c r="V71">
        <v>0</v>
      </c>
      <c r="Y71" s="1">
        <v>44844</v>
      </c>
      <c r="Z71" s="6">
        <v>0.80525462962962957</v>
      </c>
      <c r="AB71">
        <v>3</v>
      </c>
      <c r="AC71" t="s">
        <v>200</v>
      </c>
      <c r="AD71" s="3">
        <f t="shared" si="8"/>
        <v>1.976061590279278</v>
      </c>
      <c r="AE71" s="3">
        <f t="shared" si="9"/>
        <v>9.3604596632302233</v>
      </c>
      <c r="AF71" s="3">
        <f t="shared" si="10"/>
        <v>7.3843980729509457</v>
      </c>
      <c r="AG71" s="3">
        <f t="shared" si="11"/>
        <v>0.33482113658026946</v>
      </c>
      <c r="AH71" s="3"/>
      <c r="BG71" s="3"/>
      <c r="BH71" s="3"/>
      <c r="BI71" s="3"/>
      <c r="BJ71" s="3"/>
    </row>
    <row r="72" spans="1:62" x14ac:dyDescent="0.35">
      <c r="A72">
        <v>48</v>
      </c>
      <c r="B72">
        <v>14</v>
      </c>
      <c r="C72" t="s">
        <v>133</v>
      </c>
      <c r="D72" t="s">
        <v>27</v>
      </c>
      <c r="G72">
        <v>0.5</v>
      </c>
      <c r="H72">
        <v>0.5</v>
      </c>
      <c r="I72" s="9">
        <v>10053</v>
      </c>
      <c r="J72" s="9">
        <v>14495</v>
      </c>
      <c r="K72" s="9"/>
      <c r="L72" s="9">
        <v>5969</v>
      </c>
      <c r="M72">
        <v>8.1270000000000007</v>
      </c>
      <c r="N72">
        <v>12.558999999999999</v>
      </c>
      <c r="O72">
        <v>4.431</v>
      </c>
      <c r="Q72">
        <v>0.50800000000000001</v>
      </c>
      <c r="R72">
        <v>1</v>
      </c>
      <c r="S72">
        <v>0</v>
      </c>
      <c r="T72">
        <v>0</v>
      </c>
      <c r="V72">
        <v>0</v>
      </c>
      <c r="Y72" s="1">
        <v>44844</v>
      </c>
      <c r="Z72" s="6">
        <v>0.81254629629629627</v>
      </c>
      <c r="AB72">
        <v>3</v>
      </c>
      <c r="AC72" t="s">
        <v>200</v>
      </c>
      <c r="AD72" s="3">
        <f t="shared" si="8"/>
        <v>10.075892166408249</v>
      </c>
      <c r="AE72" s="3">
        <f t="shared" si="9"/>
        <v>14.454143761396582</v>
      </c>
      <c r="AF72" s="3">
        <f t="shared" si="10"/>
        <v>4.3782515949883329</v>
      </c>
      <c r="AG72" s="3">
        <f t="shared" si="11"/>
        <v>0.61323712028486643</v>
      </c>
      <c r="AH72" s="3"/>
      <c r="AK72">
        <f>ABS(100*(AD72-AD73)/(AVERAGE(AD72:AD73)))</f>
        <v>32.328571156174505</v>
      </c>
      <c r="AQ72">
        <f>ABS(100*(AE72-AE73)/(AVERAGE(AE72:AE73)))</f>
        <v>10.683587170194023</v>
      </c>
      <c r="AW72">
        <f>ABS(100*(AF72-AF73)/(AVERAGE(AF72:AF73)))</f>
        <v>314.31066021986129</v>
      </c>
      <c r="BC72">
        <f>ABS(100*(AG72-AG73)/(AVERAGE(AG72:AG73)))</f>
        <v>6.2516313247751185</v>
      </c>
      <c r="BG72" s="3">
        <f>AVERAGE(AD72:AD73)</f>
        <v>12.018615498044397</v>
      </c>
      <c r="BH72" s="3">
        <f>AVERAGE(AE72:AE73)</f>
        <v>13.721186311224388</v>
      </c>
      <c r="BI72" s="3">
        <f>AVERAGE(AF72:AF73)</f>
        <v>1.7025708131799897</v>
      </c>
      <c r="BJ72" s="3">
        <f>AVERAGE(AG72:AG73)</f>
        <v>0.63302429277515015</v>
      </c>
    </row>
    <row r="73" spans="1:62" x14ac:dyDescent="0.35">
      <c r="A73">
        <v>49</v>
      </c>
      <c r="B73">
        <v>14</v>
      </c>
      <c r="C73" t="s">
        <v>133</v>
      </c>
      <c r="D73" t="s">
        <v>27</v>
      </c>
      <c r="G73">
        <v>0.5</v>
      </c>
      <c r="H73">
        <v>0.5</v>
      </c>
      <c r="I73" s="9">
        <v>13951</v>
      </c>
      <c r="J73" s="9">
        <v>13010</v>
      </c>
      <c r="K73" s="9"/>
      <c r="L73" s="9">
        <v>6366</v>
      </c>
      <c r="M73">
        <v>11.118</v>
      </c>
      <c r="N73">
        <v>11.301</v>
      </c>
      <c r="O73">
        <v>0.183</v>
      </c>
      <c r="Q73">
        <v>0.55000000000000004</v>
      </c>
      <c r="R73">
        <v>1</v>
      </c>
      <c r="S73">
        <v>0</v>
      </c>
      <c r="T73">
        <v>0</v>
      </c>
      <c r="V73">
        <v>0</v>
      </c>
      <c r="Y73" s="1">
        <v>44844</v>
      </c>
      <c r="Z73" s="6">
        <v>0.8205324074074074</v>
      </c>
      <c r="AB73">
        <v>3</v>
      </c>
      <c r="AC73" t="s">
        <v>200</v>
      </c>
      <c r="AD73" s="3">
        <f t="shared" si="8"/>
        <v>13.961338829680548</v>
      </c>
      <c r="AE73" s="3">
        <f t="shared" si="9"/>
        <v>12.988228861052194</v>
      </c>
      <c r="AF73" s="3">
        <f t="shared" si="10"/>
        <v>-0.97310996862835353</v>
      </c>
      <c r="AG73" s="3">
        <f t="shared" si="11"/>
        <v>0.65281146526543388</v>
      </c>
      <c r="AH73" s="3"/>
      <c r="BG73" s="3"/>
      <c r="BH73" s="3"/>
      <c r="BI73" s="3"/>
      <c r="BJ73" s="3"/>
    </row>
    <row r="74" spans="1:62" x14ac:dyDescent="0.35">
      <c r="A74">
        <v>50</v>
      </c>
      <c r="B74">
        <v>15</v>
      </c>
      <c r="C74" t="s">
        <v>134</v>
      </c>
      <c r="D74" t="s">
        <v>27</v>
      </c>
      <c r="G74">
        <v>0.5</v>
      </c>
      <c r="H74">
        <v>0.5</v>
      </c>
      <c r="I74">
        <v>3866</v>
      </c>
      <c r="J74">
        <v>7716</v>
      </c>
      <c r="L74">
        <v>9523</v>
      </c>
      <c r="M74">
        <v>3.3809999999999998</v>
      </c>
      <c r="N74">
        <v>6.8150000000000004</v>
      </c>
      <c r="O74">
        <v>3.4350000000000001</v>
      </c>
      <c r="Q74">
        <v>0.88</v>
      </c>
      <c r="R74">
        <v>1</v>
      </c>
      <c r="S74">
        <v>0</v>
      </c>
      <c r="T74">
        <v>0</v>
      </c>
      <c r="V74">
        <v>0</v>
      </c>
      <c r="Y74" s="1">
        <v>44844</v>
      </c>
      <c r="Z74" s="6">
        <v>0.83392361111111113</v>
      </c>
      <c r="AB74">
        <v>1</v>
      </c>
      <c r="AD74" s="3">
        <f t="shared" si="8"/>
        <v>3.9088171264734788</v>
      </c>
      <c r="AE74" s="3">
        <f t="shared" si="9"/>
        <v>7.7622669200264784</v>
      </c>
      <c r="AF74" s="3">
        <f t="shared" si="10"/>
        <v>3.8534497935529997</v>
      </c>
      <c r="AG74" s="3">
        <f t="shared" si="11"/>
        <v>0.96751223882626936</v>
      </c>
      <c r="AH74" s="3"/>
      <c r="BG74" s="3"/>
      <c r="BH74" s="3"/>
      <c r="BI74" s="3"/>
      <c r="BJ74" s="3"/>
    </row>
    <row r="75" spans="1:62" x14ac:dyDescent="0.35">
      <c r="A75">
        <v>51</v>
      </c>
      <c r="B75">
        <v>15</v>
      </c>
      <c r="C75" t="s">
        <v>134</v>
      </c>
      <c r="D75" t="s">
        <v>27</v>
      </c>
      <c r="G75">
        <v>0.5</v>
      </c>
      <c r="H75">
        <v>0.5</v>
      </c>
      <c r="I75">
        <v>5677</v>
      </c>
      <c r="J75">
        <v>7515</v>
      </c>
      <c r="L75">
        <v>10043</v>
      </c>
      <c r="M75">
        <v>4.7699999999999996</v>
      </c>
      <c r="N75">
        <v>6.6449999999999996</v>
      </c>
      <c r="O75">
        <v>1.875</v>
      </c>
      <c r="Q75">
        <v>0.93400000000000005</v>
      </c>
      <c r="R75">
        <v>1</v>
      </c>
      <c r="S75">
        <v>0</v>
      </c>
      <c r="T75">
        <v>0</v>
      </c>
      <c r="V75">
        <v>0</v>
      </c>
      <c r="Y75" s="1">
        <v>44844</v>
      </c>
      <c r="Z75" s="6">
        <v>0.84120370370370379</v>
      </c>
      <c r="AB75">
        <v>1</v>
      </c>
      <c r="AD75" s="3">
        <f t="shared" si="8"/>
        <v>5.7139848810107123</v>
      </c>
      <c r="AE75" s="3">
        <f t="shared" si="9"/>
        <v>7.5638501557374402</v>
      </c>
      <c r="AF75" s="3">
        <f t="shared" si="10"/>
        <v>1.8498652747267279</v>
      </c>
      <c r="AG75" s="3">
        <f t="shared" si="11"/>
        <v>1.0193476529066097</v>
      </c>
      <c r="AH75" s="3"/>
      <c r="AK75">
        <f>ABS(100*(AD75-AD76)/(AVERAGE(AD75:AD76)))</f>
        <v>0.34950089708424059</v>
      </c>
      <c r="AQ75">
        <f>ABS(100*(AE75-AE76)/(AVERAGE(AE75:AE76)))</f>
        <v>2.8861458826502067</v>
      </c>
      <c r="AW75">
        <f>ABS(100*(AF75-AF76)/(AVERAGE(AF75:AF76)))</f>
        <v>11.143642838652648</v>
      </c>
      <c r="BC75">
        <f>ABS(100*(AG75-AG76)/(AVERAGE(AG75:AG76)))</f>
        <v>9.9611195901671881</v>
      </c>
      <c r="BG75" s="3">
        <f>AVERAGE(AD75:AD76)</f>
        <v>5.7040170855687613</v>
      </c>
      <c r="BH75" s="3">
        <f>AVERAGE(AE75:AE76)</f>
        <v>7.4562510149040815</v>
      </c>
      <c r="BI75" s="3">
        <f>AVERAGE(AF75:AF76)</f>
        <v>1.7522339293353193</v>
      </c>
      <c r="BJ75" s="3">
        <f>AVERAGE(AG75:AG76)</f>
        <v>1.0727780028048066</v>
      </c>
    </row>
    <row r="76" spans="1:62" x14ac:dyDescent="0.35">
      <c r="A76">
        <v>52</v>
      </c>
      <c r="B76">
        <v>15</v>
      </c>
      <c r="C76" t="s">
        <v>134</v>
      </c>
      <c r="D76" t="s">
        <v>27</v>
      </c>
      <c r="G76">
        <v>0.5</v>
      </c>
      <c r="H76">
        <v>0.5</v>
      </c>
      <c r="I76">
        <v>5657</v>
      </c>
      <c r="J76">
        <v>7297</v>
      </c>
      <c r="L76">
        <v>11115</v>
      </c>
      <c r="M76">
        <v>4.7549999999999999</v>
      </c>
      <c r="N76">
        <v>6.4610000000000003</v>
      </c>
      <c r="O76">
        <v>1.706</v>
      </c>
      <c r="Q76">
        <v>1.046</v>
      </c>
      <c r="R76">
        <v>1</v>
      </c>
      <c r="S76">
        <v>0</v>
      </c>
      <c r="T76">
        <v>0</v>
      </c>
      <c r="V76">
        <v>0</v>
      </c>
      <c r="Y76" s="1">
        <v>44844</v>
      </c>
      <c r="Z76" s="6">
        <v>0.84881944444444446</v>
      </c>
      <c r="AB76">
        <v>1</v>
      </c>
      <c r="AD76" s="3">
        <f t="shared" si="8"/>
        <v>5.6940492901268112</v>
      </c>
      <c r="AE76" s="3">
        <f t="shared" si="9"/>
        <v>7.3486518740707218</v>
      </c>
      <c r="AF76" s="3">
        <f t="shared" si="10"/>
        <v>1.6546025839439107</v>
      </c>
      <c r="AG76" s="3">
        <f t="shared" si="11"/>
        <v>1.1262083527030036</v>
      </c>
      <c r="AH76" s="3"/>
      <c r="BG76" s="3"/>
      <c r="BH76" s="3"/>
      <c r="BI76" s="3"/>
      <c r="BJ76" s="3"/>
    </row>
    <row r="77" spans="1:62" x14ac:dyDescent="0.35">
      <c r="A77">
        <v>53</v>
      </c>
      <c r="B77">
        <v>16</v>
      </c>
      <c r="C77" t="s">
        <v>135</v>
      </c>
      <c r="D77" t="s">
        <v>27</v>
      </c>
      <c r="G77">
        <v>0.5</v>
      </c>
      <c r="H77">
        <v>0.5</v>
      </c>
      <c r="I77" s="9">
        <v>1611</v>
      </c>
      <c r="J77" s="9">
        <v>6790</v>
      </c>
      <c r="K77" s="9"/>
      <c r="L77" s="9">
        <v>13791</v>
      </c>
      <c r="M77">
        <v>1.651</v>
      </c>
      <c r="N77">
        <v>6.0309999999999997</v>
      </c>
      <c r="O77">
        <v>4.38</v>
      </c>
      <c r="Q77">
        <v>1.3260000000000001</v>
      </c>
      <c r="R77">
        <v>1</v>
      </c>
      <c r="S77">
        <v>0</v>
      </c>
      <c r="T77">
        <v>0</v>
      </c>
      <c r="V77">
        <v>0</v>
      </c>
      <c r="Y77" s="1">
        <v>44844</v>
      </c>
      <c r="Z77" s="6">
        <v>0.8612037037037038</v>
      </c>
      <c r="AB77">
        <v>3</v>
      </c>
      <c r="AC77" t="s">
        <v>200</v>
      </c>
      <c r="AD77" s="3">
        <f t="shared" si="8"/>
        <v>1.6610792543136428</v>
      </c>
      <c r="AE77" s="3">
        <f t="shared" si="9"/>
        <v>6.8481677969834447</v>
      </c>
      <c r="AF77" s="3">
        <f t="shared" si="10"/>
        <v>5.1870885426698017</v>
      </c>
      <c r="AG77" s="3">
        <f t="shared" si="11"/>
        <v>1.3929613682395241</v>
      </c>
      <c r="AH77" s="3"/>
      <c r="BG77" s="3"/>
      <c r="BH77" s="3"/>
      <c r="BI77" s="3"/>
      <c r="BJ77" s="3"/>
    </row>
    <row r="78" spans="1:62" x14ac:dyDescent="0.35">
      <c r="A78">
        <v>54</v>
      </c>
      <c r="B78">
        <v>16</v>
      </c>
      <c r="C78" t="s">
        <v>135</v>
      </c>
      <c r="D78" t="s">
        <v>27</v>
      </c>
      <c r="G78">
        <v>0.5</v>
      </c>
      <c r="H78">
        <v>0.5</v>
      </c>
      <c r="I78" s="9">
        <v>3309</v>
      </c>
      <c r="J78" s="9">
        <v>7047</v>
      </c>
      <c r="K78" s="9"/>
      <c r="L78" s="9">
        <v>14402</v>
      </c>
      <c r="M78">
        <v>2.9540000000000002</v>
      </c>
      <c r="N78">
        <v>6.2489999999999997</v>
      </c>
      <c r="O78">
        <v>3.2949999999999999</v>
      </c>
      <c r="Q78">
        <v>1.39</v>
      </c>
      <c r="R78">
        <v>1</v>
      </c>
      <c r="S78">
        <v>0</v>
      </c>
      <c r="T78">
        <v>0</v>
      </c>
      <c r="V78">
        <v>0</v>
      </c>
      <c r="Y78" s="1">
        <v>44844</v>
      </c>
      <c r="Z78" s="6">
        <v>0.86829861111111117</v>
      </c>
      <c r="AB78">
        <v>3</v>
      </c>
      <c r="AC78" t="s">
        <v>200</v>
      </c>
      <c r="AD78" s="3">
        <f t="shared" si="8"/>
        <v>3.3536109203568363</v>
      </c>
      <c r="AE78" s="3">
        <f t="shared" si="9"/>
        <v>7.1018648538107225</v>
      </c>
      <c r="AF78" s="3">
        <f t="shared" si="10"/>
        <v>3.7482539334538862</v>
      </c>
      <c r="AG78" s="3">
        <f t="shared" si="11"/>
        <v>1.4538679797839238</v>
      </c>
      <c r="AH78" s="3"/>
      <c r="AK78">
        <f>ABS(100*(AD78-AD79)/(AVERAGE(AD78:AD79)))</f>
        <v>25.831861187461357</v>
      </c>
      <c r="AQ78">
        <f>ABS(100*(AE78-AE79)/(AVERAGE(AE78:AE79)))</f>
        <v>1.7244217704564537</v>
      </c>
      <c r="AW78">
        <f>ABS(100*(AF78-AF79)/(AVERAGE(AF78:AF79)))</f>
        <v>34.989098705364377</v>
      </c>
      <c r="BC78">
        <f>ABS(100*(AG78-AG79)/(AVERAGE(AG78:AG79)))</f>
        <v>0.55383318431750694</v>
      </c>
      <c r="BG78" s="3">
        <f>AVERAGE(AD78:AD79)</f>
        <v>3.8510039129101656</v>
      </c>
      <c r="BH78" s="3">
        <f>AVERAGE(AE78:AE79)</f>
        <v>7.0411552468267633</v>
      </c>
      <c r="BI78" s="3">
        <f>AVERAGE(AF78:AF79)</f>
        <v>3.1901513339165977</v>
      </c>
      <c r="BJ78" s="3">
        <f>AVERAGE(AG78:AG79)</f>
        <v>1.4579051610728735</v>
      </c>
    </row>
    <row r="79" spans="1:62" x14ac:dyDescent="0.35">
      <c r="A79">
        <v>55</v>
      </c>
      <c r="B79">
        <v>16</v>
      </c>
      <c r="C79" t="s">
        <v>135</v>
      </c>
      <c r="D79" t="s">
        <v>27</v>
      </c>
      <c r="G79">
        <v>0.5</v>
      </c>
      <c r="H79">
        <v>0.5</v>
      </c>
      <c r="I79" s="9">
        <v>4307</v>
      </c>
      <c r="J79" s="9">
        <v>6924</v>
      </c>
      <c r="K79" s="9"/>
      <c r="L79" s="9">
        <v>14483</v>
      </c>
      <c r="M79">
        <v>3.7189999999999999</v>
      </c>
      <c r="N79">
        <v>6.1440000000000001</v>
      </c>
      <c r="O79">
        <v>2.4249999999999998</v>
      </c>
      <c r="Q79">
        <v>1.399</v>
      </c>
      <c r="R79">
        <v>1</v>
      </c>
      <c r="S79">
        <v>0</v>
      </c>
      <c r="T79">
        <v>0</v>
      </c>
      <c r="V79">
        <v>0</v>
      </c>
      <c r="Y79" s="1">
        <v>44844</v>
      </c>
      <c r="Z79" s="6">
        <v>0.87587962962962962</v>
      </c>
      <c r="AB79">
        <v>3</v>
      </c>
      <c r="AC79" t="s">
        <v>200</v>
      </c>
      <c r="AD79" s="3">
        <f t="shared" si="8"/>
        <v>4.3483969054634954</v>
      </c>
      <c r="AE79" s="3">
        <f t="shared" si="9"/>
        <v>6.980445639842805</v>
      </c>
      <c r="AF79" s="3">
        <f t="shared" si="10"/>
        <v>2.6320487343793095</v>
      </c>
      <c r="AG79" s="3">
        <f t="shared" si="11"/>
        <v>1.461942342361823</v>
      </c>
      <c r="AH79" s="3"/>
      <c r="BG79" s="3"/>
      <c r="BH79" s="3"/>
      <c r="BI79" s="3"/>
      <c r="BJ79" s="3"/>
    </row>
    <row r="80" spans="1:62" x14ac:dyDescent="0.35">
      <c r="A80">
        <v>56</v>
      </c>
      <c r="B80">
        <v>17</v>
      </c>
      <c r="C80" t="s">
        <v>136</v>
      </c>
      <c r="D80" t="s">
        <v>27</v>
      </c>
      <c r="G80">
        <v>0.5</v>
      </c>
      <c r="H80">
        <v>0.5</v>
      </c>
      <c r="I80">
        <v>4416</v>
      </c>
      <c r="J80">
        <v>7384</v>
      </c>
      <c r="L80">
        <v>6027</v>
      </c>
      <c r="M80">
        <v>3.802</v>
      </c>
      <c r="N80">
        <v>6.5339999999999998</v>
      </c>
      <c r="O80">
        <v>2.7320000000000002</v>
      </c>
      <c r="Q80">
        <v>0.51400000000000001</v>
      </c>
      <c r="R80">
        <v>1</v>
      </c>
      <c r="S80">
        <v>0</v>
      </c>
      <c r="T80">
        <v>0</v>
      </c>
      <c r="V80">
        <v>0</v>
      </c>
      <c r="Y80" s="1">
        <v>44844</v>
      </c>
      <c r="Z80" s="6">
        <v>0.88914351851851858</v>
      </c>
      <c r="AB80">
        <v>1</v>
      </c>
      <c r="AD80" s="3">
        <f t="shared" si="8"/>
        <v>4.4570458757807554</v>
      </c>
      <c r="AE80" s="3">
        <f t="shared" si="9"/>
        <v>7.4345337571212013</v>
      </c>
      <c r="AF80" s="3">
        <f t="shared" si="10"/>
        <v>2.977487881340446</v>
      </c>
      <c r="AG80" s="3">
        <f t="shared" si="11"/>
        <v>0.61901876262459676</v>
      </c>
      <c r="AH80" s="3"/>
      <c r="BG80" s="3"/>
      <c r="BH80" s="3"/>
      <c r="BI80" s="3"/>
      <c r="BJ80" s="3"/>
    </row>
    <row r="81" spans="1:62" x14ac:dyDescent="0.35">
      <c r="A81">
        <v>57</v>
      </c>
      <c r="B81">
        <v>17</v>
      </c>
      <c r="C81" t="s">
        <v>136</v>
      </c>
      <c r="D81" t="s">
        <v>27</v>
      </c>
      <c r="G81">
        <v>0.5</v>
      </c>
      <c r="H81">
        <v>0.5</v>
      </c>
      <c r="I81">
        <v>5866</v>
      </c>
      <c r="J81">
        <v>7479</v>
      </c>
      <c r="L81">
        <v>6143</v>
      </c>
      <c r="M81">
        <v>4.915</v>
      </c>
      <c r="N81">
        <v>6.6150000000000002</v>
      </c>
      <c r="O81">
        <v>1.6990000000000001</v>
      </c>
      <c r="Q81">
        <v>0.52600000000000002</v>
      </c>
      <c r="R81">
        <v>1</v>
      </c>
      <c r="S81">
        <v>0</v>
      </c>
      <c r="T81">
        <v>0</v>
      </c>
      <c r="V81">
        <v>0</v>
      </c>
      <c r="Y81" s="1">
        <v>44844</v>
      </c>
      <c r="Z81" s="6">
        <v>0.89638888888888879</v>
      </c>
      <c r="AB81">
        <v>1</v>
      </c>
      <c r="AD81" s="3">
        <f t="shared" si="8"/>
        <v>5.902376214863577</v>
      </c>
      <c r="AE81" s="3">
        <f t="shared" si="9"/>
        <v>7.5283128248200004</v>
      </c>
      <c r="AF81" s="3">
        <f t="shared" si="10"/>
        <v>1.6259366099564234</v>
      </c>
      <c r="AG81" s="3">
        <f t="shared" si="11"/>
        <v>0.63058204730405731</v>
      </c>
      <c r="AH81" s="3"/>
      <c r="AK81">
        <f>ABS(100*(AD81-AD82)/(AVERAGE(AD81:AD82)))</f>
        <v>0.79688759849234603</v>
      </c>
      <c r="AQ81">
        <f>ABS(100*(AE81-AE82)/(AVERAGE(AE81:AE82)))</f>
        <v>0.19688073335094602</v>
      </c>
      <c r="AW81">
        <f>ABS(100*(AF81-AF82)/(AVERAGE(AF81:AF82)))</f>
        <v>1.9514159715285238</v>
      </c>
      <c r="BC81">
        <f>ABS(100*(AG81-AG82)/(AVERAGE(AG81:AG82)))</f>
        <v>1.4282704189806228</v>
      </c>
      <c r="BG81" s="3">
        <f>AVERAGE(AD81:AD82)</f>
        <v>5.8789518955749926</v>
      </c>
      <c r="BH81" s="3">
        <f>AVERAGE(AE81:AE82)</f>
        <v>7.5209092142122005</v>
      </c>
      <c r="BI81" s="3">
        <f>AVERAGE(AF81:AF82)</f>
        <v>1.6419573186372074</v>
      </c>
      <c r="BJ81" s="3">
        <f>AVERAGE(AG81:AG82)</f>
        <v>0.635117646036087</v>
      </c>
    </row>
    <row r="82" spans="1:62" x14ac:dyDescent="0.35">
      <c r="A82">
        <v>58</v>
      </c>
      <c r="B82">
        <v>17</v>
      </c>
      <c r="C82" t="s">
        <v>136</v>
      </c>
      <c r="D82" t="s">
        <v>27</v>
      </c>
      <c r="G82">
        <v>0.5</v>
      </c>
      <c r="H82">
        <v>0.5</v>
      </c>
      <c r="I82">
        <v>5819</v>
      </c>
      <c r="J82">
        <v>7464</v>
      </c>
      <c r="L82">
        <v>6234</v>
      </c>
      <c r="M82">
        <v>4.8789999999999996</v>
      </c>
      <c r="N82">
        <v>6.6020000000000003</v>
      </c>
      <c r="O82">
        <v>1.7230000000000001</v>
      </c>
      <c r="Q82">
        <v>0.53600000000000003</v>
      </c>
      <c r="R82">
        <v>1</v>
      </c>
      <c r="S82">
        <v>0</v>
      </c>
      <c r="T82">
        <v>0</v>
      </c>
      <c r="V82">
        <v>0</v>
      </c>
      <c r="Y82" s="1">
        <v>44844</v>
      </c>
      <c r="Z82" s="6">
        <v>0.90409722222222222</v>
      </c>
      <c r="AB82">
        <v>1</v>
      </c>
      <c r="AD82" s="3">
        <f t="shared" si="8"/>
        <v>5.8555275762864092</v>
      </c>
      <c r="AE82" s="3">
        <f t="shared" si="9"/>
        <v>7.5135056036044006</v>
      </c>
      <c r="AF82" s="3">
        <f t="shared" si="10"/>
        <v>1.6579780273179914</v>
      </c>
      <c r="AG82" s="3">
        <f t="shared" si="11"/>
        <v>0.6396532447681168</v>
      </c>
      <c r="AH82" s="3"/>
      <c r="BG82" s="3"/>
      <c r="BH82" s="3"/>
      <c r="BI82" s="3"/>
      <c r="BJ82" s="3"/>
    </row>
    <row r="83" spans="1:62" x14ac:dyDescent="0.35">
      <c r="A83">
        <v>59</v>
      </c>
      <c r="B83">
        <v>18</v>
      </c>
      <c r="C83" t="s">
        <v>137</v>
      </c>
      <c r="D83" t="s">
        <v>27</v>
      </c>
      <c r="G83">
        <v>0.5</v>
      </c>
      <c r="H83">
        <v>0.5</v>
      </c>
      <c r="I83">
        <v>6226</v>
      </c>
      <c r="J83">
        <v>8240</v>
      </c>
      <c r="L83">
        <v>9354</v>
      </c>
      <c r="M83">
        <v>5.1909999999999998</v>
      </c>
      <c r="N83">
        <v>7.2590000000000003</v>
      </c>
      <c r="O83">
        <v>2.0680000000000001</v>
      </c>
      <c r="Q83">
        <v>0.86199999999999999</v>
      </c>
      <c r="R83">
        <v>1</v>
      </c>
      <c r="S83">
        <v>0</v>
      </c>
      <c r="T83">
        <v>0</v>
      </c>
      <c r="V83">
        <v>0</v>
      </c>
      <c r="Y83" s="1">
        <v>44844</v>
      </c>
      <c r="Z83" s="6">
        <v>0.91738425925925926</v>
      </c>
      <c r="AB83">
        <v>1</v>
      </c>
      <c r="AD83" s="3">
        <f t="shared" si="8"/>
        <v>6.2612168507737946</v>
      </c>
      <c r="AE83" s="3">
        <f t="shared" si="9"/>
        <v>8.2795325144914322</v>
      </c>
      <c r="AF83" s="3">
        <f t="shared" si="10"/>
        <v>2.0183156637176376</v>
      </c>
      <c r="AG83" s="3">
        <f t="shared" si="11"/>
        <v>0.95066572925015858</v>
      </c>
      <c r="AH83" s="3"/>
      <c r="BG83" s="3"/>
      <c r="BH83" s="3"/>
      <c r="BI83" s="3"/>
      <c r="BJ83" s="3"/>
    </row>
    <row r="84" spans="1:62" x14ac:dyDescent="0.35">
      <c r="A84">
        <v>60</v>
      </c>
      <c r="B84">
        <v>18</v>
      </c>
      <c r="C84" t="s">
        <v>137</v>
      </c>
      <c r="D84" t="s">
        <v>27</v>
      </c>
      <c r="G84">
        <v>0.5</v>
      </c>
      <c r="H84">
        <v>0.5</v>
      </c>
      <c r="I84">
        <v>6537</v>
      </c>
      <c r="J84">
        <v>8342</v>
      </c>
      <c r="L84">
        <v>9457</v>
      </c>
      <c r="M84">
        <v>5.43</v>
      </c>
      <c r="N84">
        <v>7.3460000000000001</v>
      </c>
      <c r="O84">
        <v>1.915</v>
      </c>
      <c r="Q84">
        <v>0.873</v>
      </c>
      <c r="R84">
        <v>1</v>
      </c>
      <c r="S84">
        <v>0</v>
      </c>
      <c r="T84">
        <v>0</v>
      </c>
      <c r="V84">
        <v>0</v>
      </c>
      <c r="Y84" s="1">
        <v>44844</v>
      </c>
      <c r="Z84" s="6">
        <v>0.92465277777777777</v>
      </c>
      <c r="AB84">
        <v>1</v>
      </c>
      <c r="AD84" s="3">
        <f t="shared" si="8"/>
        <v>6.5712152890184541</v>
      </c>
      <c r="AE84" s="3">
        <f t="shared" si="9"/>
        <v>8.3802216187575116</v>
      </c>
      <c r="AF84" s="3">
        <f t="shared" si="10"/>
        <v>1.8090063297390575</v>
      </c>
      <c r="AG84" s="3">
        <f t="shared" si="11"/>
        <v>0.96093312857761082</v>
      </c>
      <c r="AH84" s="3"/>
      <c r="AK84">
        <f>ABS(100*(AD84-AD85)/(AVERAGE(AD84:AD85)))</f>
        <v>0.94491367122909053</v>
      </c>
      <c r="AQ84">
        <f>ABS(100*(AE84-AE85)/(AVERAGE(AE84:AE85)))</f>
        <v>0.294921716586862</v>
      </c>
      <c r="AW84">
        <f>ABS(100*(AF84-AF85)/(AVERAGE(AF84:AF85)))</f>
        <v>2.0312046987634607</v>
      </c>
      <c r="BC84">
        <f>ABS(100*(AG84-AG85)/(AVERAGE(AG84:AG85)))</f>
        <v>0.40539097295430521</v>
      </c>
      <c r="BG84" s="3">
        <f>AVERAGE(AD84:AD85)</f>
        <v>6.5403151231484076</v>
      </c>
      <c r="BH84" s="3">
        <f>AVERAGE(AE84:AE85)</f>
        <v>8.3678822677445126</v>
      </c>
      <c r="BI84" s="3">
        <f>AVERAGE(AF84:AF85)</f>
        <v>1.8275671445961041</v>
      </c>
      <c r="BJ84" s="3">
        <f>AVERAGE(AG84:AG85)</f>
        <v>0.95898930054959797</v>
      </c>
    </row>
    <row r="85" spans="1:62" x14ac:dyDescent="0.35">
      <c r="A85">
        <v>61</v>
      </c>
      <c r="B85">
        <v>18</v>
      </c>
      <c r="C85" t="s">
        <v>137</v>
      </c>
      <c r="D85" t="s">
        <v>27</v>
      </c>
      <c r="G85">
        <v>0.5</v>
      </c>
      <c r="H85">
        <v>0.5</v>
      </c>
      <c r="I85">
        <v>6475</v>
      </c>
      <c r="J85">
        <v>8317</v>
      </c>
      <c r="L85">
        <v>9418</v>
      </c>
      <c r="M85">
        <v>5.3819999999999997</v>
      </c>
      <c r="N85">
        <v>7.3239999999999998</v>
      </c>
      <c r="O85">
        <v>1.9419999999999999</v>
      </c>
      <c r="Q85">
        <v>0.86899999999999999</v>
      </c>
      <c r="R85">
        <v>1</v>
      </c>
      <c r="S85">
        <v>0</v>
      </c>
      <c r="T85">
        <v>0</v>
      </c>
      <c r="V85">
        <v>0</v>
      </c>
      <c r="Y85" s="1">
        <v>44844</v>
      </c>
      <c r="Z85" s="6">
        <v>0.93229166666666663</v>
      </c>
      <c r="AB85">
        <v>1</v>
      </c>
      <c r="AD85" s="3">
        <f t="shared" si="8"/>
        <v>6.5094149572783611</v>
      </c>
      <c r="AE85" s="3">
        <f t="shared" si="9"/>
        <v>8.3555429167315118</v>
      </c>
      <c r="AF85" s="3">
        <f t="shared" si="10"/>
        <v>1.8461279594531508</v>
      </c>
      <c r="AG85" s="3">
        <f t="shared" si="11"/>
        <v>0.95704547252158512</v>
      </c>
      <c r="AH85" s="3"/>
    </row>
    <row r="86" spans="1:62" x14ac:dyDescent="0.35">
      <c r="A86">
        <v>62</v>
      </c>
      <c r="B86">
        <v>19</v>
      </c>
      <c r="C86" t="s">
        <v>62</v>
      </c>
      <c r="D86" t="s">
        <v>27</v>
      </c>
      <c r="G86">
        <v>0.5</v>
      </c>
      <c r="H86">
        <v>0.5</v>
      </c>
      <c r="I86">
        <v>5938</v>
      </c>
      <c r="J86">
        <v>14702</v>
      </c>
      <c r="L86">
        <v>12428</v>
      </c>
      <c r="M86">
        <v>4.97</v>
      </c>
      <c r="N86">
        <v>12.734</v>
      </c>
      <c r="O86">
        <v>7.7629999999999999</v>
      </c>
      <c r="Q86">
        <v>1.1839999999999999</v>
      </c>
      <c r="R86">
        <v>1</v>
      </c>
      <c r="S86">
        <v>0</v>
      </c>
      <c r="T86">
        <v>0</v>
      </c>
      <c r="V86">
        <v>0</v>
      </c>
      <c r="Y86" s="1">
        <v>44844</v>
      </c>
      <c r="Z86" s="6">
        <v>0.94533564814814808</v>
      </c>
      <c r="AB86">
        <v>1</v>
      </c>
      <c r="AD86" s="3">
        <f t="shared" si="8"/>
        <v>5.9741443420456202</v>
      </c>
      <c r="AE86" s="3">
        <f t="shared" si="9"/>
        <v>14.658483414171862</v>
      </c>
      <c r="AF86" s="3">
        <f t="shared" si="10"/>
        <v>8.6843390721262423</v>
      </c>
      <c r="AG86" s="3">
        <f t="shared" si="11"/>
        <v>1.2570927732558628</v>
      </c>
      <c r="AH86" s="3"/>
      <c r="BG86" s="3"/>
      <c r="BH86" s="3"/>
      <c r="BI86" s="3"/>
      <c r="BJ86" s="3"/>
    </row>
    <row r="87" spans="1:62" x14ac:dyDescent="0.35">
      <c r="A87">
        <v>63</v>
      </c>
      <c r="B87">
        <v>19</v>
      </c>
      <c r="C87" t="s">
        <v>62</v>
      </c>
      <c r="D87" t="s">
        <v>27</v>
      </c>
      <c r="G87">
        <v>0.5</v>
      </c>
      <c r="H87">
        <v>0.5</v>
      </c>
      <c r="I87">
        <v>10651</v>
      </c>
      <c r="J87">
        <v>14734</v>
      </c>
      <c r="L87">
        <v>12619</v>
      </c>
      <c r="M87">
        <v>8.5860000000000003</v>
      </c>
      <c r="N87">
        <v>12.760999999999999</v>
      </c>
      <c r="O87">
        <v>4.1740000000000004</v>
      </c>
      <c r="Q87">
        <v>1.204</v>
      </c>
      <c r="R87">
        <v>1</v>
      </c>
      <c r="S87">
        <v>0</v>
      </c>
      <c r="T87">
        <v>0</v>
      </c>
      <c r="V87">
        <v>0</v>
      </c>
      <c r="Y87" s="1">
        <v>44844</v>
      </c>
      <c r="Z87" s="6">
        <v>0.95273148148148146</v>
      </c>
      <c r="AB87">
        <v>1</v>
      </c>
      <c r="AD87" s="3">
        <f t="shared" si="8"/>
        <v>10.671966333836886</v>
      </c>
      <c r="AE87" s="3">
        <f t="shared" si="9"/>
        <v>14.690072152765142</v>
      </c>
      <c r="AF87" s="3">
        <f t="shared" si="10"/>
        <v>4.0181058189282552</v>
      </c>
      <c r="AG87" s="3">
        <f t="shared" si="11"/>
        <v>1.2761323195815264</v>
      </c>
      <c r="AH87" s="3"/>
      <c r="AK87">
        <f>ABS(100*(AD87-AD88)/(AVERAGE(AD87:AD88)))</f>
        <v>0.70734219533358755</v>
      </c>
      <c r="AM87">
        <f>100*((AVERAGE(AD87:AD88)*25.225)-(AVERAGE(AD69:AD70)*25))/(1000*0.075)</f>
        <v>323.92677153171195</v>
      </c>
      <c r="AQ87">
        <f>ABS(100*(AE87-AE88)/(AVERAGE(AE87:AE88)))</f>
        <v>0.87063182234738934</v>
      </c>
      <c r="AS87">
        <f>100*((AVERAGE(AE87:AE88)*25.225)-(AVERAGE(AE69:AE70)*25))/(2000*0.075)</f>
        <v>214.93259786335761</v>
      </c>
      <c r="AW87">
        <f>ABS(100*(AF87-AF88)/(AVERAGE(AF87:AF88)))</f>
        <v>5.1856092045314668</v>
      </c>
      <c r="AY87">
        <f>100*((AVERAGE(AF87:AF88)*25.225)-(AVERAGE(AF69:AF70)*25))/(1000*0.075)</f>
        <v>105.93842419500335</v>
      </c>
      <c r="BC87">
        <f>ABS(100*(AG87-AG88)/(AVERAGE(AG87:AG88)))</f>
        <v>3.1240621749277223E-2</v>
      </c>
      <c r="BE87">
        <f>100*((AVERAGE(AG87:AG88)*25.225)-(AVERAGE(AG69:AG70)*25))/(100*0.075)</f>
        <v>350.49494063672142</v>
      </c>
      <c r="BG87" s="3">
        <f>AVERAGE(AD87:AD88)</f>
        <v>10.709843956516298</v>
      </c>
      <c r="BH87" s="3">
        <f>AVERAGE(AE87:AE88)</f>
        <v>14.626401101538061</v>
      </c>
      <c r="BI87" s="3">
        <f>AVERAGE(AF87:AF88)</f>
        <v>3.9165571450217636</v>
      </c>
      <c r="BJ87" s="3">
        <f>AVERAGE(AG87:AG88)</f>
        <v>1.2763316865587584</v>
      </c>
    </row>
    <row r="88" spans="1:62" x14ac:dyDescent="0.35">
      <c r="A88">
        <v>64</v>
      </c>
      <c r="B88">
        <v>19</v>
      </c>
      <c r="C88" t="s">
        <v>62</v>
      </c>
      <c r="D88" t="s">
        <v>27</v>
      </c>
      <c r="G88">
        <v>0.5</v>
      </c>
      <c r="H88">
        <v>0.5</v>
      </c>
      <c r="I88">
        <v>10727</v>
      </c>
      <c r="J88">
        <v>14605</v>
      </c>
      <c r="L88">
        <v>12623</v>
      </c>
      <c r="M88">
        <v>8.6449999999999996</v>
      </c>
      <c r="N88">
        <v>12.651999999999999</v>
      </c>
      <c r="O88">
        <v>4.0069999999999997</v>
      </c>
      <c r="Q88">
        <v>1.204</v>
      </c>
      <c r="R88">
        <v>1</v>
      </c>
      <c r="S88">
        <v>0</v>
      </c>
      <c r="T88">
        <v>0</v>
      </c>
      <c r="V88">
        <v>0</v>
      </c>
      <c r="Y88" s="1">
        <v>44844</v>
      </c>
      <c r="Z88" s="6">
        <v>0.96056712962962953</v>
      </c>
      <c r="AB88">
        <v>1</v>
      </c>
      <c r="AD88" s="3">
        <f t="shared" si="8"/>
        <v>10.74772157919571</v>
      </c>
      <c r="AE88" s="3">
        <f t="shared" si="9"/>
        <v>14.562730050310982</v>
      </c>
      <c r="AF88" s="3">
        <f t="shared" si="10"/>
        <v>3.8150084711152719</v>
      </c>
      <c r="AG88" s="3">
        <f t="shared" si="11"/>
        <v>1.2765310535359904</v>
      </c>
      <c r="AH88" s="3"/>
    </row>
    <row r="89" spans="1:62" x14ac:dyDescent="0.35">
      <c r="A89">
        <v>65</v>
      </c>
      <c r="B89">
        <v>20</v>
      </c>
      <c r="C89" t="s">
        <v>63</v>
      </c>
      <c r="D89" t="s">
        <v>27</v>
      </c>
      <c r="G89">
        <v>0.5</v>
      </c>
      <c r="H89">
        <v>0.5</v>
      </c>
      <c r="I89" s="9">
        <v>1481</v>
      </c>
      <c r="J89" s="9">
        <v>455</v>
      </c>
      <c r="K89" s="9"/>
      <c r="L89" s="9">
        <v>0</v>
      </c>
      <c r="M89">
        <v>1.5509999999999999</v>
      </c>
      <c r="N89">
        <v>0.66400000000000003</v>
      </c>
      <c r="O89">
        <v>0</v>
      </c>
      <c r="Q89">
        <v>0</v>
      </c>
      <c r="R89">
        <v>1</v>
      </c>
      <c r="S89">
        <v>0</v>
      </c>
      <c r="T89">
        <v>0</v>
      </c>
      <c r="V89">
        <v>0</v>
      </c>
      <c r="Y89" s="1">
        <v>44844</v>
      </c>
      <c r="Z89" s="6">
        <v>0.97197916666666673</v>
      </c>
      <c r="AB89">
        <v>3</v>
      </c>
      <c r="AC89" t="s">
        <v>200</v>
      </c>
      <c r="AD89" s="3">
        <f t="shared" si="8"/>
        <v>1.5314979135682865</v>
      </c>
      <c r="AE89" s="3">
        <f t="shared" si="9"/>
        <v>0.59458470359509663</v>
      </c>
      <c r="AF89" s="3">
        <f t="shared" si="10"/>
        <v>-0.93691320997318983</v>
      </c>
      <c r="AG89" s="3">
        <f t="shared" si="11"/>
        <v>1.8226376735729456E-2</v>
      </c>
      <c r="AH89" s="3"/>
      <c r="BG89" s="3"/>
      <c r="BH89" s="3"/>
      <c r="BI89" s="3"/>
      <c r="BJ89" s="3"/>
    </row>
    <row r="90" spans="1:62" x14ac:dyDescent="0.35">
      <c r="A90">
        <v>66</v>
      </c>
      <c r="B90">
        <v>20</v>
      </c>
      <c r="C90" t="s">
        <v>63</v>
      </c>
      <c r="D90" t="s">
        <v>27</v>
      </c>
      <c r="G90">
        <v>0.5</v>
      </c>
      <c r="H90">
        <v>0.5</v>
      </c>
      <c r="I90" s="9">
        <v>1427</v>
      </c>
      <c r="J90" s="9">
        <v>4800</v>
      </c>
      <c r="K90" s="9"/>
      <c r="L90" s="9">
        <v>5765</v>
      </c>
      <c r="M90">
        <v>1.51</v>
      </c>
      <c r="N90">
        <v>4.3449999999999998</v>
      </c>
      <c r="O90">
        <v>2.8359999999999999</v>
      </c>
      <c r="Q90">
        <v>0.48699999999999999</v>
      </c>
      <c r="R90">
        <v>1</v>
      </c>
      <c r="S90">
        <v>0</v>
      </c>
      <c r="T90">
        <v>0</v>
      </c>
      <c r="V90">
        <v>0</v>
      </c>
      <c r="Y90" s="1">
        <v>44844</v>
      </c>
      <c r="Z90" s="6">
        <v>0.97826388888888882</v>
      </c>
      <c r="AB90">
        <v>3</v>
      </c>
      <c r="AC90" t="s">
        <v>200</v>
      </c>
      <c r="AD90" s="3">
        <f t="shared" si="8"/>
        <v>1.4776718181817536</v>
      </c>
      <c r="AE90" s="3">
        <f t="shared" si="9"/>
        <v>4.8837431157138615</v>
      </c>
      <c r="AF90" s="3">
        <f t="shared" si="10"/>
        <v>3.4060712975321081</v>
      </c>
      <c r="AG90" s="3">
        <f t="shared" si="11"/>
        <v>0.5929016886071945</v>
      </c>
      <c r="AH90" s="3"/>
      <c r="AK90">
        <f>ABS(100*(AD90-AD91)/(AVERAGE(AD90:AD91)))</f>
        <v>79.717771666649767</v>
      </c>
      <c r="AL90">
        <f>ABS(100*((AVERAGE(AD90:AD91)-AVERAGE(AD84:AD85))/(AVERAGE(AD84:AD85,AD90:AD91))))</f>
        <v>90.767164273629135</v>
      </c>
      <c r="AQ90">
        <f>ABS(100*(AE90-AE91)/(AVERAGE(AE90:AE91)))</f>
        <v>34.97433196182417</v>
      </c>
      <c r="AR90">
        <f>ABS(100*((AVERAGE(AE90:AE91)-AVERAGE(AE84:AE85))/(AVERAGE(AE84:AE85,AE90:AE91))))</f>
        <v>34.285355404638615</v>
      </c>
      <c r="AW90">
        <f>ABS(100*(AF90-AF91)/(AVERAGE(AF90:AF91)))</f>
        <v>3.2173725649235201</v>
      </c>
      <c r="AX90">
        <f>ABS(100*((AVERAGE(AF90:AF91)-AVERAGE(AF84:AF85))/(AVERAGE(AF84:AF85,AF90:AF91))))</f>
        <v>61.792092647791719</v>
      </c>
      <c r="BC90">
        <f>ABS(100*(AG90-AG91)/(AVERAGE(AG90:AG91)))</f>
        <v>33.355082151419808</v>
      </c>
      <c r="BD90">
        <f>ABS(100*((AVERAGE(AG90:AG91)-AVERAGE(AG84:AG85))/(AVERAGE(AG84:AG85,AG90:AG91))))</f>
        <v>29.620462518997432</v>
      </c>
      <c r="BG90" s="3">
        <f>AVERAGE(AD90:AD91)</f>
        <v>2.4570077203533893</v>
      </c>
      <c r="BH90" s="3">
        <f>AVERAGE(AE90:AE91)</f>
        <v>5.9187678786842932</v>
      </c>
      <c r="BI90" s="3">
        <f>AVERAGE(AF90:AF91)</f>
        <v>3.4617601583309039</v>
      </c>
      <c r="BJ90" s="3">
        <f>AVERAGE(AG90:AG91)</f>
        <v>0.71157488180458905</v>
      </c>
    </row>
    <row r="91" spans="1:62" x14ac:dyDescent="0.35">
      <c r="A91">
        <v>67</v>
      </c>
      <c r="B91">
        <v>20</v>
      </c>
      <c r="C91" t="s">
        <v>63</v>
      </c>
      <c r="D91" t="s">
        <v>27</v>
      </c>
      <c r="G91">
        <v>0.5</v>
      </c>
      <c r="H91">
        <v>0.5</v>
      </c>
      <c r="I91" s="9">
        <v>3392</v>
      </c>
      <c r="J91" s="9">
        <v>6897</v>
      </c>
      <c r="K91" s="9"/>
      <c r="L91" s="9">
        <v>8146</v>
      </c>
      <c r="M91">
        <v>3.0169999999999999</v>
      </c>
      <c r="N91">
        <v>6.1210000000000004</v>
      </c>
      <c r="O91">
        <v>3.1040000000000001</v>
      </c>
      <c r="Q91">
        <v>0.73599999999999999</v>
      </c>
      <c r="R91">
        <v>1</v>
      </c>
      <c r="S91">
        <v>0</v>
      </c>
      <c r="T91">
        <v>0</v>
      </c>
      <c r="V91">
        <v>0</v>
      </c>
      <c r="Y91" s="1">
        <v>44844</v>
      </c>
      <c r="Z91" s="6">
        <v>0.98560185185185178</v>
      </c>
      <c r="AB91">
        <v>3</v>
      </c>
      <c r="AC91" t="s">
        <v>200</v>
      </c>
      <c r="AD91" s="3">
        <f t="shared" si="8"/>
        <v>3.4363436225250252</v>
      </c>
      <c r="AE91" s="3">
        <f t="shared" si="9"/>
        <v>6.9537926416547249</v>
      </c>
      <c r="AF91" s="3">
        <f t="shared" si="10"/>
        <v>3.5174490191296996</v>
      </c>
      <c r="AG91" s="3">
        <f t="shared" si="11"/>
        <v>0.83024807500198361</v>
      </c>
      <c r="AH91" s="3"/>
      <c r="BG91" s="3"/>
      <c r="BH91" s="3"/>
      <c r="BI91" s="3"/>
      <c r="BJ91" s="3"/>
    </row>
    <row r="92" spans="1:62" x14ac:dyDescent="0.35">
      <c r="A92">
        <v>68</v>
      </c>
      <c r="B92">
        <v>3</v>
      </c>
      <c r="C92" t="s">
        <v>28</v>
      </c>
      <c r="D92" t="s">
        <v>27</v>
      </c>
      <c r="G92">
        <v>0.5</v>
      </c>
      <c r="H92">
        <v>0.5</v>
      </c>
      <c r="I92" s="9">
        <v>994</v>
      </c>
      <c r="J92" s="9">
        <v>361</v>
      </c>
      <c r="K92" s="9"/>
      <c r="L92" s="9">
        <v>256</v>
      </c>
      <c r="M92">
        <v>1.177</v>
      </c>
      <c r="N92">
        <v>0.58399999999999996</v>
      </c>
      <c r="O92">
        <v>0</v>
      </c>
      <c r="Q92">
        <v>0</v>
      </c>
      <c r="R92">
        <v>1</v>
      </c>
      <c r="S92">
        <v>0</v>
      </c>
      <c r="T92">
        <v>0</v>
      </c>
      <c r="V92">
        <v>0</v>
      </c>
      <c r="Y92" s="1">
        <v>44844</v>
      </c>
      <c r="Z92" s="6">
        <v>0.99725694444444446</v>
      </c>
      <c r="AB92">
        <v>3</v>
      </c>
      <c r="AC92" t="s">
        <v>200</v>
      </c>
      <c r="AD92" s="3">
        <f t="shared" si="8"/>
        <v>1.0460662755452976</v>
      </c>
      <c r="AE92" s="3">
        <f t="shared" si="9"/>
        <v>0.50179278397733751</v>
      </c>
      <c r="AF92" s="3">
        <f t="shared" si="10"/>
        <v>-0.54427349156796012</v>
      </c>
      <c r="AG92" s="3">
        <f t="shared" si="11"/>
        <v>4.374534982143545E-2</v>
      </c>
      <c r="AH92" s="3"/>
    </row>
    <row r="93" spans="1:62" x14ac:dyDescent="0.35">
      <c r="A93">
        <v>69</v>
      </c>
      <c r="B93">
        <v>3</v>
      </c>
      <c r="C93" t="s">
        <v>28</v>
      </c>
      <c r="D93" t="s">
        <v>27</v>
      </c>
      <c r="G93">
        <v>0.5</v>
      </c>
      <c r="H93">
        <v>0.5</v>
      </c>
      <c r="I93" s="9">
        <v>604</v>
      </c>
      <c r="J93" s="9">
        <v>526</v>
      </c>
      <c r="K93" s="9"/>
      <c r="L93" s="9">
        <v>516</v>
      </c>
      <c r="M93">
        <v>0.879</v>
      </c>
      <c r="N93">
        <v>0.72399999999999998</v>
      </c>
      <c r="O93">
        <v>0</v>
      </c>
      <c r="Q93">
        <v>0</v>
      </c>
      <c r="R93">
        <v>1</v>
      </c>
      <c r="S93">
        <v>0</v>
      </c>
      <c r="T93">
        <v>0</v>
      </c>
      <c r="V93">
        <v>0</v>
      </c>
      <c r="Y93" s="1">
        <v>44845</v>
      </c>
      <c r="Z93" s="6">
        <v>3.4027777777777784E-3</v>
      </c>
      <c r="AB93">
        <v>3</v>
      </c>
      <c r="AC93" t="s">
        <v>200</v>
      </c>
      <c r="AD93" s="3">
        <f t="shared" si="8"/>
        <v>0.65732225330922844</v>
      </c>
      <c r="AE93" s="3">
        <f t="shared" si="9"/>
        <v>0.66467221734893622</v>
      </c>
      <c r="AF93" s="3">
        <f t="shared" si="10"/>
        <v>7.3499640397077792E-3</v>
      </c>
      <c r="AG93" s="3">
        <f t="shared" si="11"/>
        <v>6.9663056861605607E-2</v>
      </c>
      <c r="AH93" s="3"/>
      <c r="AK93">
        <f>ABS(100*(AD93-AD94)/(AVERAGE(AD93:AD94)))</f>
        <v>57.875126096205754</v>
      </c>
      <c r="AQ93">
        <f>ABS(100*(AE93-AE94)/(AVERAGE(AE93:AE94)))</f>
        <v>21.712486437674965</v>
      </c>
      <c r="AW93">
        <f>ABS(100*(AF93-AF94)/(AVERAGE(AF93:AF94)))</f>
        <v>193.76644875661998</v>
      </c>
      <c r="BC93">
        <f>ABS(100*(AG93-AG94)/(AVERAGE(AG93:AG94)))</f>
        <v>47.803516372659175</v>
      </c>
      <c r="BG93" s="3">
        <f>AVERAGE(AD93:AD94)</f>
        <v>0.50979888076836111</v>
      </c>
      <c r="BH93" s="3">
        <f>AVERAGE(AE93:AE94)</f>
        <v>0.74561835999421544</v>
      </c>
      <c r="BI93" s="3">
        <f>AVERAGE(AF93:AF94)</f>
        <v>0.23581947922585436</v>
      </c>
      <c r="BJ93" s="3">
        <f>AVERAGE(AG93:AG94)</f>
        <v>9.1543582612826177E-2</v>
      </c>
    </row>
    <row r="94" spans="1:62" x14ac:dyDescent="0.35">
      <c r="A94">
        <v>70</v>
      </c>
      <c r="B94">
        <v>3</v>
      </c>
      <c r="C94" t="s">
        <v>28</v>
      </c>
      <c r="D94" t="s">
        <v>27</v>
      </c>
      <c r="G94">
        <v>0.5</v>
      </c>
      <c r="H94">
        <v>0.5</v>
      </c>
      <c r="I94" s="9">
        <v>308</v>
      </c>
      <c r="J94" s="9">
        <v>690</v>
      </c>
      <c r="K94" s="9"/>
      <c r="L94" s="9">
        <v>955</v>
      </c>
      <c r="M94">
        <v>0.65100000000000002</v>
      </c>
      <c r="N94">
        <v>0.86299999999999999</v>
      </c>
      <c r="O94">
        <v>0.21099999999999999</v>
      </c>
      <c r="Q94">
        <v>0</v>
      </c>
      <c r="R94">
        <v>1</v>
      </c>
      <c r="S94">
        <v>0</v>
      </c>
      <c r="T94">
        <v>0</v>
      </c>
      <c r="V94">
        <v>0</v>
      </c>
      <c r="Y94" s="1">
        <v>44845</v>
      </c>
      <c r="Z94" s="6">
        <v>9.9074074074074082E-3</v>
      </c>
      <c r="AB94">
        <v>3</v>
      </c>
      <c r="AC94" t="s">
        <v>200</v>
      </c>
      <c r="AD94" s="3">
        <f t="shared" si="8"/>
        <v>0.36227550822749383</v>
      </c>
      <c r="AE94" s="3">
        <f t="shared" si="9"/>
        <v>0.82656450263949477</v>
      </c>
      <c r="AF94" s="3">
        <f t="shared" si="10"/>
        <v>0.46428899441200094</v>
      </c>
      <c r="AG94" s="3">
        <f t="shared" si="11"/>
        <v>0.11342410836404675</v>
      </c>
      <c r="AH94" s="3"/>
      <c r="BG94" s="3"/>
      <c r="BH94" s="3"/>
      <c r="BI94" s="3"/>
      <c r="BJ94" s="3"/>
    </row>
    <row r="95" spans="1:62" x14ac:dyDescent="0.35">
      <c r="A95">
        <v>71</v>
      </c>
      <c r="B95">
        <v>1</v>
      </c>
      <c r="C95" t="s">
        <v>71</v>
      </c>
      <c r="D95" t="s">
        <v>27</v>
      </c>
      <c r="G95">
        <v>0.3</v>
      </c>
      <c r="H95">
        <v>0.3</v>
      </c>
      <c r="I95" s="9">
        <v>1361</v>
      </c>
      <c r="J95" s="9">
        <v>536</v>
      </c>
      <c r="K95" s="9"/>
      <c r="L95" s="9">
        <v>87</v>
      </c>
      <c r="M95">
        <v>2.4319999999999999</v>
      </c>
      <c r="N95">
        <v>1.2210000000000001</v>
      </c>
      <c r="O95">
        <v>0</v>
      </c>
      <c r="Q95">
        <v>0</v>
      </c>
      <c r="R95">
        <v>1</v>
      </c>
      <c r="S95">
        <v>0</v>
      </c>
      <c r="T95">
        <v>0</v>
      </c>
      <c r="V95">
        <v>0</v>
      </c>
      <c r="Y95" s="1">
        <v>44845</v>
      </c>
      <c r="Z95" s="6">
        <v>2.1076388888888891E-2</v>
      </c>
      <c r="AB95">
        <v>3</v>
      </c>
      <c r="AC95" t="s">
        <v>200</v>
      </c>
      <c r="AD95" s="3">
        <f t="shared" si="8"/>
        <v>2.353140613774801</v>
      </c>
      <c r="AE95" s="3">
        <f t="shared" si="9"/>
        <v>1.1242394969322269</v>
      </c>
      <c r="AF95" s="3">
        <f t="shared" si="10"/>
        <v>-1.2289011168425741</v>
      </c>
      <c r="AG95" s="3">
        <f t="shared" si="11"/>
        <v>4.4831400408874761E-2</v>
      </c>
      <c r="AH95" s="3"/>
    </row>
    <row r="96" spans="1:62" x14ac:dyDescent="0.35">
      <c r="A96">
        <v>72</v>
      </c>
      <c r="B96">
        <v>1</v>
      </c>
      <c r="C96" t="s">
        <v>71</v>
      </c>
      <c r="D96" t="s">
        <v>27</v>
      </c>
      <c r="G96">
        <v>0.3</v>
      </c>
      <c r="H96">
        <v>0.3</v>
      </c>
      <c r="I96" s="9">
        <v>1675</v>
      </c>
      <c r="J96" s="9">
        <v>1421</v>
      </c>
      <c r="K96" s="9"/>
      <c r="L96" s="9">
        <v>984</v>
      </c>
      <c r="M96">
        <v>2.8340000000000001</v>
      </c>
      <c r="N96">
        <v>2.4710000000000001</v>
      </c>
      <c r="O96">
        <v>0</v>
      </c>
      <c r="Q96">
        <v>0</v>
      </c>
      <c r="R96">
        <v>1</v>
      </c>
      <c r="S96">
        <v>0</v>
      </c>
      <c r="T96">
        <v>0</v>
      </c>
      <c r="V96">
        <v>0</v>
      </c>
      <c r="Y96" s="1">
        <v>44845</v>
      </c>
      <c r="Z96" s="6">
        <v>2.7118055555555552E-2</v>
      </c>
      <c r="AB96">
        <v>3</v>
      </c>
      <c r="AC96" t="s">
        <v>200</v>
      </c>
      <c r="AD96" s="3">
        <f t="shared" si="8"/>
        <v>2.8747885752368769</v>
      </c>
      <c r="AE96" s="3">
        <f t="shared" si="9"/>
        <v>2.5802829164662149</v>
      </c>
      <c r="AF96" s="3">
        <f t="shared" si="10"/>
        <v>-0.29450565877066204</v>
      </c>
      <c r="AG96" s="3">
        <f t="shared" si="11"/>
        <v>0.19385821588985314</v>
      </c>
      <c r="AH96" s="3"/>
      <c r="AI96">
        <f>100*(AVERAGE(I96:I97))/(AVERAGE(I$51:I$52))</f>
        <v>47.582417582417584</v>
      </c>
      <c r="AK96">
        <f>ABS(100*(AD96-AD97)/(AVERAGE(AD96:AD97)))</f>
        <v>20.3062362493636</v>
      </c>
      <c r="AO96">
        <f>100*(AVERAGE(J96:J97))/(AVERAGE(J$51:J$52))</f>
        <v>48.362763586490658</v>
      </c>
      <c r="AQ96">
        <f>ABS(100*(AE96-AE97)/(AVERAGE(AE96:AE97)))</f>
        <v>94.329269773391061</v>
      </c>
      <c r="AU96">
        <f>100*(((AVERAGE(J96:J97))-(AVERAGE(I96:I97)))/((AVERAGE(J$51:J$52))-(AVERAGE($I$51:I52))))</f>
        <v>49.301359516616316</v>
      </c>
      <c r="AW96">
        <f>ABS(100*(AF96-AF97)/(AVERAGE(AF96:AF97)))</f>
        <v>225.90407643109381</v>
      </c>
      <c r="BA96">
        <f>100*(AVERAGE(L96:L97))/(AVERAGE(L$51:L$52))</f>
        <v>54.5015479876161</v>
      </c>
      <c r="BC96">
        <f>ABS(100*(AG96-AG97)/(AVERAGE(AG96:AG97)))</f>
        <v>102.0835241130568</v>
      </c>
      <c r="BG96" s="3">
        <f>AVERAGE(AD96:AD97)</f>
        <v>2.6098113464050261</v>
      </c>
      <c r="BH96" s="3">
        <f>AVERAGE(AE96:AE97)</f>
        <v>4.8836284388928632</v>
      </c>
      <c r="BI96" s="3">
        <f>AVERAGE(AF96:AF97)</f>
        <v>2.2738170924878371</v>
      </c>
      <c r="BJ96" s="3">
        <f>AVERAGE(AG96:AG97)</f>
        <v>0.39596648905887233</v>
      </c>
    </row>
    <row r="97" spans="1:62" x14ac:dyDescent="0.35">
      <c r="A97">
        <v>73</v>
      </c>
      <c r="B97">
        <v>1</v>
      </c>
      <c r="C97" t="s">
        <v>71</v>
      </c>
      <c r="D97" t="s">
        <v>27</v>
      </c>
      <c r="G97">
        <v>0.3</v>
      </c>
      <c r="H97">
        <v>0.3</v>
      </c>
      <c r="I97" s="9">
        <v>1356</v>
      </c>
      <c r="J97" s="9">
        <v>4221</v>
      </c>
      <c r="K97" s="9"/>
      <c r="L97" s="9">
        <v>3417</v>
      </c>
      <c r="M97">
        <v>2.4249999999999998</v>
      </c>
      <c r="N97">
        <v>6.4240000000000004</v>
      </c>
      <c r="O97">
        <v>3.9990000000000001</v>
      </c>
      <c r="Q97">
        <v>0.40200000000000002</v>
      </c>
      <c r="R97">
        <v>1</v>
      </c>
      <c r="S97">
        <v>0</v>
      </c>
      <c r="T97">
        <v>0</v>
      </c>
      <c r="V97">
        <v>0</v>
      </c>
      <c r="Y97" s="1">
        <v>44845</v>
      </c>
      <c r="Z97" s="6">
        <v>3.4004629629629628E-2</v>
      </c>
      <c r="AB97">
        <v>3</v>
      </c>
      <c r="AC97" t="s">
        <v>200</v>
      </c>
      <c r="AD97" s="3">
        <f t="shared" si="8"/>
        <v>2.3448341175731753</v>
      </c>
      <c r="AE97" s="3">
        <f t="shared" si="9"/>
        <v>7.1869739613195112</v>
      </c>
      <c r="AF97" s="3">
        <f t="shared" si="10"/>
        <v>4.8421398437463363</v>
      </c>
      <c r="AG97" s="3">
        <f t="shared" si="11"/>
        <v>0.59807476222789147</v>
      </c>
      <c r="AH97" s="3"/>
    </row>
    <row r="98" spans="1:62" x14ac:dyDescent="0.35">
      <c r="A98">
        <v>74</v>
      </c>
      <c r="B98">
        <v>21</v>
      </c>
      <c r="C98" t="s">
        <v>138</v>
      </c>
      <c r="D98" t="s">
        <v>27</v>
      </c>
      <c r="G98">
        <v>0.5</v>
      </c>
      <c r="H98">
        <v>0.5</v>
      </c>
      <c r="I98" s="9">
        <v>7806</v>
      </c>
      <c r="J98" s="9">
        <v>9739</v>
      </c>
      <c r="K98" s="9"/>
      <c r="L98" s="9">
        <v>1097</v>
      </c>
      <c r="M98">
        <v>6.4029999999999996</v>
      </c>
      <c r="N98">
        <v>8.5299999999999994</v>
      </c>
      <c r="O98">
        <v>2.1269999999999998</v>
      </c>
      <c r="Q98">
        <v>0</v>
      </c>
      <c r="R98">
        <v>1</v>
      </c>
      <c r="S98">
        <v>0</v>
      </c>
      <c r="T98">
        <v>0</v>
      </c>
      <c r="V98">
        <v>0</v>
      </c>
      <c r="Y98" s="1">
        <v>44845</v>
      </c>
      <c r="Z98" s="6">
        <v>4.7118055555555559E-2</v>
      </c>
      <c r="AB98">
        <v>3</v>
      </c>
      <c r="AC98" t="s">
        <v>200</v>
      </c>
      <c r="AD98" s="3">
        <f t="shared" si="8"/>
        <v>7.8361285306019717</v>
      </c>
      <c r="AE98" s="3">
        <f t="shared" si="9"/>
        <v>9.7592674879703818</v>
      </c>
      <c r="AF98" s="3">
        <f t="shared" si="10"/>
        <v>1.9231389573684101</v>
      </c>
      <c r="AG98" s="3">
        <f t="shared" si="11"/>
        <v>0.12757916374752429</v>
      </c>
      <c r="AH98" s="3"/>
    </row>
    <row r="99" spans="1:62" x14ac:dyDescent="0.35">
      <c r="A99">
        <v>75</v>
      </c>
      <c r="B99">
        <v>21</v>
      </c>
      <c r="C99" t="s">
        <v>138</v>
      </c>
      <c r="D99" t="s">
        <v>27</v>
      </c>
      <c r="G99">
        <v>0.5</v>
      </c>
      <c r="H99">
        <v>0.5</v>
      </c>
      <c r="I99" s="9">
        <v>8846</v>
      </c>
      <c r="J99" s="9">
        <v>9237</v>
      </c>
      <c r="K99" s="9"/>
      <c r="L99" s="9">
        <v>1110</v>
      </c>
      <c r="M99">
        <v>7.202</v>
      </c>
      <c r="N99">
        <v>8.1039999999999992</v>
      </c>
      <c r="O99">
        <v>0.90200000000000002</v>
      </c>
      <c r="Q99">
        <v>0</v>
      </c>
      <c r="R99">
        <v>1</v>
      </c>
      <c r="S99">
        <v>0</v>
      </c>
      <c r="T99">
        <v>0</v>
      </c>
      <c r="V99">
        <v>0</v>
      </c>
      <c r="Y99" s="1">
        <v>44845</v>
      </c>
      <c r="Z99" s="6">
        <v>5.4432870370370368E-2</v>
      </c>
      <c r="AB99">
        <v>3</v>
      </c>
      <c r="AC99" t="s">
        <v>200</v>
      </c>
      <c r="AD99" s="3">
        <f t="shared" si="8"/>
        <v>8.8727792565648222</v>
      </c>
      <c r="AE99" s="3">
        <f t="shared" si="9"/>
        <v>9.2637191512883046</v>
      </c>
      <c r="AF99" s="3">
        <f t="shared" si="10"/>
        <v>0.39093989472348234</v>
      </c>
      <c r="AG99" s="3">
        <f t="shared" si="11"/>
        <v>0.12887504909953279</v>
      </c>
      <c r="AH99" s="3"/>
      <c r="AK99">
        <f>ABS(100*(AD99-AD100)/(AVERAGE(AD99:AD100)))</f>
        <v>5.84550039074169</v>
      </c>
      <c r="AQ99">
        <f>ABS(100*(AE99-AE100)/(AVERAGE(AE99:AE100)))</f>
        <v>5.7442559474045325</v>
      </c>
      <c r="AW99">
        <f>ABS(100*(AF99-AF100)/(AVERAGE(AF99:AF100)))</f>
        <v>3.4176765064012224</v>
      </c>
      <c r="BC99">
        <f>ABS(100*(AG99-AG100)/(AVERAGE(AG99:AG100)))</f>
        <v>2.0668393103303235</v>
      </c>
      <c r="BG99" s="3">
        <f>AVERAGE(AD99:AD100)</f>
        <v>9.1399161744090947</v>
      </c>
      <c r="BH99" s="3">
        <f>AVERAGE(AE99:AE100)</f>
        <v>9.5376527437769028</v>
      </c>
      <c r="BI99" s="3">
        <f>AVERAGE(AF99:AF100)</f>
        <v>0.39773656936780721</v>
      </c>
      <c r="BJ99" s="3">
        <f>AVERAGE(AG99:AG100)</f>
        <v>0.13022077619584932</v>
      </c>
    </row>
    <row r="100" spans="1:62" x14ac:dyDescent="0.35">
      <c r="A100">
        <v>76</v>
      </c>
      <c r="B100">
        <v>21</v>
      </c>
      <c r="C100" t="s">
        <v>138</v>
      </c>
      <c r="D100" t="s">
        <v>27</v>
      </c>
      <c r="G100">
        <v>0.5</v>
      </c>
      <c r="H100">
        <v>0.5</v>
      </c>
      <c r="I100" s="9">
        <v>9382</v>
      </c>
      <c r="J100" s="9">
        <v>9792</v>
      </c>
      <c r="K100" s="9"/>
      <c r="L100" s="9">
        <v>1137</v>
      </c>
      <c r="M100">
        <v>7.6120000000000001</v>
      </c>
      <c r="N100">
        <v>8.5739999999999998</v>
      </c>
      <c r="O100">
        <v>0.96199999999999997</v>
      </c>
      <c r="Q100">
        <v>3.0000000000000001E-3</v>
      </c>
      <c r="R100">
        <v>1</v>
      </c>
      <c r="S100">
        <v>0</v>
      </c>
      <c r="T100">
        <v>0</v>
      </c>
      <c r="V100">
        <v>0</v>
      </c>
      <c r="Y100" s="1">
        <v>44845</v>
      </c>
      <c r="Z100" s="6">
        <v>6.2256944444444441E-2</v>
      </c>
      <c r="AB100">
        <v>3</v>
      </c>
      <c r="AC100" t="s">
        <v>200</v>
      </c>
      <c r="AD100" s="3">
        <f t="shared" ref="AD100:AD139" si="12">((I100*$F$21)+$F$22)*1000/G100</f>
        <v>9.4070530922533688</v>
      </c>
      <c r="AE100" s="3">
        <f t="shared" ref="AE100:AE139" si="13">((J100*$H$21)+$H$22)*1000/H100</f>
        <v>9.8115863362655009</v>
      </c>
      <c r="AF100" s="3">
        <f t="shared" ref="AF100:AF139" si="14">AE100-AD100</f>
        <v>0.40453324401213209</v>
      </c>
      <c r="AG100" s="3">
        <f t="shared" ref="AG100:AG139" si="15">((L100*$J$21)+$J$22)*1000/H100</f>
        <v>0.13156650329216588</v>
      </c>
      <c r="AH100" s="3"/>
      <c r="BG100" s="3"/>
      <c r="BH100" s="3"/>
      <c r="BI100" s="3"/>
      <c r="BJ100" s="3"/>
    </row>
    <row r="101" spans="1:62" x14ac:dyDescent="0.35">
      <c r="A101">
        <v>77</v>
      </c>
      <c r="B101">
        <v>22</v>
      </c>
      <c r="C101" t="s">
        <v>139</v>
      </c>
      <c r="D101" t="s">
        <v>27</v>
      </c>
      <c r="G101">
        <v>0.5</v>
      </c>
      <c r="H101">
        <v>0.5</v>
      </c>
      <c r="I101" s="9">
        <v>2149</v>
      </c>
      <c r="J101" s="9">
        <v>1169</v>
      </c>
      <c r="K101" s="9"/>
      <c r="L101" s="9">
        <v>122</v>
      </c>
      <c r="M101">
        <v>2.0630000000000002</v>
      </c>
      <c r="N101">
        <v>1.2689999999999999</v>
      </c>
      <c r="O101">
        <v>0</v>
      </c>
      <c r="Q101">
        <v>0</v>
      </c>
      <c r="R101">
        <v>1</v>
      </c>
      <c r="S101">
        <v>0</v>
      </c>
      <c r="T101">
        <v>0</v>
      </c>
      <c r="V101">
        <v>0</v>
      </c>
      <c r="Y101" s="1">
        <v>44845</v>
      </c>
      <c r="Z101" s="6">
        <v>7.4178240740740739E-2</v>
      </c>
      <c r="AB101">
        <v>3</v>
      </c>
      <c r="AC101" t="s">
        <v>200</v>
      </c>
      <c r="AD101" s="3">
        <f t="shared" si="12"/>
        <v>2.1973466490905791</v>
      </c>
      <c r="AE101" s="3">
        <f t="shared" si="13"/>
        <v>1.299408433457651</v>
      </c>
      <c r="AF101" s="3">
        <f t="shared" si="14"/>
        <v>-0.89793821563292808</v>
      </c>
      <c r="AG101" s="3">
        <f t="shared" si="15"/>
        <v>3.038776234688622E-2</v>
      </c>
      <c r="AH101" s="3"/>
      <c r="BG101" s="3"/>
      <c r="BH101" s="3"/>
      <c r="BI101" s="3"/>
      <c r="BJ101" s="3"/>
    </row>
    <row r="102" spans="1:62" x14ac:dyDescent="0.35">
      <c r="A102">
        <v>78</v>
      </c>
      <c r="B102">
        <v>22</v>
      </c>
      <c r="C102" t="s">
        <v>139</v>
      </c>
      <c r="D102" t="s">
        <v>27</v>
      </c>
      <c r="G102">
        <v>0.5</v>
      </c>
      <c r="H102">
        <v>0.5</v>
      </c>
      <c r="I102" s="9">
        <v>2636</v>
      </c>
      <c r="J102" s="9">
        <v>6561</v>
      </c>
      <c r="K102" s="9"/>
      <c r="L102" s="9">
        <v>3172</v>
      </c>
      <c r="M102">
        <v>2.4369999999999998</v>
      </c>
      <c r="N102">
        <v>5.8369999999999997</v>
      </c>
      <c r="O102">
        <v>3.4</v>
      </c>
      <c r="Q102">
        <v>0.216</v>
      </c>
      <c r="R102">
        <v>1</v>
      </c>
      <c r="S102">
        <v>0</v>
      </c>
      <c r="T102">
        <v>0</v>
      </c>
      <c r="V102">
        <v>0</v>
      </c>
      <c r="Y102" s="1">
        <v>44845</v>
      </c>
      <c r="Z102" s="6">
        <v>8.0960648148148143E-2</v>
      </c>
      <c r="AB102">
        <v>3</v>
      </c>
      <c r="AC102" t="s">
        <v>200</v>
      </c>
      <c r="AD102" s="3">
        <f t="shared" si="12"/>
        <v>2.6827782871135679</v>
      </c>
      <c r="AE102" s="3">
        <f t="shared" si="13"/>
        <v>6.6221108864252871</v>
      </c>
      <c r="AF102" s="3">
        <f t="shared" si="14"/>
        <v>3.9393325993117192</v>
      </c>
      <c r="AG102" s="3">
        <f t="shared" si="15"/>
        <v>0.3344224026258053</v>
      </c>
      <c r="AH102" s="3"/>
      <c r="AK102">
        <f>ABS(100*(AD102-AD103)/(AVERAGE(AD102:AD103)))</f>
        <v>61.549209235917679</v>
      </c>
      <c r="AQ102">
        <f>ABS(100*(AE102-AE103)/(AVERAGE(AE102:AE103)))</f>
        <v>2.5024561808860448</v>
      </c>
      <c r="AW102">
        <f>ABS(100*(AF102-AF103)/(AVERAGE(AF102:AF103)))</f>
        <v>78.339694681956885</v>
      </c>
      <c r="BC102">
        <f>ABS(100*(AG102-AG103)/(AVERAGE(AG102:AG103)))</f>
        <v>4.6581466461907217</v>
      </c>
      <c r="BG102" s="3">
        <f>AVERAGE(AD102:AD103)</f>
        <v>3.8754250117429443</v>
      </c>
      <c r="BH102" s="3">
        <f>AVERAGE(AE102:AE103)</f>
        <v>6.7060184733136863</v>
      </c>
      <c r="BI102" s="3">
        <f>AVERAGE(AF102:AF103)</f>
        <v>2.830593461570742</v>
      </c>
      <c r="BJ102" s="3">
        <f>AVERAGE(AG102:AG103)</f>
        <v>0.34239708171508842</v>
      </c>
    </row>
    <row r="103" spans="1:62" x14ac:dyDescent="0.35">
      <c r="A103">
        <v>79</v>
      </c>
      <c r="B103">
        <v>22</v>
      </c>
      <c r="C103" t="s">
        <v>139</v>
      </c>
      <c r="D103" t="s">
        <v>27</v>
      </c>
      <c r="G103">
        <v>0.5</v>
      </c>
      <c r="H103">
        <v>0.5</v>
      </c>
      <c r="I103" s="9">
        <v>5029</v>
      </c>
      <c r="J103" s="9">
        <v>6731</v>
      </c>
      <c r="K103" s="9"/>
      <c r="L103" s="9">
        <v>3332</v>
      </c>
      <c r="M103">
        <v>4.2729999999999997</v>
      </c>
      <c r="N103">
        <v>5.9809999999999999</v>
      </c>
      <c r="O103">
        <v>1.7090000000000001</v>
      </c>
      <c r="Q103">
        <v>0.23200000000000001</v>
      </c>
      <c r="R103">
        <v>1</v>
      </c>
      <c r="S103">
        <v>0</v>
      </c>
      <c r="T103">
        <v>0</v>
      </c>
      <c r="V103">
        <v>0</v>
      </c>
      <c r="Y103" s="1">
        <v>44845</v>
      </c>
      <c r="Z103" s="6">
        <v>8.8530092592592591E-2</v>
      </c>
      <c r="AB103">
        <v>3</v>
      </c>
      <c r="AC103" t="s">
        <v>200</v>
      </c>
      <c r="AD103" s="3">
        <f t="shared" si="12"/>
        <v>5.0680717363723202</v>
      </c>
      <c r="AE103" s="3">
        <f t="shared" si="13"/>
        <v>6.7899260602020854</v>
      </c>
      <c r="AF103" s="3">
        <f t="shared" si="14"/>
        <v>1.7218543238297652</v>
      </c>
      <c r="AG103" s="3">
        <f t="shared" si="15"/>
        <v>0.3503717608043716</v>
      </c>
      <c r="AH103" s="3"/>
      <c r="BG103" s="3"/>
      <c r="BH103" s="3"/>
      <c r="BI103" s="3"/>
      <c r="BJ103" s="3"/>
    </row>
    <row r="104" spans="1:62" x14ac:dyDescent="0.35">
      <c r="A104">
        <v>80</v>
      </c>
      <c r="B104">
        <v>23</v>
      </c>
      <c r="C104" t="s">
        <v>140</v>
      </c>
      <c r="D104" t="s">
        <v>27</v>
      </c>
      <c r="G104">
        <v>0.5</v>
      </c>
      <c r="H104">
        <v>0.5</v>
      </c>
      <c r="I104" s="9">
        <v>1788</v>
      </c>
      <c r="J104" s="9">
        <v>6529</v>
      </c>
      <c r="K104" s="9"/>
      <c r="L104" s="9">
        <v>2268</v>
      </c>
      <c r="M104">
        <v>1.7869999999999999</v>
      </c>
      <c r="N104">
        <v>5.81</v>
      </c>
      <c r="O104">
        <v>4.0229999999999997</v>
      </c>
      <c r="Q104">
        <v>0.121</v>
      </c>
      <c r="R104">
        <v>1</v>
      </c>
      <c r="S104">
        <v>0</v>
      </c>
      <c r="T104">
        <v>0</v>
      </c>
      <c r="V104">
        <v>0</v>
      </c>
      <c r="Y104" s="1">
        <v>44845</v>
      </c>
      <c r="Z104" s="6">
        <v>0.10123842592592593</v>
      </c>
      <c r="AB104">
        <v>3</v>
      </c>
      <c r="AC104" t="s">
        <v>200</v>
      </c>
      <c r="AD104" s="3">
        <f t="shared" si="12"/>
        <v>1.8375092336361667</v>
      </c>
      <c r="AE104" s="3">
        <f t="shared" si="13"/>
        <v>6.590522147832008</v>
      </c>
      <c r="AF104" s="3">
        <f t="shared" si="14"/>
        <v>4.7530129141958408</v>
      </c>
      <c r="AG104" s="3">
        <f t="shared" si="15"/>
        <v>0.24430852891690599</v>
      </c>
      <c r="AH104" s="3"/>
      <c r="BG104" s="3"/>
      <c r="BH104" s="3"/>
      <c r="BI104" s="3"/>
      <c r="BJ104" s="3"/>
    </row>
    <row r="105" spans="1:62" x14ac:dyDescent="0.35">
      <c r="A105">
        <v>81</v>
      </c>
      <c r="B105">
        <v>23</v>
      </c>
      <c r="C105" t="s">
        <v>140</v>
      </c>
      <c r="D105" t="s">
        <v>27</v>
      </c>
      <c r="G105">
        <v>0.5</v>
      </c>
      <c r="H105">
        <v>0.5</v>
      </c>
      <c r="I105" s="9">
        <v>2985</v>
      </c>
      <c r="J105" s="9">
        <v>6437</v>
      </c>
      <c r="K105" s="9"/>
      <c r="L105" s="9">
        <v>2339</v>
      </c>
      <c r="M105">
        <v>2.7050000000000001</v>
      </c>
      <c r="N105">
        <v>5.7320000000000002</v>
      </c>
      <c r="O105">
        <v>3.0270000000000001</v>
      </c>
      <c r="Q105">
        <v>0.129</v>
      </c>
      <c r="R105">
        <v>1</v>
      </c>
      <c r="S105">
        <v>0</v>
      </c>
      <c r="T105">
        <v>0</v>
      </c>
      <c r="V105">
        <v>0</v>
      </c>
      <c r="Y105" s="1">
        <v>44845</v>
      </c>
      <c r="Z105" s="6">
        <v>0.10818287037037037</v>
      </c>
      <c r="AB105">
        <v>3</v>
      </c>
      <c r="AC105" t="s">
        <v>200</v>
      </c>
      <c r="AD105" s="3">
        <f t="shared" si="12"/>
        <v>3.0306543480376402</v>
      </c>
      <c r="AE105" s="3">
        <f t="shared" si="13"/>
        <v>6.4997045243763285</v>
      </c>
      <c r="AF105" s="3">
        <f t="shared" si="14"/>
        <v>3.4690501763386883</v>
      </c>
      <c r="AG105" s="3">
        <f t="shared" si="15"/>
        <v>0.25138605660864477</v>
      </c>
      <c r="AH105" s="3"/>
      <c r="AK105">
        <f>ABS(100*(AD105-AD106)/(AVERAGE(AD105:AD106)))</f>
        <v>20.460910984599906</v>
      </c>
      <c r="AQ105">
        <f>ABS(100*(AE105-AE106)/(AVERAGE(AE105:AE106)))</f>
        <v>3.7757304354232368</v>
      </c>
      <c r="AW105">
        <f>ABS(100*(AF105-AF106)/(AVERAGE(AF105:AF106)))</f>
        <v>31.020971272998235</v>
      </c>
      <c r="BC105">
        <f>ABS(100*(AG105-AG106)/(AVERAGE(AG105:AG106)))</f>
        <v>1.6126859480095539</v>
      </c>
      <c r="BG105" s="3">
        <f>AVERAGE(AD105:AD106)</f>
        <v>3.376038460101225</v>
      </c>
      <c r="BH105" s="3">
        <f>AVERAGE(AE105:AE106)</f>
        <v>6.3792724584894493</v>
      </c>
      <c r="BI105" s="3">
        <f>AVERAGE(AF105:AF106)</f>
        <v>3.0032339983882244</v>
      </c>
      <c r="BJ105" s="3">
        <f>AVERAGE(AG105:AG106)</f>
        <v>0.25342956812527356</v>
      </c>
    </row>
    <row r="106" spans="1:62" x14ac:dyDescent="0.35">
      <c r="A106">
        <v>82</v>
      </c>
      <c r="B106">
        <v>23</v>
      </c>
      <c r="C106" t="s">
        <v>140</v>
      </c>
      <c r="D106" t="s">
        <v>27</v>
      </c>
      <c r="G106">
        <v>0.5</v>
      </c>
      <c r="H106">
        <v>0.5</v>
      </c>
      <c r="I106" s="9">
        <v>3678</v>
      </c>
      <c r="J106" s="9">
        <v>6193</v>
      </c>
      <c r="K106" s="9"/>
      <c r="L106" s="9">
        <v>2380</v>
      </c>
      <c r="M106">
        <v>3.2370000000000001</v>
      </c>
      <c r="N106">
        <v>5.5250000000000004</v>
      </c>
      <c r="O106">
        <v>2.2879999999999998</v>
      </c>
      <c r="Q106">
        <v>0.13300000000000001</v>
      </c>
      <c r="R106">
        <v>1</v>
      </c>
      <c r="S106">
        <v>0</v>
      </c>
      <c r="T106">
        <v>0</v>
      </c>
      <c r="V106">
        <v>0</v>
      </c>
      <c r="Y106" s="1">
        <v>44845</v>
      </c>
      <c r="Z106" s="6">
        <v>0.11582175925925926</v>
      </c>
      <c r="AB106">
        <v>3</v>
      </c>
      <c r="AC106" t="s">
        <v>200</v>
      </c>
      <c r="AD106" s="3">
        <f t="shared" si="12"/>
        <v>3.7214225721648093</v>
      </c>
      <c r="AE106" s="3">
        <f t="shared" si="13"/>
        <v>6.2588403926025702</v>
      </c>
      <c r="AF106" s="3">
        <f t="shared" si="14"/>
        <v>2.5374178204377609</v>
      </c>
      <c r="AG106" s="3">
        <f t="shared" si="15"/>
        <v>0.25547307964190236</v>
      </c>
      <c r="AH106" s="3"/>
      <c r="BG106" s="3"/>
      <c r="BH106" s="3"/>
      <c r="BI106" s="3"/>
      <c r="BJ106" s="3"/>
    </row>
    <row r="107" spans="1:62" x14ac:dyDescent="0.35">
      <c r="A107">
        <v>83</v>
      </c>
      <c r="B107">
        <v>24</v>
      </c>
      <c r="C107" t="s">
        <v>141</v>
      </c>
      <c r="D107" t="s">
        <v>27</v>
      </c>
      <c r="G107">
        <v>0.5</v>
      </c>
      <c r="H107">
        <v>0.5</v>
      </c>
      <c r="I107" s="9">
        <v>1205</v>
      </c>
      <c r="J107" s="9">
        <v>1787</v>
      </c>
      <c r="K107" s="9"/>
      <c r="L107" s="9">
        <v>2275</v>
      </c>
      <c r="M107">
        <v>1.34</v>
      </c>
      <c r="N107">
        <v>1.792</v>
      </c>
      <c r="O107">
        <v>0.45300000000000001</v>
      </c>
      <c r="Q107">
        <v>0.122</v>
      </c>
      <c r="R107">
        <v>1</v>
      </c>
      <c r="S107">
        <v>0</v>
      </c>
      <c r="T107">
        <v>0</v>
      </c>
      <c r="V107">
        <v>0</v>
      </c>
      <c r="Y107" s="1">
        <v>44845</v>
      </c>
      <c r="Z107" s="6">
        <v>0.12725694444444444</v>
      </c>
      <c r="AB107">
        <v>3</v>
      </c>
      <c r="AC107" t="s">
        <v>200</v>
      </c>
      <c r="AD107" s="3">
        <f t="shared" si="12"/>
        <v>1.256386759370453</v>
      </c>
      <c r="AE107" s="3">
        <f t="shared" si="13"/>
        <v>1.9094659475403659</v>
      </c>
      <c r="AF107" s="3">
        <f t="shared" si="14"/>
        <v>0.65307918816991295</v>
      </c>
      <c r="AG107" s="3">
        <f t="shared" si="15"/>
        <v>0.24500631333721828</v>
      </c>
      <c r="AH107" s="3"/>
      <c r="BG107" s="3"/>
      <c r="BH107" s="3"/>
      <c r="BI107" s="3"/>
      <c r="BJ107" s="3"/>
    </row>
    <row r="108" spans="1:62" x14ac:dyDescent="0.35">
      <c r="A108">
        <v>84</v>
      </c>
      <c r="B108">
        <v>24</v>
      </c>
      <c r="C108" t="s">
        <v>141</v>
      </c>
      <c r="D108" t="s">
        <v>27</v>
      </c>
      <c r="G108">
        <v>0.5</v>
      </c>
      <c r="H108">
        <v>0.5</v>
      </c>
      <c r="I108" s="9">
        <v>2987</v>
      </c>
      <c r="J108" s="9">
        <v>6995</v>
      </c>
      <c r="K108" s="9"/>
      <c r="L108" s="9">
        <v>15604</v>
      </c>
      <c r="M108">
        <v>2.706</v>
      </c>
      <c r="N108">
        <v>6.2050000000000001</v>
      </c>
      <c r="O108">
        <v>3.4980000000000002</v>
      </c>
      <c r="Q108">
        <v>1.516</v>
      </c>
      <c r="R108">
        <v>1</v>
      </c>
      <c r="S108">
        <v>0</v>
      </c>
      <c r="T108">
        <v>0</v>
      </c>
      <c r="V108">
        <v>0</v>
      </c>
      <c r="Y108" s="1">
        <v>44845</v>
      </c>
      <c r="Z108" s="6">
        <v>0.13423611111111111</v>
      </c>
      <c r="AB108">
        <v>3</v>
      </c>
      <c r="AC108" t="s">
        <v>200</v>
      </c>
      <c r="AD108" s="3">
        <f t="shared" si="12"/>
        <v>3.0326479071260306</v>
      </c>
      <c r="AE108" s="3">
        <f t="shared" si="13"/>
        <v>7.0505331535966436</v>
      </c>
      <c r="AF108" s="3">
        <f t="shared" si="14"/>
        <v>4.0178852464706125</v>
      </c>
      <c r="AG108" s="3">
        <f t="shared" si="15"/>
        <v>1.5736875331004028</v>
      </c>
      <c r="AH108" s="3"/>
      <c r="AK108">
        <f>ABS(100*(AD108-AD109)/(AVERAGE(AD108:AD109)))</f>
        <v>35.028302177655235</v>
      </c>
      <c r="AQ108">
        <f>ABS(100*(AE108-AE109)/(AVERAGE(AE108:AE109)))</f>
        <v>0.26637409462335482</v>
      </c>
      <c r="AW108">
        <f>ABS(100*(AF108-AF109)/(AVERAGE(AF108:AF109)))</f>
        <v>38.833731800511913</v>
      </c>
      <c r="BC108">
        <f>ABS(100*(AG108-AG109)/(AVERAGE(AG108:AG109)))</f>
        <v>3.5221253757847499</v>
      </c>
      <c r="BG108" s="3">
        <f>AVERAGE(AD108:AD109)</f>
        <v>3.6765674926760319</v>
      </c>
      <c r="BH108" s="3">
        <f>AVERAGE(AE108:AE109)</f>
        <v>7.0411552468267633</v>
      </c>
      <c r="BI108" s="3">
        <f>AVERAGE(AF108:AF109)</f>
        <v>3.3645877541507314</v>
      </c>
      <c r="BJ108" s="3">
        <f>AVERAGE(AG108:AG109)</f>
        <v>1.6018979603787418</v>
      </c>
    </row>
    <row r="109" spans="1:62" x14ac:dyDescent="0.35">
      <c r="A109">
        <v>85</v>
      </c>
      <c r="B109">
        <v>24</v>
      </c>
      <c r="C109" t="s">
        <v>141</v>
      </c>
      <c r="D109" t="s">
        <v>27</v>
      </c>
      <c r="G109">
        <v>0.5</v>
      </c>
      <c r="H109">
        <v>0.5</v>
      </c>
      <c r="I109" s="9">
        <v>4279</v>
      </c>
      <c r="J109" s="9">
        <v>6976</v>
      </c>
      <c r="K109" s="9"/>
      <c r="L109" s="9">
        <v>16170</v>
      </c>
      <c r="M109">
        <v>3.698</v>
      </c>
      <c r="N109">
        <v>6.1890000000000001</v>
      </c>
      <c r="O109">
        <v>2.4910000000000001</v>
      </c>
      <c r="Q109">
        <v>1.575</v>
      </c>
      <c r="R109">
        <v>1</v>
      </c>
      <c r="S109">
        <v>0</v>
      </c>
      <c r="T109">
        <v>0</v>
      </c>
      <c r="V109">
        <v>0</v>
      </c>
      <c r="Y109" s="1">
        <v>44845</v>
      </c>
      <c r="Z109" s="6">
        <v>0.14174768518518518</v>
      </c>
      <c r="AB109">
        <v>3</v>
      </c>
      <c r="AC109" t="s">
        <v>200</v>
      </c>
      <c r="AD109" s="3">
        <f t="shared" si="12"/>
        <v>4.3204870782260336</v>
      </c>
      <c r="AE109" s="3">
        <f t="shared" si="13"/>
        <v>7.0317773400568839</v>
      </c>
      <c r="AF109" s="3">
        <f t="shared" si="14"/>
        <v>2.7112902618308503</v>
      </c>
      <c r="AG109" s="3">
        <f t="shared" si="15"/>
        <v>1.6301083876570808</v>
      </c>
      <c r="AH109" s="3"/>
      <c r="BG109" s="3"/>
      <c r="BH109" s="3"/>
      <c r="BI109" s="3"/>
      <c r="BJ109" s="3"/>
    </row>
    <row r="110" spans="1:62" x14ac:dyDescent="0.35">
      <c r="A110">
        <v>86</v>
      </c>
      <c r="B110">
        <v>25</v>
      </c>
      <c r="C110" t="s">
        <v>142</v>
      </c>
      <c r="D110" t="s">
        <v>27</v>
      </c>
      <c r="G110">
        <v>0.5</v>
      </c>
      <c r="H110">
        <v>0.5</v>
      </c>
      <c r="I110" s="9">
        <v>3527</v>
      </c>
      <c r="J110" s="9">
        <v>9715</v>
      </c>
      <c r="K110" s="9"/>
      <c r="L110" s="9">
        <v>1758</v>
      </c>
      <c r="M110">
        <v>3.121</v>
      </c>
      <c r="N110">
        <v>8.5090000000000003</v>
      </c>
      <c r="O110">
        <v>5.3879999999999999</v>
      </c>
      <c r="Q110">
        <v>6.8000000000000005E-2</v>
      </c>
      <c r="R110">
        <v>1</v>
      </c>
      <c r="S110">
        <v>0</v>
      </c>
      <c r="T110">
        <v>0</v>
      </c>
      <c r="V110">
        <v>0</v>
      </c>
      <c r="Y110" s="1">
        <v>44845</v>
      </c>
      <c r="Z110" s="6">
        <v>0.15437500000000001</v>
      </c>
      <c r="AB110">
        <v>3</v>
      </c>
      <c r="AC110" t="s">
        <v>200</v>
      </c>
      <c r="AD110" s="3">
        <f t="shared" si="12"/>
        <v>3.5709088609913571</v>
      </c>
      <c r="AE110" s="3">
        <f t="shared" si="13"/>
        <v>9.7355759340254213</v>
      </c>
      <c r="AF110" s="3">
        <f t="shared" si="14"/>
        <v>6.1646670730340638</v>
      </c>
      <c r="AG110" s="3">
        <f t="shared" si="15"/>
        <v>0.1934699497227261</v>
      </c>
      <c r="AH110" s="3"/>
      <c r="BG110" s="3"/>
      <c r="BH110" s="3"/>
      <c r="BI110" s="3"/>
      <c r="BJ110" s="3"/>
    </row>
    <row r="111" spans="1:62" x14ac:dyDescent="0.35">
      <c r="A111">
        <v>87</v>
      </c>
      <c r="B111">
        <v>25</v>
      </c>
      <c r="C111" t="s">
        <v>142</v>
      </c>
      <c r="D111" t="s">
        <v>27</v>
      </c>
      <c r="G111">
        <v>0.5</v>
      </c>
      <c r="H111">
        <v>0.5</v>
      </c>
      <c r="I111" s="9">
        <v>5137</v>
      </c>
      <c r="J111" s="9">
        <v>9662</v>
      </c>
      <c r="K111" s="9"/>
      <c r="L111" s="9">
        <v>1755</v>
      </c>
      <c r="M111">
        <v>4.3559999999999999</v>
      </c>
      <c r="N111">
        <v>8.4640000000000004</v>
      </c>
      <c r="O111">
        <v>4.1079999999999997</v>
      </c>
      <c r="Q111">
        <v>6.8000000000000005E-2</v>
      </c>
      <c r="R111">
        <v>1</v>
      </c>
      <c r="S111">
        <v>0</v>
      </c>
      <c r="T111">
        <v>0</v>
      </c>
      <c r="V111">
        <v>0</v>
      </c>
      <c r="Y111" s="1">
        <v>44845</v>
      </c>
      <c r="Z111" s="6">
        <v>0.16146990740740741</v>
      </c>
      <c r="AB111">
        <v>3</v>
      </c>
      <c r="AC111" t="s">
        <v>200</v>
      </c>
      <c r="AD111" s="3">
        <f t="shared" si="12"/>
        <v>5.1757239271453859</v>
      </c>
      <c r="AE111" s="3">
        <f t="shared" si="13"/>
        <v>9.6832570857303022</v>
      </c>
      <c r="AF111" s="3">
        <f t="shared" si="14"/>
        <v>4.5075331585849163</v>
      </c>
      <c r="AG111" s="3">
        <f t="shared" si="15"/>
        <v>0.19317089925687797</v>
      </c>
      <c r="AH111" s="3"/>
      <c r="AK111">
        <f>ABS(100*(AD111-AD112)/(AVERAGE(AD111:AD112)))</f>
        <v>41.05031268876477</v>
      </c>
      <c r="AQ111">
        <f>ABS(100*(AE111-AE112)/(AVERAGE(AE111:AE112)))</f>
        <v>0.74143095651614643</v>
      </c>
      <c r="AW111">
        <f>ABS(100*(AF111-AF112)/(AVERAGE(AF111:AF112)))</f>
        <v>81.116185878942332</v>
      </c>
      <c r="BC111">
        <f>ABS(100*(AG111-AG112)/(AVERAGE(AG111:AG112)))</f>
        <v>1.5601901996502237</v>
      </c>
      <c r="BG111" s="3">
        <f>AVERAGE(AD111:AD112)</f>
        <v>6.5124052959109466</v>
      </c>
      <c r="BH111" s="3">
        <f>AVERAGE(AE111:AE112)</f>
        <v>9.7192879906882617</v>
      </c>
      <c r="BI111" s="3">
        <f>AVERAGE(AF111:AF112)</f>
        <v>3.2068826947773155</v>
      </c>
      <c r="BJ111" s="3">
        <f>AVERAGE(AG111:AG112)</f>
        <v>0.19167564692763739</v>
      </c>
    </row>
    <row r="112" spans="1:62" x14ac:dyDescent="0.35">
      <c r="A112">
        <v>88</v>
      </c>
      <c r="B112">
        <v>25</v>
      </c>
      <c r="C112" t="s">
        <v>142</v>
      </c>
      <c r="D112" t="s">
        <v>27</v>
      </c>
      <c r="G112">
        <v>0.5</v>
      </c>
      <c r="H112">
        <v>0.5</v>
      </c>
      <c r="I112" s="9">
        <v>7819</v>
      </c>
      <c r="J112" s="9">
        <v>9735</v>
      </c>
      <c r="K112" s="9"/>
      <c r="L112" s="9">
        <v>1725</v>
      </c>
      <c r="M112">
        <v>6.4130000000000003</v>
      </c>
      <c r="N112">
        <v>8.5259999999999998</v>
      </c>
      <c r="O112">
        <v>2.113</v>
      </c>
      <c r="Q112">
        <v>6.4000000000000001E-2</v>
      </c>
      <c r="R112">
        <v>1</v>
      </c>
      <c r="S112">
        <v>0</v>
      </c>
      <c r="T112">
        <v>0</v>
      </c>
      <c r="V112">
        <v>0</v>
      </c>
      <c r="Y112" s="1">
        <v>44845</v>
      </c>
      <c r="Z112" s="6">
        <v>0.1691087962962963</v>
      </c>
      <c r="AB112">
        <v>3</v>
      </c>
      <c r="AC112" t="s">
        <v>200</v>
      </c>
      <c r="AD112" s="3">
        <f t="shared" si="12"/>
        <v>7.8490866646765065</v>
      </c>
      <c r="AE112" s="3">
        <f t="shared" si="13"/>
        <v>9.7553188956462211</v>
      </c>
      <c r="AF112" s="3">
        <f t="shared" si="14"/>
        <v>1.9062322309697146</v>
      </c>
      <c r="AG112" s="3">
        <f t="shared" si="15"/>
        <v>0.19018039459839681</v>
      </c>
      <c r="AH112" s="3"/>
      <c r="BG112" s="3"/>
      <c r="BH112" s="3"/>
      <c r="BI112" s="3"/>
      <c r="BJ112" s="3"/>
    </row>
    <row r="113" spans="1:62" x14ac:dyDescent="0.35">
      <c r="A113">
        <v>89</v>
      </c>
      <c r="B113">
        <v>26</v>
      </c>
      <c r="C113" t="s">
        <v>143</v>
      </c>
      <c r="D113" t="s">
        <v>27</v>
      </c>
      <c r="G113">
        <v>0.5</v>
      </c>
      <c r="H113">
        <v>0.5</v>
      </c>
      <c r="I113" s="9">
        <v>1434</v>
      </c>
      <c r="J113" s="9">
        <v>2445</v>
      </c>
      <c r="K113" s="9"/>
      <c r="L113" s="9">
        <v>865</v>
      </c>
      <c r="M113">
        <v>1.5149999999999999</v>
      </c>
      <c r="N113">
        <v>2.35</v>
      </c>
      <c r="O113">
        <v>0.83499999999999996</v>
      </c>
      <c r="Q113">
        <v>0</v>
      </c>
      <c r="R113">
        <v>1</v>
      </c>
      <c r="S113">
        <v>0</v>
      </c>
      <c r="T113">
        <v>0</v>
      </c>
      <c r="V113">
        <v>0</v>
      </c>
      <c r="Y113" s="1">
        <v>44845</v>
      </c>
      <c r="Z113" s="6">
        <v>0.18087962962962964</v>
      </c>
      <c r="AB113">
        <v>3</v>
      </c>
      <c r="AC113" t="s">
        <v>200</v>
      </c>
      <c r="AD113" s="3">
        <f t="shared" si="12"/>
        <v>1.4846492749911191</v>
      </c>
      <c r="AE113" s="3">
        <f t="shared" si="13"/>
        <v>2.5590093848646807</v>
      </c>
      <c r="AF113" s="3">
        <f t="shared" si="14"/>
        <v>1.0743601098735616</v>
      </c>
      <c r="AG113" s="3">
        <f t="shared" si="15"/>
        <v>0.10445259438860323</v>
      </c>
      <c r="AH113" s="3"/>
      <c r="BG113" s="3"/>
      <c r="BH113" s="3"/>
      <c r="BI113" s="3"/>
      <c r="BJ113" s="3"/>
    </row>
    <row r="114" spans="1:62" x14ac:dyDescent="0.35">
      <c r="A114">
        <v>90</v>
      </c>
      <c r="B114">
        <v>26</v>
      </c>
      <c r="C114" t="s">
        <v>143</v>
      </c>
      <c r="D114" t="s">
        <v>27</v>
      </c>
      <c r="G114">
        <v>0.5</v>
      </c>
      <c r="H114">
        <v>0.5</v>
      </c>
      <c r="I114" s="9">
        <v>2237</v>
      </c>
      <c r="J114" s="9">
        <v>5797</v>
      </c>
      <c r="K114" s="9"/>
      <c r="L114" s="9">
        <v>2022</v>
      </c>
      <c r="M114">
        <v>2.1309999999999998</v>
      </c>
      <c r="N114">
        <v>5.1890000000000001</v>
      </c>
      <c r="O114">
        <v>3.0579999999999998</v>
      </c>
      <c r="Q114">
        <v>9.5000000000000001E-2</v>
      </c>
      <c r="R114">
        <v>1</v>
      </c>
      <c r="S114">
        <v>0</v>
      </c>
      <c r="T114">
        <v>0</v>
      </c>
      <c r="V114">
        <v>0</v>
      </c>
      <c r="Y114" s="1">
        <v>44845</v>
      </c>
      <c r="Z114" s="6">
        <v>0.18781250000000002</v>
      </c>
      <c r="AB114">
        <v>3</v>
      </c>
      <c r="AC114" t="s">
        <v>200</v>
      </c>
      <c r="AD114" s="3">
        <f t="shared" si="12"/>
        <v>2.2850632489797436</v>
      </c>
      <c r="AE114" s="3">
        <f t="shared" si="13"/>
        <v>5.867929752510733</v>
      </c>
      <c r="AF114" s="3">
        <f t="shared" si="14"/>
        <v>3.5828665035309895</v>
      </c>
      <c r="AG114" s="3">
        <f t="shared" si="15"/>
        <v>0.21978639071736039</v>
      </c>
      <c r="AH114" s="3"/>
      <c r="AK114">
        <f>ABS(100*(AD114-AD115)/(AVERAGE(AD114:AD115)))</f>
        <v>30.843632718767157</v>
      </c>
      <c r="AQ114">
        <f>ABS(100*(AE114-AE115)/(AVERAGE(AE114:AE115)))</f>
        <v>0.65394264798888313</v>
      </c>
      <c r="AW114">
        <f>ABS(100*(AF114-AF115)/(AVERAGE(AF114:AF115)))</f>
        <v>24.951134667354751</v>
      </c>
      <c r="BC114">
        <f>ABS(100*(AG114-AG115)/(AVERAGE(AG114:AG115)))</f>
        <v>1.3239938595639598</v>
      </c>
      <c r="BG114" s="3">
        <f>AVERAGE(AD114:AD115)</f>
        <v>2.7017170984532739</v>
      </c>
      <c r="BH114" s="3">
        <f>AVERAGE(AE114:AE115)</f>
        <v>5.8871791400910132</v>
      </c>
      <c r="BI114" s="3">
        <f>AVERAGE(AF114:AF115)</f>
        <v>3.1854620416377393</v>
      </c>
      <c r="BJ114" s="3">
        <f>AVERAGE(AG114:AG115)</f>
        <v>0.21834098013242784</v>
      </c>
    </row>
    <row r="115" spans="1:62" x14ac:dyDescent="0.35">
      <c r="A115">
        <v>91</v>
      </c>
      <c r="B115">
        <v>26</v>
      </c>
      <c r="C115" t="s">
        <v>143</v>
      </c>
      <c r="D115" t="s">
        <v>27</v>
      </c>
      <c r="G115">
        <v>0.5</v>
      </c>
      <c r="H115">
        <v>0.5</v>
      </c>
      <c r="I115" s="9">
        <v>3073</v>
      </c>
      <c r="J115" s="9">
        <v>5836</v>
      </c>
      <c r="K115" s="9"/>
      <c r="L115" s="9">
        <v>1993</v>
      </c>
      <c r="M115">
        <v>2.7730000000000001</v>
      </c>
      <c r="N115">
        <v>5.2229999999999999</v>
      </c>
      <c r="O115">
        <v>2.4500000000000002</v>
      </c>
      <c r="Q115">
        <v>9.1999999999999998E-2</v>
      </c>
      <c r="R115">
        <v>1</v>
      </c>
      <c r="S115">
        <v>0</v>
      </c>
      <c r="T115">
        <v>0</v>
      </c>
      <c r="V115">
        <v>0</v>
      </c>
      <c r="Y115" s="1">
        <v>44845</v>
      </c>
      <c r="Z115" s="6">
        <v>0.19532407407407407</v>
      </c>
      <c r="AB115">
        <v>3</v>
      </c>
      <c r="AC115" t="s">
        <v>200</v>
      </c>
      <c r="AD115" s="3">
        <f t="shared" si="12"/>
        <v>3.1183709479268042</v>
      </c>
      <c r="AE115" s="3">
        <f t="shared" si="13"/>
        <v>5.9064285276712933</v>
      </c>
      <c r="AF115" s="3">
        <f t="shared" si="14"/>
        <v>2.7880575797444891</v>
      </c>
      <c r="AG115" s="3">
        <f t="shared" si="15"/>
        <v>0.21689556954749528</v>
      </c>
      <c r="AH115" s="3"/>
      <c r="BG115" s="3"/>
      <c r="BH115" s="3"/>
      <c r="BI115" s="3"/>
      <c r="BJ115" s="3"/>
    </row>
    <row r="116" spans="1:62" x14ac:dyDescent="0.35">
      <c r="A116">
        <v>92</v>
      </c>
      <c r="B116">
        <v>27</v>
      </c>
      <c r="C116" t="s">
        <v>144</v>
      </c>
      <c r="D116" t="s">
        <v>27</v>
      </c>
      <c r="G116">
        <v>0.5</v>
      </c>
      <c r="H116">
        <v>0.5</v>
      </c>
      <c r="I116">
        <v>3647</v>
      </c>
      <c r="J116">
        <v>7796</v>
      </c>
      <c r="L116">
        <v>3631</v>
      </c>
      <c r="M116">
        <v>3.2130000000000001</v>
      </c>
      <c r="N116">
        <v>6.8840000000000003</v>
      </c>
      <c r="O116">
        <v>3.67</v>
      </c>
      <c r="Q116">
        <v>0.26400000000000001</v>
      </c>
      <c r="R116">
        <v>1</v>
      </c>
      <c r="S116">
        <v>0</v>
      </c>
      <c r="T116">
        <v>0</v>
      </c>
      <c r="V116">
        <v>0</v>
      </c>
      <c r="Y116" s="1">
        <v>44845</v>
      </c>
      <c r="Z116" s="6">
        <v>0.20871527777777776</v>
      </c>
      <c r="AB116">
        <v>3</v>
      </c>
      <c r="AC116" t="s">
        <v>200</v>
      </c>
      <c r="AD116" s="3">
        <f t="shared" si="12"/>
        <v>3.6905224062947628</v>
      </c>
      <c r="AE116" s="3">
        <f t="shared" si="13"/>
        <v>7.8412387665096777</v>
      </c>
      <c r="AF116" s="3">
        <f t="shared" si="14"/>
        <v>4.1507163602149149</v>
      </c>
      <c r="AG116" s="3">
        <f t="shared" si="15"/>
        <v>0.38017712390056724</v>
      </c>
      <c r="AH116" s="3"/>
      <c r="BG116" s="3"/>
      <c r="BH116" s="3"/>
      <c r="BI116" s="3"/>
      <c r="BJ116" s="3"/>
    </row>
    <row r="117" spans="1:62" x14ac:dyDescent="0.35">
      <c r="A117">
        <v>93</v>
      </c>
      <c r="B117">
        <v>27</v>
      </c>
      <c r="C117" t="s">
        <v>144</v>
      </c>
      <c r="D117" t="s">
        <v>27</v>
      </c>
      <c r="G117">
        <v>0.5</v>
      </c>
      <c r="H117">
        <v>0.5</v>
      </c>
      <c r="I117">
        <v>4037</v>
      </c>
      <c r="J117">
        <v>7623</v>
      </c>
      <c r="L117">
        <v>3660</v>
      </c>
      <c r="M117">
        <v>3.512</v>
      </c>
      <c r="N117">
        <v>6.7359999999999998</v>
      </c>
      <c r="O117">
        <v>3.2240000000000002</v>
      </c>
      <c r="Q117">
        <v>0.26700000000000002</v>
      </c>
      <c r="R117">
        <v>1</v>
      </c>
      <c r="S117">
        <v>0</v>
      </c>
      <c r="T117">
        <v>0</v>
      </c>
      <c r="V117">
        <v>0</v>
      </c>
      <c r="Y117" s="1">
        <v>44845</v>
      </c>
      <c r="Z117" s="6">
        <v>0.21613425925925925</v>
      </c>
      <c r="AB117">
        <v>1</v>
      </c>
      <c r="AD117" s="3">
        <f t="shared" si="12"/>
        <v>4.0792664285308318</v>
      </c>
      <c r="AE117" s="3">
        <f t="shared" si="13"/>
        <v>7.6704621484897588</v>
      </c>
      <c r="AF117" s="3">
        <f t="shared" si="14"/>
        <v>3.5911957199589271</v>
      </c>
      <c r="AG117" s="3">
        <f t="shared" si="15"/>
        <v>0.38306794507043235</v>
      </c>
      <c r="AH117" s="3"/>
      <c r="AK117">
        <f>ABS(100*(AD117-AD118)/(AVERAGE(AD117:AD118)))</f>
        <v>4.6073642722132533</v>
      </c>
      <c r="AQ117">
        <f>ABS(100*(AE117-AE118)/(AVERAGE(AE117:AE118)))</f>
        <v>1.4691180379127053</v>
      </c>
      <c r="AW117">
        <f>ABS(100*(AF117-AF118)/(AVERAGE(AF117:AF118)))</f>
        <v>2.2202022660273117</v>
      </c>
      <c r="BC117">
        <f>ABS(100*(AG117-AG118)/(AVERAGE(AG117:AG118)))</f>
        <v>0.44140452498883581</v>
      </c>
      <c r="BG117" s="3">
        <f>AVERAGE(AD117:AD118)</f>
        <v>4.1754556545456545</v>
      </c>
      <c r="BH117" s="3">
        <f>AVERAGE(AE117:AE118)</f>
        <v>7.7272231631495583</v>
      </c>
      <c r="BI117" s="3">
        <f>AVERAGE(AF117:AF118)</f>
        <v>3.5517675086039042</v>
      </c>
      <c r="BJ117" s="3">
        <f>AVERAGE(AG117:AG118)</f>
        <v>0.38391525472366872</v>
      </c>
    </row>
    <row r="118" spans="1:62" x14ac:dyDescent="0.35">
      <c r="A118">
        <v>94</v>
      </c>
      <c r="B118">
        <v>27</v>
      </c>
      <c r="C118" t="s">
        <v>144</v>
      </c>
      <c r="D118" t="s">
        <v>27</v>
      </c>
      <c r="G118">
        <v>0.5</v>
      </c>
      <c r="H118">
        <v>0.5</v>
      </c>
      <c r="I118">
        <v>4230</v>
      </c>
      <c r="J118">
        <v>7738</v>
      </c>
      <c r="L118">
        <v>3677</v>
      </c>
      <c r="M118">
        <v>3.66</v>
      </c>
      <c r="N118">
        <v>6.8339999999999996</v>
      </c>
      <c r="O118">
        <v>3.1739999999999999</v>
      </c>
      <c r="Q118">
        <v>0.26900000000000002</v>
      </c>
      <c r="R118">
        <v>1</v>
      </c>
      <c r="S118">
        <v>0</v>
      </c>
      <c r="T118">
        <v>0</v>
      </c>
      <c r="V118">
        <v>0</v>
      </c>
      <c r="Y118" s="1">
        <v>44845</v>
      </c>
      <c r="Z118" s="6">
        <v>0.22385416666666666</v>
      </c>
      <c r="AB118">
        <v>1</v>
      </c>
      <c r="AD118" s="3">
        <f t="shared" si="12"/>
        <v>4.2716448805604763</v>
      </c>
      <c r="AE118" s="3">
        <f t="shared" si="13"/>
        <v>7.7839841778093577</v>
      </c>
      <c r="AF118" s="3">
        <f t="shared" si="14"/>
        <v>3.5123392972488814</v>
      </c>
      <c r="AG118" s="3">
        <f t="shared" si="15"/>
        <v>0.38476256437690504</v>
      </c>
      <c r="AH118" s="3"/>
      <c r="BG118" s="3"/>
      <c r="BH118" s="3"/>
      <c r="BI118" s="3"/>
      <c r="BJ118" s="3"/>
    </row>
    <row r="119" spans="1:62" x14ac:dyDescent="0.35">
      <c r="A119">
        <v>95</v>
      </c>
      <c r="B119">
        <v>28</v>
      </c>
      <c r="C119" t="s">
        <v>145</v>
      </c>
      <c r="D119" t="s">
        <v>27</v>
      </c>
      <c r="G119">
        <v>0.5</v>
      </c>
      <c r="H119">
        <v>0.5</v>
      </c>
      <c r="I119" s="9">
        <v>3132</v>
      </c>
      <c r="J119" s="9">
        <v>8204</v>
      </c>
      <c r="K119" s="9"/>
      <c r="L119" s="9">
        <v>9679</v>
      </c>
      <c r="M119">
        <v>2.8180000000000001</v>
      </c>
      <c r="N119">
        <v>7.2290000000000001</v>
      </c>
      <c r="O119">
        <v>4.4109999999999996</v>
      </c>
      <c r="Q119">
        <v>0.89600000000000002</v>
      </c>
      <c r="R119">
        <v>1</v>
      </c>
      <c r="S119">
        <v>0</v>
      </c>
      <c r="T119">
        <v>0</v>
      </c>
      <c r="V119">
        <v>0</v>
      </c>
      <c r="Y119" s="1">
        <v>44845</v>
      </c>
      <c r="Z119" s="6">
        <v>0.23674768518518519</v>
      </c>
      <c r="AB119">
        <v>3</v>
      </c>
      <c r="AC119" t="s">
        <v>200</v>
      </c>
      <c r="AD119" s="3">
        <f t="shared" si="12"/>
        <v>3.1771809410343126</v>
      </c>
      <c r="AE119" s="3">
        <f t="shared" si="13"/>
        <v>8.2439951835739933</v>
      </c>
      <c r="AF119" s="3">
        <f t="shared" si="14"/>
        <v>5.0668142425396807</v>
      </c>
      <c r="AG119" s="3">
        <f t="shared" si="15"/>
        <v>0.98306286305037149</v>
      </c>
      <c r="AH119" s="3"/>
      <c r="BG119" s="3"/>
      <c r="BH119" s="3"/>
      <c r="BI119" s="3"/>
      <c r="BJ119" s="3"/>
    </row>
    <row r="120" spans="1:62" x14ac:dyDescent="0.35">
      <c r="A120">
        <v>96</v>
      </c>
      <c r="B120">
        <v>28</v>
      </c>
      <c r="C120" t="s">
        <v>145</v>
      </c>
      <c r="D120" t="s">
        <v>27</v>
      </c>
      <c r="G120">
        <v>0.5</v>
      </c>
      <c r="H120">
        <v>0.5</v>
      </c>
      <c r="I120" s="9">
        <v>4024</v>
      </c>
      <c r="J120" s="9">
        <v>8122</v>
      </c>
      <c r="K120" s="9"/>
      <c r="L120" s="9">
        <v>9578</v>
      </c>
      <c r="M120">
        <v>3.5019999999999998</v>
      </c>
      <c r="N120">
        <v>7.1589999999999998</v>
      </c>
      <c r="O120">
        <v>3.657</v>
      </c>
      <c r="Q120">
        <v>0.88600000000000001</v>
      </c>
      <c r="R120">
        <v>1</v>
      </c>
      <c r="S120">
        <v>0</v>
      </c>
      <c r="T120">
        <v>0</v>
      </c>
      <c r="V120">
        <v>0</v>
      </c>
      <c r="Y120" s="1">
        <v>44845</v>
      </c>
      <c r="Z120" s="6">
        <v>0.24406249999999999</v>
      </c>
      <c r="AB120">
        <v>3</v>
      </c>
      <c r="AC120" t="s">
        <v>200</v>
      </c>
      <c r="AD120" s="3">
        <f t="shared" si="12"/>
        <v>4.066308294456296</v>
      </c>
      <c r="AE120" s="3">
        <f t="shared" si="13"/>
        <v>8.1630490409287138</v>
      </c>
      <c r="AF120" s="3">
        <f t="shared" si="14"/>
        <v>4.0967407464724177</v>
      </c>
      <c r="AG120" s="3">
        <f t="shared" si="15"/>
        <v>0.97299483070015147</v>
      </c>
      <c r="AH120" s="3"/>
      <c r="AK120">
        <f>ABS(100*(AD120-AD121)/(AVERAGE(AD120:AD121)))</f>
        <v>50.868716585867375</v>
      </c>
      <c r="AQ120">
        <f>ABS(100*(AE120-AE121)/(AVERAGE(AE120:AE121)))</f>
        <v>0.39827050452849028</v>
      </c>
      <c r="AW120">
        <f>ABS(100*(AF120-AF121)/(AVERAGE(AF120:AF121)))</f>
        <v>100.56682224271808</v>
      </c>
      <c r="BC120">
        <f>ABS(100*(AG120-AG121)/(AVERAGE(AG120:AG121)))</f>
        <v>1.5855523680108363</v>
      </c>
      <c r="BG120" s="3">
        <f>AVERAGE(AD120:AD121)</f>
        <v>5.4533270302037069</v>
      </c>
      <c r="BH120" s="3">
        <f>AVERAGE(AE120:AE121)</f>
        <v>8.1793369842658734</v>
      </c>
      <c r="BI120" s="3">
        <f>AVERAGE(AF120:AF121)</f>
        <v>2.7260099540621674</v>
      </c>
      <c r="BJ120" s="3">
        <f>AVERAGE(AG120:AG121)</f>
        <v>0.98077014281220254</v>
      </c>
    </row>
    <row r="121" spans="1:62" x14ac:dyDescent="0.35">
      <c r="A121">
        <v>97</v>
      </c>
      <c r="B121">
        <v>28</v>
      </c>
      <c r="C121" t="s">
        <v>145</v>
      </c>
      <c r="D121" t="s">
        <v>27</v>
      </c>
      <c r="G121">
        <v>0.5</v>
      </c>
      <c r="H121">
        <v>0.5</v>
      </c>
      <c r="I121" s="9">
        <v>6807</v>
      </c>
      <c r="J121" s="9">
        <v>8155</v>
      </c>
      <c r="K121" s="9"/>
      <c r="L121" s="9">
        <v>9734</v>
      </c>
      <c r="M121">
        <v>5.6369999999999996</v>
      </c>
      <c r="N121">
        <v>7.1870000000000003</v>
      </c>
      <c r="O121">
        <v>1.55</v>
      </c>
      <c r="Q121">
        <v>0.90200000000000002</v>
      </c>
      <c r="R121">
        <v>1</v>
      </c>
      <c r="S121">
        <v>0</v>
      </c>
      <c r="T121">
        <v>0</v>
      </c>
      <c r="V121">
        <v>0</v>
      </c>
      <c r="Y121" s="1">
        <v>44845</v>
      </c>
      <c r="Z121" s="6">
        <v>0.25199074074074074</v>
      </c>
      <c r="AB121">
        <v>3</v>
      </c>
      <c r="AC121" t="s">
        <v>200</v>
      </c>
      <c r="AD121" s="3">
        <f t="shared" si="12"/>
        <v>6.8403457659511178</v>
      </c>
      <c r="AE121" s="3">
        <f t="shared" si="13"/>
        <v>8.1956249276030348</v>
      </c>
      <c r="AF121" s="3">
        <f t="shared" si="14"/>
        <v>1.3552791616519171</v>
      </c>
      <c r="AG121" s="3">
        <f t="shared" si="15"/>
        <v>0.98854545492425361</v>
      </c>
      <c r="AH121" s="3"/>
      <c r="BG121" s="3"/>
      <c r="BH121" s="3"/>
      <c r="BI121" s="3"/>
      <c r="BJ121" s="3"/>
    </row>
    <row r="122" spans="1:62" x14ac:dyDescent="0.35">
      <c r="A122">
        <v>98</v>
      </c>
      <c r="B122">
        <v>29</v>
      </c>
      <c r="C122" t="s">
        <v>146</v>
      </c>
      <c r="D122" t="s">
        <v>27</v>
      </c>
      <c r="G122">
        <v>0.5</v>
      </c>
      <c r="H122">
        <v>0.5</v>
      </c>
      <c r="I122">
        <v>6111</v>
      </c>
      <c r="J122">
        <v>7374</v>
      </c>
      <c r="L122">
        <v>5591</v>
      </c>
      <c r="M122">
        <v>5.1029999999999998</v>
      </c>
      <c r="N122">
        <v>6.5250000000000004</v>
      </c>
      <c r="O122">
        <v>1.423</v>
      </c>
      <c r="Q122">
        <v>0.46899999999999997</v>
      </c>
      <c r="R122">
        <v>1</v>
      </c>
      <c r="S122">
        <v>0</v>
      </c>
      <c r="T122">
        <v>0</v>
      </c>
      <c r="V122">
        <v>0</v>
      </c>
      <c r="Y122" s="1">
        <v>44845</v>
      </c>
      <c r="Z122" s="6">
        <v>0.26554398148148145</v>
      </c>
      <c r="AB122">
        <v>1</v>
      </c>
      <c r="AD122" s="3">
        <f t="shared" si="12"/>
        <v>6.1465872031913635</v>
      </c>
      <c r="AE122" s="3">
        <f t="shared" si="13"/>
        <v>7.4246622763108006</v>
      </c>
      <c r="AF122" s="3">
        <f t="shared" si="14"/>
        <v>1.278075073119437</v>
      </c>
      <c r="AG122" s="3">
        <f t="shared" si="15"/>
        <v>0.57555676158800362</v>
      </c>
      <c r="AH122" s="3"/>
      <c r="BG122" s="3"/>
      <c r="BH122" s="3"/>
      <c r="BI122" s="3"/>
      <c r="BJ122" s="3"/>
    </row>
    <row r="123" spans="1:62" x14ac:dyDescent="0.35">
      <c r="A123">
        <v>99</v>
      </c>
      <c r="B123">
        <v>29</v>
      </c>
      <c r="C123" t="s">
        <v>146</v>
      </c>
      <c r="D123" t="s">
        <v>27</v>
      </c>
      <c r="G123">
        <v>0.5</v>
      </c>
      <c r="H123">
        <v>0.5</v>
      </c>
      <c r="I123">
        <v>6019</v>
      </c>
      <c r="J123">
        <v>7494</v>
      </c>
      <c r="L123">
        <v>5690</v>
      </c>
      <c r="M123">
        <v>5.0330000000000004</v>
      </c>
      <c r="N123">
        <v>6.6280000000000001</v>
      </c>
      <c r="O123">
        <v>1.595</v>
      </c>
      <c r="Q123">
        <v>0.47899999999999998</v>
      </c>
      <c r="R123">
        <v>1</v>
      </c>
      <c r="S123">
        <v>0</v>
      </c>
      <c r="T123">
        <v>0</v>
      </c>
      <c r="V123">
        <v>0</v>
      </c>
      <c r="Y123" s="1">
        <v>44845</v>
      </c>
      <c r="Z123" s="6">
        <v>0.27305555555555555</v>
      </c>
      <c r="AB123">
        <v>1</v>
      </c>
      <c r="AD123" s="3">
        <f t="shared" si="12"/>
        <v>6.0548834851254192</v>
      </c>
      <c r="AE123" s="3">
        <f t="shared" si="13"/>
        <v>7.5431200460355994</v>
      </c>
      <c r="AF123" s="3">
        <f t="shared" si="14"/>
        <v>1.4882365609101802</v>
      </c>
      <c r="AG123" s="3">
        <f t="shared" si="15"/>
        <v>0.58542542696099165</v>
      </c>
      <c r="AH123" s="3"/>
      <c r="AK123">
        <f>ABS(100*(AD123-AD124)/(AVERAGE(AD123:AD124)))</f>
        <v>1.9616168209344629</v>
      </c>
      <c r="AQ123">
        <f>ABS(100*(AE123-AE124)/(AVERAGE(AE123:AE124)))</f>
        <v>0.95991680079576736</v>
      </c>
      <c r="AW123">
        <f>ABS(100*(AF123-AF124)/(AVERAGE(AF123:AF124)))</f>
        <v>3.0150697861697662</v>
      </c>
      <c r="BC123">
        <f>ABS(100*(AG123-AG124)/(AVERAGE(AG123:AG124)))</f>
        <v>2.0643944905986293</v>
      </c>
      <c r="BG123" s="3">
        <f>AVERAGE(AD123:AD124)</f>
        <v>5.9960734920179117</v>
      </c>
      <c r="BH123" s="3">
        <f>AVERAGE(AE123:AE124)</f>
        <v>7.5070891410776399</v>
      </c>
      <c r="BI123" s="3">
        <f>AVERAGE(AF123:AF124)</f>
        <v>1.5110156490597286</v>
      </c>
      <c r="BJ123" s="3">
        <f>AVERAGE(AG123:AG124)</f>
        <v>0.57944441764402932</v>
      </c>
    </row>
    <row r="124" spans="1:62" x14ac:dyDescent="0.35">
      <c r="A124">
        <v>100</v>
      </c>
      <c r="B124">
        <v>29</v>
      </c>
      <c r="C124" t="s">
        <v>146</v>
      </c>
      <c r="D124" t="s">
        <v>27</v>
      </c>
      <c r="G124">
        <v>0.5</v>
      </c>
      <c r="H124">
        <v>0.5</v>
      </c>
      <c r="I124">
        <v>5901</v>
      </c>
      <c r="J124">
        <v>7421</v>
      </c>
      <c r="L124">
        <v>5570</v>
      </c>
      <c r="M124">
        <v>4.9420000000000002</v>
      </c>
      <c r="N124">
        <v>6.5650000000000004</v>
      </c>
      <c r="O124">
        <v>1.6240000000000001</v>
      </c>
      <c r="Q124">
        <v>0.46600000000000003</v>
      </c>
      <c r="R124">
        <v>1</v>
      </c>
      <c r="S124">
        <v>0</v>
      </c>
      <c r="T124">
        <v>0</v>
      </c>
      <c r="V124">
        <v>0</v>
      </c>
      <c r="Y124" s="1">
        <v>44845</v>
      </c>
      <c r="Z124" s="6">
        <v>0.28107638888888892</v>
      </c>
      <c r="AB124">
        <v>1</v>
      </c>
      <c r="AD124" s="3">
        <f t="shared" si="12"/>
        <v>5.9372634989104034</v>
      </c>
      <c r="AE124" s="3">
        <f t="shared" si="13"/>
        <v>7.4710582361196805</v>
      </c>
      <c r="AF124" s="3">
        <f t="shared" si="14"/>
        <v>1.5337947372092771</v>
      </c>
      <c r="AG124" s="3">
        <f t="shared" si="15"/>
        <v>0.57346340832706699</v>
      </c>
      <c r="AH124" s="3"/>
      <c r="BG124" s="3"/>
      <c r="BH124" s="3"/>
      <c r="BI124" s="3"/>
      <c r="BJ124" s="3"/>
    </row>
    <row r="125" spans="1:62" x14ac:dyDescent="0.35">
      <c r="A125">
        <v>101</v>
      </c>
      <c r="B125">
        <v>30</v>
      </c>
      <c r="C125" t="s">
        <v>147</v>
      </c>
      <c r="D125" t="s">
        <v>27</v>
      </c>
      <c r="G125">
        <v>0.5</v>
      </c>
      <c r="H125">
        <v>0.5</v>
      </c>
      <c r="I125">
        <v>5128</v>
      </c>
      <c r="J125">
        <v>7863</v>
      </c>
      <c r="L125">
        <v>1895</v>
      </c>
      <c r="M125">
        <v>4.3490000000000002</v>
      </c>
      <c r="N125">
        <v>6.94</v>
      </c>
      <c r="O125">
        <v>2.5910000000000002</v>
      </c>
      <c r="Q125">
        <v>8.2000000000000003E-2</v>
      </c>
      <c r="R125">
        <v>1</v>
      </c>
      <c r="S125">
        <v>0</v>
      </c>
      <c r="T125">
        <v>0</v>
      </c>
      <c r="V125">
        <v>0</v>
      </c>
      <c r="Y125" s="1">
        <v>44845</v>
      </c>
      <c r="Z125" s="6">
        <v>0.29442129629629626</v>
      </c>
      <c r="AB125">
        <v>1</v>
      </c>
      <c r="AD125" s="3">
        <f t="shared" si="12"/>
        <v>5.16675291124763</v>
      </c>
      <c r="AE125" s="3">
        <f t="shared" si="13"/>
        <v>7.9073776879393565</v>
      </c>
      <c r="AF125" s="3">
        <f t="shared" si="14"/>
        <v>2.7406247766917264</v>
      </c>
      <c r="AG125" s="3">
        <f t="shared" si="15"/>
        <v>0.20712658766312345</v>
      </c>
      <c r="AH125" s="3"/>
      <c r="BG125" s="3"/>
      <c r="BH125" s="3"/>
      <c r="BI125" s="3"/>
      <c r="BJ125" s="3"/>
    </row>
    <row r="126" spans="1:62" x14ac:dyDescent="0.35">
      <c r="A126">
        <v>102</v>
      </c>
      <c r="B126">
        <v>30</v>
      </c>
      <c r="C126" t="s">
        <v>147</v>
      </c>
      <c r="D126" t="s">
        <v>27</v>
      </c>
      <c r="G126">
        <v>0.5</v>
      </c>
      <c r="H126">
        <v>0.5</v>
      </c>
      <c r="I126">
        <v>5457</v>
      </c>
      <c r="J126">
        <v>7730</v>
      </c>
      <c r="L126">
        <v>1975</v>
      </c>
      <c r="M126">
        <v>4.601</v>
      </c>
      <c r="N126">
        <v>6.827</v>
      </c>
      <c r="O126">
        <v>2.226</v>
      </c>
      <c r="Q126">
        <v>9.0999999999999998E-2</v>
      </c>
      <c r="R126">
        <v>1</v>
      </c>
      <c r="S126">
        <v>0</v>
      </c>
      <c r="T126">
        <v>0</v>
      </c>
      <c r="V126">
        <v>0</v>
      </c>
      <c r="Y126" s="1">
        <v>44845</v>
      </c>
      <c r="Z126" s="6">
        <v>0.30192129629629633</v>
      </c>
      <c r="AB126">
        <v>1</v>
      </c>
      <c r="AD126" s="3">
        <f t="shared" si="12"/>
        <v>5.494693381287802</v>
      </c>
      <c r="AE126" s="3">
        <f t="shared" si="13"/>
        <v>7.7760869931610372</v>
      </c>
      <c r="AF126" s="3">
        <f t="shared" si="14"/>
        <v>2.2813936118732352</v>
      </c>
      <c r="AG126" s="3">
        <f t="shared" si="15"/>
        <v>0.21510126675240657</v>
      </c>
      <c r="AH126" s="3"/>
      <c r="AK126">
        <f>ABS(100*(AD126-AD127)/(AVERAGE(AD126:AD127)))</f>
        <v>1.7264802233396164</v>
      </c>
      <c r="AQ126">
        <f>ABS(100*(AE126-AE127)/(AVERAGE(AE126:AE127)))</f>
        <v>2.172322769655699</v>
      </c>
      <c r="AW126">
        <f>ABS(100*(AF126-AF127)/(AVERAGE(AF126:AF127)))</f>
        <v>3.2379403958568505</v>
      </c>
      <c r="BC126">
        <f>ABS(100*(AG126-AG127)/(AVERAGE(AG126:AG127)))</f>
        <v>0</v>
      </c>
      <c r="BG126" s="3">
        <f>AVERAGE(AD126:AD127)</f>
        <v>5.5425387994091642</v>
      </c>
      <c r="BH126" s="3">
        <f>AVERAGE(AE126:AE127)</f>
        <v>7.8614753021709971</v>
      </c>
      <c r="BI126" s="3">
        <f>AVERAGE(AF126:AF127)</f>
        <v>2.3189365027618329</v>
      </c>
      <c r="BJ126" s="3">
        <f>AVERAGE(AG126:AG127)</f>
        <v>0.21510126675240657</v>
      </c>
    </row>
    <row r="127" spans="1:62" x14ac:dyDescent="0.35">
      <c r="A127">
        <v>103</v>
      </c>
      <c r="B127">
        <v>30</v>
      </c>
      <c r="C127" t="s">
        <v>147</v>
      </c>
      <c r="D127" t="s">
        <v>27</v>
      </c>
      <c r="G127">
        <v>0.5</v>
      </c>
      <c r="H127">
        <v>0.5</v>
      </c>
      <c r="I127">
        <v>5553</v>
      </c>
      <c r="J127">
        <v>7903</v>
      </c>
      <c r="L127">
        <v>1975</v>
      </c>
      <c r="M127">
        <v>4.6749999999999998</v>
      </c>
      <c r="N127">
        <v>6.9740000000000002</v>
      </c>
      <c r="O127">
        <v>2.2989999999999999</v>
      </c>
      <c r="Q127">
        <v>9.0999999999999998E-2</v>
      </c>
      <c r="R127">
        <v>1</v>
      </c>
      <c r="S127">
        <v>0</v>
      </c>
      <c r="T127">
        <v>0</v>
      </c>
      <c r="V127">
        <v>0</v>
      </c>
      <c r="Y127" s="1">
        <v>44845</v>
      </c>
      <c r="Z127" s="6">
        <v>0.30990740740740741</v>
      </c>
      <c r="AB127">
        <v>1</v>
      </c>
      <c r="AD127" s="3">
        <f t="shared" si="12"/>
        <v>5.5903842175305263</v>
      </c>
      <c r="AE127" s="3">
        <f t="shared" si="13"/>
        <v>7.946863611180957</v>
      </c>
      <c r="AF127" s="3">
        <f t="shared" si="14"/>
        <v>2.3564793936504307</v>
      </c>
      <c r="AG127" s="3">
        <f t="shared" si="15"/>
        <v>0.21510126675240657</v>
      </c>
      <c r="AH127" s="3"/>
      <c r="BG127" s="3"/>
      <c r="BH127" s="3"/>
      <c r="BI127" s="3"/>
      <c r="BJ127" s="3"/>
    </row>
    <row r="128" spans="1:62" x14ac:dyDescent="0.35">
      <c r="A128">
        <v>104</v>
      </c>
      <c r="B128">
        <v>31</v>
      </c>
      <c r="C128" t="s">
        <v>62</v>
      </c>
      <c r="D128" t="s">
        <v>27</v>
      </c>
      <c r="G128">
        <v>0.5</v>
      </c>
      <c r="H128">
        <v>0.5</v>
      </c>
      <c r="I128">
        <v>9764</v>
      </c>
      <c r="J128">
        <v>15887</v>
      </c>
      <c r="L128">
        <v>4648</v>
      </c>
      <c r="M128">
        <v>7.9059999999999997</v>
      </c>
      <c r="N128">
        <v>13.738</v>
      </c>
      <c r="O128">
        <v>5.8319999999999999</v>
      </c>
      <c r="Q128">
        <v>0.37</v>
      </c>
      <c r="R128">
        <v>1</v>
      </c>
      <c r="S128">
        <v>0</v>
      </c>
      <c r="T128">
        <v>0</v>
      </c>
      <c r="V128">
        <v>0</v>
      </c>
      <c r="Y128" s="1">
        <v>44845</v>
      </c>
      <c r="Z128" s="6">
        <v>0.32335648148148149</v>
      </c>
      <c r="AB128">
        <v>1</v>
      </c>
      <c r="AD128" s="3">
        <f t="shared" si="12"/>
        <v>9.7878228781358789</v>
      </c>
      <c r="AE128" s="3">
        <f t="shared" si="13"/>
        <v>15.828253890204252</v>
      </c>
      <c r="AF128" s="3">
        <f t="shared" si="14"/>
        <v>6.0404310120683729</v>
      </c>
      <c r="AG128" s="3">
        <f t="shared" si="15"/>
        <v>0.48155523182307897</v>
      </c>
      <c r="AH128" s="3"/>
      <c r="BG128" s="3"/>
      <c r="BH128" s="3"/>
      <c r="BI128" s="3"/>
      <c r="BJ128" s="3"/>
    </row>
    <row r="129" spans="1:62" x14ac:dyDescent="0.35">
      <c r="A129">
        <v>105</v>
      </c>
      <c r="B129">
        <v>31</v>
      </c>
      <c r="C129" t="s">
        <v>62</v>
      </c>
      <c r="D129" t="s">
        <v>27</v>
      </c>
      <c r="G129">
        <v>0.5</v>
      </c>
      <c r="H129">
        <v>0.5</v>
      </c>
      <c r="I129">
        <v>11572</v>
      </c>
      <c r="J129">
        <v>16112</v>
      </c>
      <c r="L129">
        <v>4699</v>
      </c>
      <c r="M129">
        <v>9.2929999999999993</v>
      </c>
      <c r="N129">
        <v>13.928000000000001</v>
      </c>
      <c r="O129">
        <v>4.6360000000000001</v>
      </c>
      <c r="Q129">
        <v>0.375</v>
      </c>
      <c r="R129">
        <v>1</v>
      </c>
      <c r="S129">
        <v>0</v>
      </c>
      <c r="T129">
        <v>0</v>
      </c>
      <c r="V129">
        <v>0</v>
      </c>
      <c r="Y129" s="1">
        <v>44845</v>
      </c>
      <c r="Z129" s="6">
        <v>0.3308680555555556</v>
      </c>
      <c r="AB129">
        <v>2</v>
      </c>
      <c r="AD129" s="3">
        <f t="shared" si="12"/>
        <v>11.590000294040525</v>
      </c>
      <c r="AE129" s="3">
        <f t="shared" si="13"/>
        <v>16.050362208438251</v>
      </c>
      <c r="AF129" s="3">
        <f t="shared" si="14"/>
        <v>4.4603619143977262</v>
      </c>
      <c r="AG129" s="3">
        <f t="shared" si="15"/>
        <v>0.48663908974249692</v>
      </c>
      <c r="AH129" s="3"/>
      <c r="AK129">
        <f>ABS(100*(AD129-AD130)/(AVERAGE(AD129:AD130)))</f>
        <v>1.0373940826016399</v>
      </c>
      <c r="AM129">
        <f>100*((AVERAGE(AD129:AD130)*25.225)-(AVERAGE(AD111:AD112)*25))/(1000*0.075)</f>
        <v>170.71866557234588</v>
      </c>
      <c r="AQ129">
        <f>ABS(100*(AE129-AE130)/(AVERAGE(AE129:AE130)))</f>
        <v>1.9688431203182899</v>
      </c>
      <c r="AS129">
        <f>100*((AVERAGE(AE129:AE130)*25.225)-(AVERAGE(AE111:AE112)*25))/(2000*0.075)</f>
        <v>105.29427233405819</v>
      </c>
      <c r="AW129">
        <f>ABS(100*(AF129-AF130)/(AVERAGE(AF129:AF130)))</f>
        <v>4.4300053431286521</v>
      </c>
      <c r="AY129">
        <f>100*((AVERAGE(AF129:AF130)*25.225)-(AVERAGE(AF111:AF112)*25))/(1000*0.075)</f>
        <v>39.869879095770521</v>
      </c>
      <c r="BC129">
        <f>ABS(100*(AG129-AG130)/(AVERAGE(AG129:AG130)))</f>
        <v>0.5752034928898081</v>
      </c>
      <c r="BE129">
        <f>100*((AVERAGE(AG129:AG130)*25.225)-(AVERAGE(AG111:AG112)*25))/(100*0.075)</f>
        <v>99.311688554117296</v>
      </c>
      <c r="BG129" s="3">
        <f>AVERAGE(AD129:AD130)</f>
        <v>11.530193521388822</v>
      </c>
      <c r="BH129" s="3">
        <f>AVERAGE(AE129:AE130)</f>
        <v>15.893899237593413</v>
      </c>
      <c r="BI129" s="3">
        <f>AVERAGE(AF129:AF130)</f>
        <v>4.3637057162045894</v>
      </c>
      <c r="BJ129" s="3">
        <f>AVERAGE(AG129:AG130)</f>
        <v>0.48524352090187239</v>
      </c>
    </row>
    <row r="130" spans="1:62" x14ac:dyDescent="0.35">
      <c r="A130">
        <v>106</v>
      </c>
      <c r="B130">
        <v>31</v>
      </c>
      <c r="C130" t="s">
        <v>62</v>
      </c>
      <c r="D130" t="s">
        <v>27</v>
      </c>
      <c r="G130">
        <v>0.5</v>
      </c>
      <c r="H130">
        <v>0.5</v>
      </c>
      <c r="I130">
        <v>11452</v>
      </c>
      <c r="J130">
        <v>15795</v>
      </c>
      <c r="L130">
        <v>4671</v>
      </c>
      <c r="M130">
        <v>9.1999999999999993</v>
      </c>
      <c r="N130">
        <v>13.66</v>
      </c>
      <c r="O130">
        <v>4.4589999999999996</v>
      </c>
      <c r="Q130">
        <v>0.373</v>
      </c>
      <c r="R130">
        <v>1</v>
      </c>
      <c r="S130">
        <v>0</v>
      </c>
      <c r="T130">
        <v>0</v>
      </c>
      <c r="V130">
        <v>0</v>
      </c>
      <c r="Y130" s="1">
        <v>44845</v>
      </c>
      <c r="Z130" s="6">
        <v>0.33872685185185186</v>
      </c>
      <c r="AB130">
        <v>2</v>
      </c>
      <c r="AD130" s="3">
        <f t="shared" si="12"/>
        <v>11.47038674873712</v>
      </c>
      <c r="AE130" s="3">
        <f t="shared" si="13"/>
        <v>15.737436266748572</v>
      </c>
      <c r="AF130" s="3">
        <f t="shared" si="14"/>
        <v>4.2670495180114525</v>
      </c>
      <c r="AG130" s="3">
        <f t="shared" si="15"/>
        <v>0.48384795206124787</v>
      </c>
      <c r="AH130" s="3"/>
    </row>
    <row r="131" spans="1:62" x14ac:dyDescent="0.35">
      <c r="A131">
        <v>107</v>
      </c>
      <c r="B131">
        <v>32</v>
      </c>
      <c r="C131" t="s">
        <v>63</v>
      </c>
      <c r="D131" t="s">
        <v>27</v>
      </c>
      <c r="G131">
        <v>0.5</v>
      </c>
      <c r="H131">
        <v>0.5</v>
      </c>
      <c r="I131">
        <v>7289</v>
      </c>
      <c r="J131">
        <v>8101</v>
      </c>
      <c r="L131">
        <v>1899</v>
      </c>
      <c r="M131">
        <v>6.0069999999999997</v>
      </c>
      <c r="N131">
        <v>7.1420000000000003</v>
      </c>
      <c r="O131">
        <v>1.135</v>
      </c>
      <c r="Q131">
        <v>8.3000000000000004E-2</v>
      </c>
      <c r="R131">
        <v>1</v>
      </c>
      <c r="S131">
        <v>0</v>
      </c>
      <c r="T131">
        <v>0</v>
      </c>
      <c r="V131">
        <v>0</v>
      </c>
      <c r="Y131" s="1">
        <v>44845</v>
      </c>
      <c r="Z131" s="6">
        <v>0.35229166666666667</v>
      </c>
      <c r="AB131">
        <v>1</v>
      </c>
      <c r="AD131" s="3">
        <f t="shared" si="12"/>
        <v>7.3207935062531311</v>
      </c>
      <c r="AE131" s="3">
        <f t="shared" si="13"/>
        <v>8.1423189312268747</v>
      </c>
      <c r="AF131" s="3">
        <f t="shared" si="14"/>
        <v>0.82152542497374359</v>
      </c>
      <c r="AG131" s="3">
        <f t="shared" si="15"/>
        <v>0.2075253216175876</v>
      </c>
      <c r="AH131" s="3"/>
      <c r="BG131" s="3"/>
      <c r="BH131" s="3"/>
      <c r="BI131" s="3"/>
      <c r="BJ131" s="3"/>
    </row>
    <row r="132" spans="1:62" x14ac:dyDescent="0.35">
      <c r="A132">
        <v>108</v>
      </c>
      <c r="B132">
        <v>32</v>
      </c>
      <c r="C132" t="s">
        <v>63</v>
      </c>
      <c r="D132" t="s">
        <v>27</v>
      </c>
      <c r="G132">
        <v>0.5</v>
      </c>
      <c r="H132">
        <v>0.5</v>
      </c>
      <c r="I132">
        <v>5773</v>
      </c>
      <c r="J132">
        <v>8104</v>
      </c>
      <c r="L132">
        <v>1911</v>
      </c>
      <c r="M132">
        <v>4.8440000000000003</v>
      </c>
      <c r="N132">
        <v>7.1440000000000001</v>
      </c>
      <c r="O132">
        <v>2.2999999999999998</v>
      </c>
      <c r="Q132">
        <v>8.4000000000000005E-2</v>
      </c>
      <c r="R132">
        <v>1</v>
      </c>
      <c r="S132">
        <v>0</v>
      </c>
      <c r="T132">
        <v>0</v>
      </c>
      <c r="V132">
        <v>0</v>
      </c>
      <c r="Y132" s="1">
        <v>44845</v>
      </c>
      <c r="Z132" s="6">
        <v>0.35954861111111108</v>
      </c>
      <c r="AB132">
        <v>2</v>
      </c>
      <c r="AD132" s="3">
        <f t="shared" si="12"/>
        <v>5.8096757172534375</v>
      </c>
      <c r="AE132" s="3">
        <f t="shared" si="13"/>
        <v>8.1452803754699943</v>
      </c>
      <c r="AF132" s="3">
        <f t="shared" si="14"/>
        <v>2.3356046582165568</v>
      </c>
      <c r="AG132" s="3">
        <f t="shared" si="15"/>
        <v>0.20872152348098005</v>
      </c>
      <c r="AH132" s="3"/>
      <c r="AK132">
        <f>ABS(100*(AD132-AD133)/(AVERAGE(AD132:AD133)))</f>
        <v>0.22329303753738949</v>
      </c>
      <c r="AL132">
        <f>ABS(100*((AVERAGE(AD132:AD133)-AVERAGE(AD126:AD127))/(AVERAGE(AD126:AD127,AD132:AD133))))</f>
        <v>4.5948162984112768</v>
      </c>
      <c r="AQ132">
        <f>ABS(100*(AE132-AE133)/(AVERAGE(AE132:AE133)))</f>
        <v>0.83274741855954304</v>
      </c>
      <c r="AR132">
        <f>ABS(100*((AVERAGE(AE132:AE133)-AVERAGE(AE126:AE127))/(AVERAGE(AE126:AE127,AE132:AE133))))</f>
        <v>3.9631619199688619</v>
      </c>
      <c r="AW132">
        <f>ABS(100*(AF132-AF133)/(AVERAGE(AF132:AF133)))</f>
        <v>3.4118924082284394</v>
      </c>
      <c r="AX132">
        <f>ABS(100*((AVERAGE(AF132:AF133)-AVERAGE(AF126:AF127))/(AVERAGE(AF126:AF127,AF132:AF133))))</f>
        <v>2.4367580457626472</v>
      </c>
      <c r="BC132">
        <f>ABS(100*(AG132-AG133)/(AVERAGE(AG132:AG133)))</f>
        <v>9.5472572027195751E-2</v>
      </c>
      <c r="BD132">
        <f>ABS(100*((AVERAGE(AG132:AG133)-AVERAGE(AG126:AG127))/(AVERAGE(AG126:AG127,AG132:AG133))))</f>
        <v>2.9628340897674414</v>
      </c>
      <c r="BG132" s="3">
        <f>AVERAGE(AD132:AD133)</f>
        <v>5.8031966502161696</v>
      </c>
      <c r="BH132" s="3">
        <f>AVERAGE(AE132:AE133)</f>
        <v>8.1793369842658734</v>
      </c>
      <c r="BI132" s="3">
        <f>AVERAGE(AF132:AF133)</f>
        <v>2.3761403340497047</v>
      </c>
      <c r="BJ132" s="3">
        <f>AVERAGE(AG132:AG133)</f>
        <v>0.20882120696959611</v>
      </c>
    </row>
    <row r="133" spans="1:62" x14ac:dyDescent="0.35">
      <c r="A133">
        <v>109</v>
      </c>
      <c r="B133">
        <v>32</v>
      </c>
      <c r="C133" t="s">
        <v>63</v>
      </c>
      <c r="D133" t="s">
        <v>27</v>
      </c>
      <c r="G133">
        <v>0.5</v>
      </c>
      <c r="H133">
        <v>0.5</v>
      </c>
      <c r="I133">
        <v>5760</v>
      </c>
      <c r="J133">
        <v>8173</v>
      </c>
      <c r="L133">
        <v>1913</v>
      </c>
      <c r="M133">
        <v>4.8339999999999996</v>
      </c>
      <c r="N133">
        <v>7.2030000000000003</v>
      </c>
      <c r="O133">
        <v>2.3690000000000002</v>
      </c>
      <c r="Q133">
        <v>8.4000000000000005E-2</v>
      </c>
      <c r="R133">
        <v>1</v>
      </c>
      <c r="S133">
        <v>0</v>
      </c>
      <c r="T133">
        <v>0</v>
      </c>
      <c r="V133">
        <v>0</v>
      </c>
      <c r="Y133" s="1">
        <v>44845</v>
      </c>
      <c r="Z133" s="6">
        <v>0.36724537037037036</v>
      </c>
      <c r="AB133">
        <v>2</v>
      </c>
      <c r="AD133" s="3">
        <f t="shared" si="12"/>
        <v>5.7967175831789017</v>
      </c>
      <c r="AE133" s="3">
        <f t="shared" si="13"/>
        <v>8.2133935930617543</v>
      </c>
      <c r="AF133" s="3">
        <f t="shared" si="14"/>
        <v>2.4166760098828526</v>
      </c>
      <c r="AG133" s="3">
        <f t="shared" si="15"/>
        <v>0.20892089045821216</v>
      </c>
      <c r="AH133" s="3"/>
    </row>
    <row r="134" spans="1:62" x14ac:dyDescent="0.35">
      <c r="A134">
        <v>110</v>
      </c>
      <c r="B134">
        <v>3</v>
      </c>
      <c r="C134" t="s">
        <v>28</v>
      </c>
      <c r="D134" t="s">
        <v>27</v>
      </c>
      <c r="G134">
        <v>0.5</v>
      </c>
      <c r="H134">
        <v>0.5</v>
      </c>
      <c r="I134">
        <v>1820</v>
      </c>
      <c r="J134">
        <v>487</v>
      </c>
      <c r="L134">
        <v>403</v>
      </c>
      <c r="M134">
        <v>1.8109999999999999</v>
      </c>
      <c r="N134">
        <v>0.69099999999999995</v>
      </c>
      <c r="O134">
        <v>0</v>
      </c>
      <c r="Q134">
        <v>0</v>
      </c>
      <c r="R134">
        <v>1</v>
      </c>
      <c r="S134">
        <v>0</v>
      </c>
      <c r="T134">
        <v>0</v>
      </c>
      <c r="V134">
        <v>0</v>
      </c>
      <c r="Y134" s="1">
        <v>44845</v>
      </c>
      <c r="Z134" s="6">
        <v>0.37940972222222219</v>
      </c>
      <c r="AB134">
        <v>1</v>
      </c>
      <c r="AD134" s="3">
        <f t="shared" si="12"/>
        <v>1.8694061790504082</v>
      </c>
      <c r="AE134" s="3">
        <f t="shared" si="13"/>
        <v>0.62617344218837645</v>
      </c>
      <c r="AF134" s="3">
        <f t="shared" si="14"/>
        <v>-1.2432327368620317</v>
      </c>
      <c r="AG134" s="3">
        <f t="shared" si="15"/>
        <v>5.839882264799319E-2</v>
      </c>
      <c r="AH134" s="3"/>
      <c r="BG134" s="3"/>
      <c r="BH134" s="3"/>
      <c r="BI134" s="3"/>
      <c r="BJ134" s="3"/>
    </row>
    <row r="135" spans="1:62" x14ac:dyDescent="0.35">
      <c r="A135">
        <v>111</v>
      </c>
      <c r="B135">
        <v>3</v>
      </c>
      <c r="C135" t="s">
        <v>28</v>
      </c>
      <c r="D135" t="s">
        <v>27</v>
      </c>
      <c r="G135">
        <v>0.5</v>
      </c>
      <c r="H135">
        <v>0.5</v>
      </c>
      <c r="I135">
        <v>299</v>
      </c>
      <c r="J135">
        <v>446</v>
      </c>
      <c r="L135">
        <v>376</v>
      </c>
      <c r="M135">
        <v>0.64400000000000002</v>
      </c>
      <c r="N135">
        <v>0.65600000000000003</v>
      </c>
      <c r="O135">
        <v>1.2E-2</v>
      </c>
      <c r="Q135">
        <v>0</v>
      </c>
      <c r="R135">
        <v>1</v>
      </c>
      <c r="S135">
        <v>0</v>
      </c>
      <c r="T135">
        <v>0</v>
      </c>
      <c r="V135">
        <v>0</v>
      </c>
      <c r="Y135" s="1">
        <v>44845</v>
      </c>
      <c r="Z135" s="6">
        <v>0.38548611111111114</v>
      </c>
      <c r="AB135">
        <v>1</v>
      </c>
      <c r="AD135" s="3">
        <f t="shared" si="12"/>
        <v>0.35330449232973843</v>
      </c>
      <c r="AE135" s="3">
        <f t="shared" si="13"/>
        <v>0.58570037086573679</v>
      </c>
      <c r="AF135" s="3">
        <f t="shared" si="14"/>
        <v>0.23239587853599836</v>
      </c>
      <c r="AG135" s="3">
        <f t="shared" si="15"/>
        <v>5.5707368455360139E-2</v>
      </c>
      <c r="AH135" s="3"/>
      <c r="AK135">
        <f>ABS(100*(AD135-AD136)/(AVERAGE(AD135:AD136)))</f>
        <v>16.822351416339039</v>
      </c>
      <c r="AQ135">
        <f>ABS(100*(AE135-AE136)/(AVERAGE(AE135:AE136)))</f>
        <v>2.8247379135692543</v>
      </c>
      <c r="AW135">
        <f>ABS(100*(AF135-AF136)/(AVERAGE(AF135:AF136)))</f>
        <v>26.698324509271174</v>
      </c>
      <c r="BC135">
        <f>ABS(100*(AG135-AG136)/(AVERAGE(AG135:AG136)))</f>
        <v>4.7174551470134132</v>
      </c>
      <c r="BG135" s="3">
        <f>AVERAGE(AD135:AD136)</f>
        <v>0.32589305486437459</v>
      </c>
      <c r="BH135" s="3">
        <f>AVERAGE(AE135:AE136)</f>
        <v>0.59409112955457677</v>
      </c>
      <c r="BI135" s="3">
        <f>AVERAGE(AF135:AF136)</f>
        <v>0.26819807469020218</v>
      </c>
      <c r="BJ135" s="3">
        <f>AVERAGE(AG135:AG136)</f>
        <v>5.7053095551676661E-2</v>
      </c>
    </row>
    <row r="136" spans="1:62" x14ac:dyDescent="0.35">
      <c r="A136">
        <v>112</v>
      </c>
      <c r="B136">
        <v>3</v>
      </c>
      <c r="C136" t="s">
        <v>28</v>
      </c>
      <c r="D136" t="s">
        <v>27</v>
      </c>
      <c r="G136">
        <v>0.5</v>
      </c>
      <c r="H136">
        <v>0.5</v>
      </c>
      <c r="I136">
        <v>244</v>
      </c>
      <c r="J136">
        <v>463</v>
      </c>
      <c r="L136">
        <v>403</v>
      </c>
      <c r="M136">
        <v>0.60199999999999998</v>
      </c>
      <c r="N136">
        <v>0.67100000000000004</v>
      </c>
      <c r="O136">
        <v>6.9000000000000006E-2</v>
      </c>
      <c r="Q136">
        <v>0</v>
      </c>
      <c r="R136">
        <v>1</v>
      </c>
      <c r="S136">
        <v>0</v>
      </c>
      <c r="T136">
        <v>0</v>
      </c>
      <c r="V136">
        <v>0</v>
      </c>
      <c r="Y136" s="1">
        <v>44845</v>
      </c>
      <c r="Z136" s="6">
        <v>0.39199074074074075</v>
      </c>
      <c r="AB136">
        <v>1</v>
      </c>
      <c r="AD136" s="3">
        <f t="shared" si="12"/>
        <v>0.29848161739901075</v>
      </c>
      <c r="AE136" s="3">
        <f t="shared" si="13"/>
        <v>0.60248188824341675</v>
      </c>
      <c r="AF136" s="3">
        <f t="shared" si="14"/>
        <v>0.30400027084440601</v>
      </c>
      <c r="AG136" s="3">
        <f t="shared" si="15"/>
        <v>5.839882264799319E-2</v>
      </c>
      <c r="AH136" s="3"/>
      <c r="BG136" s="3"/>
      <c r="BH136" s="3"/>
      <c r="BI136" s="3"/>
      <c r="BJ136" s="3"/>
    </row>
    <row r="137" spans="1:62" x14ac:dyDescent="0.35">
      <c r="A137">
        <v>113</v>
      </c>
      <c r="B137">
        <v>1</v>
      </c>
      <c r="C137" t="s">
        <v>71</v>
      </c>
      <c r="D137" t="s">
        <v>27</v>
      </c>
      <c r="G137">
        <v>0.3</v>
      </c>
      <c r="H137">
        <v>0.3</v>
      </c>
      <c r="I137">
        <v>3465</v>
      </c>
      <c r="J137">
        <v>6975</v>
      </c>
      <c r="L137">
        <v>3360</v>
      </c>
      <c r="M137">
        <v>5.1219999999999999</v>
      </c>
      <c r="N137">
        <v>10.311999999999999</v>
      </c>
      <c r="O137">
        <v>5.19</v>
      </c>
      <c r="Q137">
        <v>0.39200000000000002</v>
      </c>
      <c r="R137">
        <v>1</v>
      </c>
      <c r="S137">
        <v>0</v>
      </c>
      <c r="T137">
        <v>0</v>
      </c>
      <c r="V137">
        <v>0</v>
      </c>
      <c r="Y137" s="1">
        <v>44845</v>
      </c>
      <c r="Z137" s="6">
        <v>0.40412037037037035</v>
      </c>
      <c r="AB137">
        <v>1</v>
      </c>
      <c r="AD137" s="3">
        <f t="shared" si="12"/>
        <v>5.8485142154187733</v>
      </c>
      <c r="AE137" s="3">
        <f t="shared" si="13"/>
        <v>11.717983653293073</v>
      </c>
      <c r="AF137" s="3">
        <f t="shared" si="14"/>
        <v>5.8694694378743</v>
      </c>
      <c r="AG137" s="3">
        <f t="shared" si="15"/>
        <v>0.58860483080936776</v>
      </c>
      <c r="AH137" s="3"/>
    </row>
    <row r="138" spans="1:62" x14ac:dyDescent="0.35">
      <c r="A138">
        <v>114</v>
      </c>
      <c r="B138">
        <v>1</v>
      </c>
      <c r="C138" t="s">
        <v>71</v>
      </c>
      <c r="D138" t="s">
        <v>27</v>
      </c>
      <c r="G138">
        <v>0.3</v>
      </c>
      <c r="H138">
        <v>0.3</v>
      </c>
      <c r="I138">
        <v>5951</v>
      </c>
      <c r="J138">
        <v>6944</v>
      </c>
      <c r="L138">
        <v>3416</v>
      </c>
      <c r="M138">
        <v>8.3000000000000007</v>
      </c>
      <c r="N138">
        <v>10.269</v>
      </c>
      <c r="O138">
        <v>1.968</v>
      </c>
      <c r="Q138">
        <v>0.40200000000000002</v>
      </c>
      <c r="R138">
        <v>1</v>
      </c>
      <c r="S138">
        <v>0</v>
      </c>
      <c r="T138">
        <v>0</v>
      </c>
      <c r="V138">
        <v>0</v>
      </c>
      <c r="Y138" s="1">
        <v>44845</v>
      </c>
      <c r="Z138" s="6">
        <v>0.41106481481481483</v>
      </c>
      <c r="AB138">
        <v>2</v>
      </c>
      <c r="AD138" s="3">
        <f t="shared" si="12"/>
        <v>9.9785041268669268</v>
      </c>
      <c r="AE138" s="3">
        <f t="shared" si="13"/>
        <v>11.666981002439341</v>
      </c>
      <c r="AF138" s="3">
        <f t="shared" si="14"/>
        <v>1.6884768755724142</v>
      </c>
      <c r="AG138" s="3">
        <f t="shared" si="15"/>
        <v>0.5979086230801981</v>
      </c>
      <c r="AH138" s="3"/>
      <c r="AI138">
        <f>100*(AVERAGE(I138:I139))/(AVERAGE(I$51:I$52))</f>
        <v>191.49136577708006</v>
      </c>
      <c r="AK138">
        <f>ABS(100*(AD138-AD139)/(AVERAGE(AD138:AD139)))</f>
        <v>4.8095312144608258</v>
      </c>
      <c r="AO138">
        <f>100*(AVERAGE(J138:J139))/(AVERAGE(J$51:J$52))</f>
        <v>119.94685410594892</v>
      </c>
      <c r="AQ138">
        <f>ABS(100*(AE138-AE139)/(AVERAGE(AE138:AE139)))</f>
        <v>1.4698006886528254</v>
      </c>
      <c r="AU138">
        <f>100*(((AVERAGE(J138:J139))-(AVERAGE(I138:I139)))/((AVERAGE(J$51:J$52))-(AVERAGE($I$51:I52))))</f>
        <v>33.893504531722051</v>
      </c>
      <c r="AW138">
        <f>ABS(100*(AF138-AF139)/(AVERAGE(AF138:AF139)))</f>
        <v>20.863167049007661</v>
      </c>
      <c r="BA138">
        <f>100*(AVERAGE(L138:L139))/(AVERAGE(L$51:L$52))</f>
        <v>84.074303405572749</v>
      </c>
      <c r="BC138">
        <f>ABS(100*(AG138-AG139)/(AVERAGE(AG138:AG139)))</f>
        <v>1.2020095974785212</v>
      </c>
      <c r="BG138" s="3">
        <f>AVERAGE(AD138:AD139)</f>
        <v>10.224376414435039</v>
      </c>
      <c r="BH138" s="3">
        <f>AVERAGE(AE138:AE139)</f>
        <v>11.753356459530341</v>
      </c>
      <c r="BI138" s="3">
        <f>AVERAGE(AF138:AF139)</f>
        <v>1.5289800450953015</v>
      </c>
      <c r="BJ138" s="3">
        <f>AVERAGE(AG138:AG139)</f>
        <v>0.59433663140478998</v>
      </c>
    </row>
    <row r="139" spans="1:62" x14ac:dyDescent="0.35">
      <c r="A139">
        <v>115</v>
      </c>
      <c r="B139">
        <v>1</v>
      </c>
      <c r="C139" t="s">
        <v>71</v>
      </c>
      <c r="D139" t="s">
        <v>27</v>
      </c>
      <c r="G139">
        <v>0.3</v>
      </c>
      <c r="H139">
        <v>0.3</v>
      </c>
      <c r="I139">
        <v>6247</v>
      </c>
      <c r="J139">
        <v>7049</v>
      </c>
      <c r="L139">
        <v>3373</v>
      </c>
      <c r="M139">
        <v>8.6790000000000003</v>
      </c>
      <c r="N139">
        <v>10.417999999999999</v>
      </c>
      <c r="O139">
        <v>1.7390000000000001</v>
      </c>
      <c r="Q139">
        <v>0.39500000000000002</v>
      </c>
      <c r="R139">
        <v>1</v>
      </c>
      <c r="S139">
        <v>0</v>
      </c>
      <c r="T139">
        <v>0</v>
      </c>
      <c r="V139">
        <v>0</v>
      </c>
      <c r="Y139" s="1">
        <v>44845</v>
      </c>
      <c r="Z139" s="6">
        <v>0.41851851851851851</v>
      </c>
      <c r="AB139">
        <v>2</v>
      </c>
      <c r="AD139" s="3">
        <f t="shared" si="12"/>
        <v>10.47024870200315</v>
      </c>
      <c r="AE139" s="3">
        <f t="shared" si="13"/>
        <v>11.839731916621339</v>
      </c>
      <c r="AF139" s="3">
        <f t="shared" si="14"/>
        <v>1.3694832146181888</v>
      </c>
      <c r="AG139" s="3">
        <f t="shared" si="15"/>
        <v>0.59076463972938198</v>
      </c>
      <c r="AH139" s="3"/>
      <c r="BG139" s="3"/>
      <c r="BH139" s="3"/>
      <c r="BI139" s="3"/>
      <c r="BJ139" s="3"/>
    </row>
    <row r="140" spans="1:62" x14ac:dyDescent="0.35">
      <c r="A140">
        <v>116</v>
      </c>
      <c r="B140">
        <v>6</v>
      </c>
      <c r="R140">
        <v>1</v>
      </c>
    </row>
  </sheetData>
  <conditionalFormatting sqref="BC37:BD38 AK40:AL41 AW40:AX41 AQ40:AR41 AK43:AL44 AL42 AQ43:AR44 AR42 AW43:AX44 AX42 BD42 BC40:BD41 BD39 BD36">
    <cfRule type="cellIs" dxfId="1565" priority="330" operator="greaterThan">
      <formula>20</formula>
    </cfRule>
  </conditionalFormatting>
  <conditionalFormatting sqref="AS53:AT53 AY53:AZ53 BE53 AM53:AN53 BE36:BE42 AM47:AN48 BE47:BE48 AY47:AZ48 AS47:AT48 AM40:AN44 AY40:AZ44 AS40:AT44">
    <cfRule type="cellIs" dxfId="1564" priority="329" operator="between">
      <formula>80</formula>
      <formula>120</formula>
    </cfRule>
  </conditionalFormatting>
  <conditionalFormatting sqref="BC44">
    <cfRule type="cellIs" dxfId="1563" priority="328" operator="greaterThan">
      <formula>20</formula>
    </cfRule>
  </conditionalFormatting>
  <conditionalFormatting sqref="AL48 AX48 BD48 BC53:BD53 AW53:AX53 AK53:AL53">
    <cfRule type="cellIs" dxfId="1562" priority="327" operator="greaterThan">
      <formula>20</formula>
    </cfRule>
  </conditionalFormatting>
  <conditionalFormatting sqref="AK53">
    <cfRule type="cellIs" dxfId="1561" priority="325" operator="greaterThan">
      <formula>20</formula>
    </cfRule>
  </conditionalFormatting>
  <conditionalFormatting sqref="BC53">
    <cfRule type="cellIs" dxfId="1560" priority="322" operator="greaterThan">
      <formula>20</formula>
    </cfRule>
  </conditionalFormatting>
  <conditionalFormatting sqref="AM35:AN40 AY35:AZ40">
    <cfRule type="cellIs" dxfId="1559" priority="320" operator="between">
      <formula>80</formula>
      <formula>120</formula>
    </cfRule>
  </conditionalFormatting>
  <conditionalFormatting sqref="AR48 AQ53:AR53">
    <cfRule type="cellIs" dxfId="1558" priority="326" operator="greaterThan">
      <formula>20</formula>
    </cfRule>
  </conditionalFormatting>
  <conditionalFormatting sqref="AQ35:AR35 AQ40:AR40 AR39 AQ37:AR38 AR36">
    <cfRule type="cellIs" dxfId="1557" priority="319" operator="greaterThan">
      <formula>20</formula>
    </cfRule>
  </conditionalFormatting>
  <conditionalFormatting sqref="AS35:AT40">
    <cfRule type="cellIs" dxfId="1556" priority="318" operator="between">
      <formula>80</formula>
      <formula>120</formula>
    </cfRule>
  </conditionalFormatting>
  <conditionalFormatting sqref="AQ53">
    <cfRule type="cellIs" dxfId="1555" priority="324" operator="greaterThan">
      <formula>20</formula>
    </cfRule>
  </conditionalFormatting>
  <conditionalFormatting sqref="AW53">
    <cfRule type="cellIs" dxfId="1554" priority="323" operator="greaterThan">
      <formula>20</formula>
    </cfRule>
  </conditionalFormatting>
  <conditionalFormatting sqref="AK35:AL35 AW35:AX35 AK40:AL40 AL39 AK37:AL38 AL36 AW40:AX40 AX39 AW37:AX38 AX36">
    <cfRule type="cellIs" dxfId="1553" priority="321" operator="greaterThan">
      <formula>20</formula>
    </cfRule>
  </conditionalFormatting>
  <conditionalFormatting sqref="BC53">
    <cfRule type="cellIs" dxfId="1552" priority="316" operator="greaterThan">
      <formula>20</formula>
    </cfRule>
  </conditionalFormatting>
  <conditionalFormatting sqref="AW53">
    <cfRule type="cellIs" dxfId="1551" priority="317" operator="greaterThan">
      <formula>20</formula>
    </cfRule>
  </conditionalFormatting>
  <conditionalFormatting sqref="BE84">
    <cfRule type="cellIs" dxfId="1550" priority="212" operator="between">
      <formula>80</formula>
      <formula>120</formula>
    </cfRule>
  </conditionalFormatting>
  <conditionalFormatting sqref="AK49">
    <cfRule type="cellIs" dxfId="1549" priority="315" operator="greaterThan">
      <formula>20</formula>
    </cfRule>
  </conditionalFormatting>
  <conditionalFormatting sqref="AQ49">
    <cfRule type="cellIs" dxfId="1548" priority="314" operator="greaterThan">
      <formula>20</formula>
    </cfRule>
  </conditionalFormatting>
  <conditionalFormatting sqref="AW49">
    <cfRule type="cellIs" dxfId="1547" priority="313" operator="greaterThan">
      <formula>20</formula>
    </cfRule>
  </conditionalFormatting>
  <conditionalFormatting sqref="BC49">
    <cfRule type="cellIs" dxfId="1546" priority="312" operator="greaterThan">
      <formula>20</formula>
    </cfRule>
  </conditionalFormatting>
  <conditionalFormatting sqref="AK46">
    <cfRule type="cellIs" dxfId="1545" priority="311" operator="greaterThan">
      <formula>20</formula>
    </cfRule>
  </conditionalFormatting>
  <conditionalFormatting sqref="AQ46">
    <cfRule type="cellIs" dxfId="1544" priority="310" operator="greaterThan">
      <formula>20</formula>
    </cfRule>
  </conditionalFormatting>
  <conditionalFormatting sqref="AW46">
    <cfRule type="cellIs" dxfId="1543" priority="309" operator="greaterThan">
      <formula>20</formula>
    </cfRule>
  </conditionalFormatting>
  <conditionalFormatting sqref="BC46">
    <cfRule type="cellIs" dxfId="1542" priority="308" operator="greaterThan">
      <formula>20</formula>
    </cfRule>
  </conditionalFormatting>
  <conditionalFormatting sqref="AK47">
    <cfRule type="cellIs" dxfId="1541" priority="307" operator="greaterThan">
      <formula>20</formula>
    </cfRule>
  </conditionalFormatting>
  <conditionalFormatting sqref="AQ47">
    <cfRule type="cellIs" dxfId="1540" priority="306" operator="greaterThan">
      <formula>20</formula>
    </cfRule>
  </conditionalFormatting>
  <conditionalFormatting sqref="AW47">
    <cfRule type="cellIs" dxfId="1539" priority="305" operator="greaterThan">
      <formula>20</formula>
    </cfRule>
  </conditionalFormatting>
  <conditionalFormatting sqref="BC47">
    <cfRule type="cellIs" dxfId="1538" priority="304" operator="greaterThan">
      <formula>20</formula>
    </cfRule>
  </conditionalFormatting>
  <conditionalFormatting sqref="AW89">
    <cfRule type="cellIs" dxfId="1537" priority="206" operator="greaterThan">
      <formula>20</formula>
    </cfRule>
  </conditionalFormatting>
  <conditionalFormatting sqref="BC89">
    <cfRule type="cellIs" dxfId="1536" priority="205" operator="greaterThan">
      <formula>20</formula>
    </cfRule>
  </conditionalFormatting>
  <conditionalFormatting sqref="AK95 AK92">
    <cfRule type="cellIs" dxfId="1535" priority="204" operator="greaterThan">
      <formula>20</formula>
    </cfRule>
  </conditionalFormatting>
  <conditionalFormatting sqref="AQ95 AQ92">
    <cfRule type="cellIs" dxfId="1534" priority="203" operator="greaterThan">
      <formula>20</formula>
    </cfRule>
  </conditionalFormatting>
  <conditionalFormatting sqref="AK52">
    <cfRule type="cellIs" dxfId="1533" priority="303" operator="greaterThan">
      <formula>20</formula>
    </cfRule>
  </conditionalFormatting>
  <conditionalFormatting sqref="AQ52">
    <cfRule type="cellIs" dxfId="1532" priority="302" operator="greaterThan">
      <formula>20</formula>
    </cfRule>
  </conditionalFormatting>
  <conditionalFormatting sqref="AW52">
    <cfRule type="cellIs" dxfId="1531" priority="301" operator="greaterThan">
      <formula>20</formula>
    </cfRule>
  </conditionalFormatting>
  <conditionalFormatting sqref="BC52">
    <cfRule type="cellIs" dxfId="1530" priority="300" operator="greaterThan">
      <formula>20</formula>
    </cfRule>
  </conditionalFormatting>
  <conditionalFormatting sqref="AK86 AK83 AK80 AK77 AK74 AK71 AK68 AK65 AK62 AK59 AK56">
    <cfRule type="cellIs" dxfId="1529" priority="299" operator="greaterThan">
      <formula>20</formula>
    </cfRule>
  </conditionalFormatting>
  <conditionalFormatting sqref="AQ86 AQ83 AQ80 AQ77 AQ74 AQ71 AQ68 AQ65 AQ62 AQ59 AQ56">
    <cfRule type="cellIs" dxfId="1528" priority="298" operator="greaterThan">
      <formula>20</formula>
    </cfRule>
  </conditionalFormatting>
  <conditionalFormatting sqref="AW86 AW83 AW80 AW77 AW74 AW71 AW68 AW65 AW62 AW59 AW56">
    <cfRule type="cellIs" dxfId="1527" priority="297" operator="greaterThan">
      <formula>20</formula>
    </cfRule>
  </conditionalFormatting>
  <conditionalFormatting sqref="BC86 BC83 BC80 BC77 BC74 BC71 BC68 BC65 BC62 BC59 BC56">
    <cfRule type="cellIs" dxfId="1526" priority="296" operator="greaterThan">
      <formula>20</formula>
    </cfRule>
  </conditionalFormatting>
  <conditionalFormatting sqref="AK93">
    <cfRule type="cellIs" dxfId="1525" priority="295" operator="greaterThan">
      <formula>20</formula>
    </cfRule>
  </conditionalFormatting>
  <conditionalFormatting sqref="AQ93">
    <cfRule type="cellIs" dxfId="1524" priority="294" operator="greaterThan">
      <formula>20</formula>
    </cfRule>
  </conditionalFormatting>
  <conditionalFormatting sqref="AW93">
    <cfRule type="cellIs" dxfId="1523" priority="293" operator="greaterThan">
      <formula>20</formula>
    </cfRule>
  </conditionalFormatting>
  <conditionalFormatting sqref="BC96 BC93">
    <cfRule type="cellIs" dxfId="1522" priority="292" operator="greaterThan">
      <formula>20</formula>
    </cfRule>
  </conditionalFormatting>
  <conditionalFormatting sqref="AM87:AN87">
    <cfRule type="cellIs" dxfId="1521" priority="291" operator="between">
      <formula>80</formula>
      <formula>120</formula>
    </cfRule>
  </conditionalFormatting>
  <conditionalFormatting sqref="AL86">
    <cfRule type="cellIs" dxfId="1520" priority="290" operator="greaterThan">
      <formula>20</formula>
    </cfRule>
  </conditionalFormatting>
  <conditionalFormatting sqref="AM86:AN86">
    <cfRule type="cellIs" dxfId="1519" priority="289" operator="between">
      <formula>80</formula>
      <formula>120</formula>
    </cfRule>
  </conditionalFormatting>
  <conditionalFormatting sqref="AM86:AN86">
    <cfRule type="cellIs" dxfId="1518" priority="288" operator="between">
      <formula>80</formula>
      <formula>120</formula>
    </cfRule>
  </conditionalFormatting>
  <conditionalFormatting sqref="AR84">
    <cfRule type="cellIs" dxfId="1517" priority="227" operator="greaterThan">
      <formula>20</formula>
    </cfRule>
  </conditionalFormatting>
  <conditionalFormatting sqref="AM88:AN88">
    <cfRule type="cellIs" dxfId="1516" priority="287" operator="between">
      <formula>80</formula>
      <formula>120</formula>
    </cfRule>
  </conditionalFormatting>
  <conditionalFormatting sqref="AK87 AK84 AK81 AK78 AK75 AK72 AK69 AK66 AK63 AK60 AK57 AK54">
    <cfRule type="cellIs" dxfId="1515" priority="242" operator="greaterThan">
      <formula>20</formula>
    </cfRule>
  </conditionalFormatting>
  <conditionalFormatting sqref="AQ87 AQ84 AQ81 AQ78 AQ75 AQ72 AQ69 AQ66 AQ63 AQ60 AQ57 AQ54">
    <cfRule type="cellIs" dxfId="1514" priority="241" operator="greaterThan">
      <formula>20</formula>
    </cfRule>
  </conditionalFormatting>
  <conditionalFormatting sqref="AW87 AW84 AW81 AW78 AW75 AW72 AW69 AW66 AW63 AW60 AW57 AW54">
    <cfRule type="cellIs" dxfId="1513" priority="240" operator="greaterThan">
      <formula>20</formula>
    </cfRule>
  </conditionalFormatting>
  <conditionalFormatting sqref="BC87 BC84 BC81 BC78 BC75 BC72 BC69 BC66 BC63 BC60 BC57 BC54">
    <cfRule type="cellIs" dxfId="1512" priority="239" operator="greaterThan">
      <formula>20</formula>
    </cfRule>
  </conditionalFormatting>
  <conditionalFormatting sqref="AQ94 AQ91">
    <cfRule type="cellIs" dxfId="1511" priority="237" operator="greaterThan">
      <formula>20</formula>
    </cfRule>
  </conditionalFormatting>
  <conditionalFormatting sqref="AW94 AW91">
    <cfRule type="cellIs" dxfId="1510" priority="236" operator="greaterThan">
      <formula>20</formula>
    </cfRule>
  </conditionalFormatting>
  <conditionalFormatting sqref="AS87:AT87">
    <cfRule type="cellIs" dxfId="1509" priority="286" operator="between">
      <formula>80</formula>
      <formula>120</formula>
    </cfRule>
  </conditionalFormatting>
  <conditionalFormatting sqref="AS87:AT87">
    <cfRule type="cellIs" dxfId="1508" priority="285" operator="between">
      <formula>80</formula>
      <formula>120</formula>
    </cfRule>
  </conditionalFormatting>
  <conditionalFormatting sqref="AR86">
    <cfRule type="cellIs" dxfId="1507" priority="284" operator="greaterThan">
      <formula>20</formula>
    </cfRule>
  </conditionalFormatting>
  <conditionalFormatting sqref="AS86:AT86">
    <cfRule type="cellIs" dxfId="1506" priority="283" operator="between">
      <formula>80</formula>
      <formula>120</formula>
    </cfRule>
  </conditionalFormatting>
  <conditionalFormatting sqref="AS86:AT86">
    <cfRule type="cellIs" dxfId="1505" priority="282" operator="between">
      <formula>80</formula>
      <formula>120</formula>
    </cfRule>
  </conditionalFormatting>
  <conditionalFormatting sqref="AS86:AT86">
    <cfRule type="cellIs" dxfId="1504" priority="281" operator="between">
      <formula>80</formula>
      <formula>120</formula>
    </cfRule>
  </conditionalFormatting>
  <conditionalFormatting sqref="AS88:AT88">
    <cfRule type="cellIs" dxfId="1503" priority="280" operator="between">
      <formula>80</formula>
      <formula>120</formula>
    </cfRule>
  </conditionalFormatting>
  <conditionalFormatting sqref="AS88:AT88">
    <cfRule type="cellIs" dxfId="1502" priority="279" operator="between">
      <formula>80</formula>
      <formula>120</formula>
    </cfRule>
  </conditionalFormatting>
  <conditionalFormatting sqref="AY87:AZ87">
    <cfRule type="cellIs" dxfId="1501" priority="278" operator="between">
      <formula>80</formula>
      <formula>120</formula>
    </cfRule>
  </conditionalFormatting>
  <conditionalFormatting sqref="AX86">
    <cfRule type="cellIs" dxfId="1500" priority="277" operator="greaterThan">
      <formula>20</formula>
    </cfRule>
  </conditionalFormatting>
  <conditionalFormatting sqref="AY86:AZ86">
    <cfRule type="cellIs" dxfId="1499" priority="276" operator="between">
      <formula>80</formula>
      <formula>120</formula>
    </cfRule>
  </conditionalFormatting>
  <conditionalFormatting sqref="AY86:AZ86">
    <cfRule type="cellIs" dxfId="1498" priority="274" operator="between">
      <formula>80</formula>
      <formula>120</formula>
    </cfRule>
  </conditionalFormatting>
  <conditionalFormatting sqref="AY86:AZ86">
    <cfRule type="cellIs" dxfId="1497" priority="275" operator="between">
      <formula>80</formula>
      <formula>120</formula>
    </cfRule>
  </conditionalFormatting>
  <conditionalFormatting sqref="AY88:AZ88">
    <cfRule type="cellIs" dxfId="1496" priority="273" operator="between">
      <formula>80</formula>
      <formula>120</formula>
    </cfRule>
  </conditionalFormatting>
  <conditionalFormatting sqref="BE87">
    <cfRule type="cellIs" dxfId="1495" priority="272" operator="between">
      <formula>80</formula>
      <formula>120</formula>
    </cfRule>
  </conditionalFormatting>
  <conditionalFormatting sqref="BD86">
    <cfRule type="cellIs" dxfId="1494" priority="271" operator="greaterThan">
      <formula>20</formula>
    </cfRule>
  </conditionalFormatting>
  <conditionalFormatting sqref="BE86">
    <cfRule type="cellIs" dxfId="1493" priority="270" operator="between">
      <formula>80</formula>
      <formula>120</formula>
    </cfRule>
  </conditionalFormatting>
  <conditionalFormatting sqref="BE86">
    <cfRule type="cellIs" dxfId="1492" priority="269" operator="between">
      <formula>80</formula>
      <formula>120</formula>
    </cfRule>
  </conditionalFormatting>
  <conditionalFormatting sqref="BE86">
    <cfRule type="cellIs" dxfId="1491" priority="267" operator="between">
      <formula>80</formula>
      <formula>120</formula>
    </cfRule>
  </conditionalFormatting>
  <conditionalFormatting sqref="BE86">
    <cfRule type="cellIs" dxfId="1490" priority="268" operator="between">
      <formula>80</formula>
      <formula>120</formula>
    </cfRule>
  </conditionalFormatting>
  <conditionalFormatting sqref="BE88">
    <cfRule type="cellIs" dxfId="1489" priority="266" operator="between">
      <formula>80</formula>
      <formula>120</formula>
    </cfRule>
  </conditionalFormatting>
  <conditionalFormatting sqref="AW95 AW92">
    <cfRule type="cellIs" dxfId="1488" priority="202" operator="greaterThan">
      <formula>20</formula>
    </cfRule>
  </conditionalFormatting>
  <conditionalFormatting sqref="AQ93 AQ90">
    <cfRule type="cellIs" dxfId="1487" priority="199" operator="greaterThan">
      <formula>20</formula>
    </cfRule>
  </conditionalFormatting>
  <conditionalFormatting sqref="AS97:AT97">
    <cfRule type="cellIs" dxfId="1486" priority="195" operator="between">
      <formula>80</formula>
      <formula>120</formula>
    </cfRule>
  </conditionalFormatting>
  <conditionalFormatting sqref="BE97">
    <cfRule type="cellIs" dxfId="1485" priority="192" operator="between">
      <formula>80</formula>
      <formula>120</formula>
    </cfRule>
  </conditionalFormatting>
  <conditionalFormatting sqref="AS98:AT98 AY98:AZ98 BE98 AM98:AN98">
    <cfRule type="cellIs" dxfId="1484" priority="191" operator="between">
      <formula>80</formula>
      <formula>120</formula>
    </cfRule>
  </conditionalFormatting>
  <conditionalFormatting sqref="BC98:BD98 AW98:AX98 AK98:AL98">
    <cfRule type="cellIs" dxfId="1483" priority="190" operator="greaterThan">
      <formula>20</formula>
    </cfRule>
  </conditionalFormatting>
  <conditionalFormatting sqref="BC43">
    <cfRule type="cellIs" dxfId="1482" priority="265" operator="greaterThan">
      <formula>20</formula>
    </cfRule>
  </conditionalFormatting>
  <conditionalFormatting sqref="AK47:AL47 AW47:AX47 BC47:BD47">
    <cfRule type="cellIs" dxfId="1481" priority="264" operator="greaterThan">
      <formula>20</formula>
    </cfRule>
  </conditionalFormatting>
  <conditionalFormatting sqref="AQ47:AR47">
    <cfRule type="cellIs" dxfId="1480" priority="263" operator="greaterThan">
      <formula>20</formula>
    </cfRule>
  </conditionalFormatting>
  <conditionalFormatting sqref="AQ47">
    <cfRule type="cellIs" dxfId="1479" priority="261" operator="greaterThan">
      <formula>20</formula>
    </cfRule>
  </conditionalFormatting>
  <conditionalFormatting sqref="BC47 BC49">
    <cfRule type="cellIs" dxfId="1478" priority="259" operator="greaterThan">
      <formula>20</formula>
    </cfRule>
  </conditionalFormatting>
  <conditionalFormatting sqref="AK47">
    <cfRule type="cellIs" dxfId="1477" priority="262" operator="greaterThan">
      <formula>20</formula>
    </cfRule>
  </conditionalFormatting>
  <conditionalFormatting sqref="AW47 AW49">
    <cfRule type="cellIs" dxfId="1476" priority="260" operator="greaterThan">
      <formula>20</formula>
    </cfRule>
  </conditionalFormatting>
  <conditionalFormatting sqref="AK49:AL49 AW49:AX49 BC49:BD49">
    <cfRule type="cellIs" dxfId="1475" priority="258" operator="greaterThan">
      <formula>20</formula>
    </cfRule>
  </conditionalFormatting>
  <conditionalFormatting sqref="AM49:AN49 BE49 AY49:AZ49">
    <cfRule type="cellIs" dxfId="1474" priority="257" operator="between">
      <formula>80</formula>
      <formula>120</formula>
    </cfRule>
  </conditionalFormatting>
  <conditionalFormatting sqref="AQ49:AR49">
    <cfRule type="cellIs" dxfId="1473" priority="256" operator="greaterThan">
      <formula>20</formula>
    </cfRule>
  </conditionalFormatting>
  <conditionalFormatting sqref="AS49:AT49">
    <cfRule type="cellIs" dxfId="1472" priority="255" operator="between">
      <formula>80</formula>
      <formula>120</formula>
    </cfRule>
  </conditionalFormatting>
  <conditionalFormatting sqref="AK46">
    <cfRule type="cellIs" dxfId="1471" priority="254" operator="greaterThan">
      <formula>20</formula>
    </cfRule>
  </conditionalFormatting>
  <conditionalFormatting sqref="AQ46">
    <cfRule type="cellIs" dxfId="1470" priority="253" operator="greaterThan">
      <formula>20</formula>
    </cfRule>
  </conditionalFormatting>
  <conditionalFormatting sqref="AW46">
    <cfRule type="cellIs" dxfId="1469" priority="252" operator="greaterThan">
      <formula>20</formula>
    </cfRule>
  </conditionalFormatting>
  <conditionalFormatting sqref="BC46">
    <cfRule type="cellIs" dxfId="1468" priority="251" operator="greaterThan">
      <formula>20</formula>
    </cfRule>
  </conditionalFormatting>
  <conditionalFormatting sqref="AK50">
    <cfRule type="cellIs" dxfId="1467" priority="250" operator="greaterThan">
      <formula>20</formula>
    </cfRule>
  </conditionalFormatting>
  <conditionalFormatting sqref="AQ50">
    <cfRule type="cellIs" dxfId="1466" priority="249" operator="greaterThan">
      <formula>20</formula>
    </cfRule>
  </conditionalFormatting>
  <conditionalFormatting sqref="AW50">
    <cfRule type="cellIs" dxfId="1465" priority="248" operator="greaterThan">
      <formula>20</formula>
    </cfRule>
  </conditionalFormatting>
  <conditionalFormatting sqref="BC50">
    <cfRule type="cellIs" dxfId="1464" priority="247" operator="greaterThan">
      <formula>20</formula>
    </cfRule>
  </conditionalFormatting>
  <conditionalFormatting sqref="AK51">
    <cfRule type="cellIs" dxfId="1463" priority="246" operator="greaterThan">
      <formula>20</formula>
    </cfRule>
  </conditionalFormatting>
  <conditionalFormatting sqref="AQ51">
    <cfRule type="cellIs" dxfId="1462" priority="245" operator="greaterThan">
      <formula>20</formula>
    </cfRule>
  </conditionalFormatting>
  <conditionalFormatting sqref="AW51">
    <cfRule type="cellIs" dxfId="1461" priority="244" operator="greaterThan">
      <formula>20</formula>
    </cfRule>
  </conditionalFormatting>
  <conditionalFormatting sqref="BC51">
    <cfRule type="cellIs" dxfId="1460" priority="243" operator="greaterThan">
      <formula>20</formula>
    </cfRule>
  </conditionalFormatting>
  <conditionalFormatting sqref="AK94 AK91">
    <cfRule type="cellIs" dxfId="1459" priority="238" operator="greaterThan">
      <formula>20</formula>
    </cfRule>
  </conditionalFormatting>
  <conditionalFormatting sqref="BC94 BC91">
    <cfRule type="cellIs" dxfId="1458" priority="235" operator="greaterThan">
      <formula>20</formula>
    </cfRule>
  </conditionalFormatting>
  <conditionalFormatting sqref="AM85:AN85">
    <cfRule type="cellIs" dxfId="1457" priority="234" operator="between">
      <formula>80</formula>
      <formula>120</formula>
    </cfRule>
  </conditionalFormatting>
  <conditionalFormatting sqref="AL84">
    <cfRule type="cellIs" dxfId="1456" priority="233" operator="greaterThan">
      <formula>20</formula>
    </cfRule>
  </conditionalFormatting>
  <conditionalFormatting sqref="AM84:AN84">
    <cfRule type="cellIs" dxfId="1455" priority="232" operator="between">
      <formula>80</formula>
      <formula>120</formula>
    </cfRule>
  </conditionalFormatting>
  <conditionalFormatting sqref="AM84:AN84">
    <cfRule type="cellIs" dxfId="1454" priority="231" operator="between">
      <formula>80</formula>
      <formula>120</formula>
    </cfRule>
  </conditionalFormatting>
  <conditionalFormatting sqref="AM86:AN87">
    <cfRule type="cellIs" dxfId="1453" priority="230" operator="between">
      <formula>80</formula>
      <formula>120</formula>
    </cfRule>
  </conditionalFormatting>
  <conditionalFormatting sqref="AS85:AT85">
    <cfRule type="cellIs" dxfId="1452" priority="229" operator="between">
      <formula>80</formula>
      <formula>120</formula>
    </cfRule>
  </conditionalFormatting>
  <conditionalFormatting sqref="AS85:AT85">
    <cfRule type="cellIs" dxfId="1451" priority="228" operator="between">
      <formula>80</formula>
      <formula>120</formula>
    </cfRule>
  </conditionalFormatting>
  <conditionalFormatting sqref="AS84:AT84">
    <cfRule type="cellIs" dxfId="1450" priority="226" operator="between">
      <formula>80</formula>
      <formula>120</formula>
    </cfRule>
  </conditionalFormatting>
  <conditionalFormatting sqref="AS84:AT84">
    <cfRule type="cellIs" dxfId="1449" priority="225" operator="between">
      <formula>80</formula>
      <formula>120</formula>
    </cfRule>
  </conditionalFormatting>
  <conditionalFormatting sqref="AS84:AT84">
    <cfRule type="cellIs" dxfId="1448" priority="224" operator="between">
      <formula>80</formula>
      <formula>120</formula>
    </cfRule>
  </conditionalFormatting>
  <conditionalFormatting sqref="AS86:AT87">
    <cfRule type="cellIs" dxfId="1447" priority="223" operator="between">
      <formula>80</formula>
      <formula>120</formula>
    </cfRule>
  </conditionalFormatting>
  <conditionalFormatting sqref="AS86:AT87">
    <cfRule type="cellIs" dxfId="1446" priority="222" operator="between">
      <formula>80</formula>
      <formula>120</formula>
    </cfRule>
  </conditionalFormatting>
  <conditionalFormatting sqref="BD84">
    <cfRule type="cellIs" dxfId="1445" priority="214" operator="greaterThan">
      <formula>20</formula>
    </cfRule>
  </conditionalFormatting>
  <conditionalFormatting sqref="AY85:AZ85">
    <cfRule type="cellIs" dxfId="1444" priority="221" operator="between">
      <formula>80</formula>
      <formula>120</formula>
    </cfRule>
  </conditionalFormatting>
  <conditionalFormatting sqref="AX84">
    <cfRule type="cellIs" dxfId="1443" priority="220" operator="greaterThan">
      <formula>20</formula>
    </cfRule>
  </conditionalFormatting>
  <conditionalFormatting sqref="AY84:AZ84">
    <cfRule type="cellIs" dxfId="1442" priority="219" operator="between">
      <formula>80</formula>
      <formula>120</formula>
    </cfRule>
  </conditionalFormatting>
  <conditionalFormatting sqref="AY84:AZ84">
    <cfRule type="cellIs" dxfId="1441" priority="217" operator="between">
      <formula>80</formula>
      <formula>120</formula>
    </cfRule>
  </conditionalFormatting>
  <conditionalFormatting sqref="AY84:AZ84">
    <cfRule type="cellIs" dxfId="1440" priority="218" operator="between">
      <formula>80</formula>
      <formula>120</formula>
    </cfRule>
  </conditionalFormatting>
  <conditionalFormatting sqref="AY86:AZ87">
    <cfRule type="cellIs" dxfId="1439" priority="216" operator="between">
      <formula>80</formula>
      <formula>120</formula>
    </cfRule>
  </conditionalFormatting>
  <conditionalFormatting sqref="AK89">
    <cfRule type="cellIs" dxfId="1438" priority="208" operator="greaterThan">
      <formula>20</formula>
    </cfRule>
  </conditionalFormatting>
  <conditionalFormatting sqref="BE85">
    <cfRule type="cellIs" dxfId="1437" priority="215" operator="between">
      <formula>80</formula>
      <formula>120</formula>
    </cfRule>
  </conditionalFormatting>
  <conditionalFormatting sqref="BE84">
    <cfRule type="cellIs" dxfId="1436" priority="213" operator="between">
      <formula>80</formula>
      <formula>120</formula>
    </cfRule>
  </conditionalFormatting>
  <conditionalFormatting sqref="BE84">
    <cfRule type="cellIs" dxfId="1435" priority="210" operator="between">
      <formula>80</formula>
      <formula>120</formula>
    </cfRule>
  </conditionalFormatting>
  <conditionalFormatting sqref="BE84">
    <cfRule type="cellIs" dxfId="1434" priority="211" operator="between">
      <formula>80</formula>
      <formula>120</formula>
    </cfRule>
  </conditionalFormatting>
  <conditionalFormatting sqref="AK93 AK90">
    <cfRule type="cellIs" dxfId="1433" priority="200" operator="greaterThan">
      <formula>20</formula>
    </cfRule>
  </conditionalFormatting>
  <conditionalFormatting sqref="BE86:BE87">
    <cfRule type="cellIs" dxfId="1432" priority="209" operator="between">
      <formula>80</formula>
      <formula>120</formula>
    </cfRule>
  </conditionalFormatting>
  <conditionalFormatting sqref="AW93 AW90">
    <cfRule type="cellIs" dxfId="1431" priority="198" operator="greaterThan">
      <formula>20</formula>
    </cfRule>
  </conditionalFormatting>
  <conditionalFormatting sqref="AQ89">
    <cfRule type="cellIs" dxfId="1430" priority="207" operator="greaterThan">
      <formula>20</formula>
    </cfRule>
  </conditionalFormatting>
  <conditionalFormatting sqref="BC95 BC92">
    <cfRule type="cellIs" dxfId="1429" priority="201" operator="greaterThan">
      <formula>20</formula>
    </cfRule>
  </conditionalFormatting>
  <conditionalFormatting sqref="BC96 BC93 BC90">
    <cfRule type="cellIs" dxfId="1428" priority="197" operator="greaterThan">
      <formula>20</formula>
    </cfRule>
  </conditionalFormatting>
  <conditionalFormatting sqref="AM97:AN97">
    <cfRule type="cellIs" dxfId="1427" priority="196" operator="between">
      <formula>80</formula>
      <formula>120</formula>
    </cfRule>
  </conditionalFormatting>
  <conditionalFormatting sqref="AS97:AT97">
    <cfRule type="cellIs" dxfId="1426" priority="194" operator="between">
      <formula>80</formula>
      <formula>120</formula>
    </cfRule>
  </conditionalFormatting>
  <conditionalFormatting sqref="AY97:AZ97">
    <cfRule type="cellIs" dxfId="1425" priority="193" operator="between">
      <formula>80</formula>
      <formula>120</formula>
    </cfRule>
  </conditionalFormatting>
  <conditionalFormatting sqref="AK98">
    <cfRule type="cellIs" dxfId="1424" priority="188" operator="greaterThan">
      <formula>20</formula>
    </cfRule>
  </conditionalFormatting>
  <conditionalFormatting sqref="BC98">
    <cfRule type="cellIs" dxfId="1423" priority="185" operator="greaterThan">
      <formula>20</formula>
    </cfRule>
  </conditionalFormatting>
  <conditionalFormatting sqref="AQ98:AR98">
    <cfRule type="cellIs" dxfId="1422" priority="189" operator="greaterThan">
      <formula>20</formula>
    </cfRule>
  </conditionalFormatting>
  <conditionalFormatting sqref="AQ98">
    <cfRule type="cellIs" dxfId="1421" priority="187" operator="greaterThan">
      <formula>20</formula>
    </cfRule>
  </conditionalFormatting>
  <conditionalFormatting sqref="AW98">
    <cfRule type="cellIs" dxfId="1420" priority="186" operator="greaterThan">
      <formula>20</formula>
    </cfRule>
  </conditionalFormatting>
  <conditionalFormatting sqref="BC98">
    <cfRule type="cellIs" dxfId="1419" priority="183" operator="greaterThan">
      <formula>20</formula>
    </cfRule>
  </conditionalFormatting>
  <conditionalFormatting sqref="AW98">
    <cfRule type="cellIs" dxfId="1418" priority="184" operator="greaterThan">
      <formula>20</formula>
    </cfRule>
  </conditionalFormatting>
  <conditionalFormatting sqref="AK131 AK128 AK125 AK122 AK119 AK116 AK113 AK110 AK107 AK104 AK101">
    <cfRule type="cellIs" dxfId="1417" priority="182" operator="greaterThan">
      <formula>20</formula>
    </cfRule>
  </conditionalFormatting>
  <conditionalFormatting sqref="AQ131 AQ128 AQ125 AQ122 AQ119 AQ116 AQ113 AQ110 AQ107 AQ104 AQ101">
    <cfRule type="cellIs" dxfId="1416" priority="181" operator="greaterThan">
      <formula>20</formula>
    </cfRule>
  </conditionalFormatting>
  <conditionalFormatting sqref="AW131 AW128 AW125 AW122 AW119 AW116 AW113 AW110 AW107 AW104 AW101">
    <cfRule type="cellIs" dxfId="1415" priority="180" operator="greaterThan">
      <formula>20</formula>
    </cfRule>
  </conditionalFormatting>
  <conditionalFormatting sqref="BC131 BC128 BC125 BC122 BC119 BC116 BC113 BC110 BC107 BC104 BC101">
    <cfRule type="cellIs" dxfId="1414" priority="179" operator="greaterThan">
      <formula>20</formula>
    </cfRule>
  </conditionalFormatting>
  <conditionalFormatting sqref="AX131">
    <cfRule type="cellIs" dxfId="1413" priority="164" operator="greaterThan">
      <formula>20</formula>
    </cfRule>
  </conditionalFormatting>
  <conditionalFormatting sqref="AM132:AN132">
    <cfRule type="cellIs" dxfId="1412" priority="178" operator="between">
      <formula>80</formula>
      <formula>120</formula>
    </cfRule>
  </conditionalFormatting>
  <conditionalFormatting sqref="AL131">
    <cfRule type="cellIs" dxfId="1411" priority="177" operator="greaterThan">
      <formula>20</formula>
    </cfRule>
  </conditionalFormatting>
  <conditionalFormatting sqref="AM131:AN131">
    <cfRule type="cellIs" dxfId="1410" priority="176" operator="between">
      <formula>80</formula>
      <formula>120</formula>
    </cfRule>
  </conditionalFormatting>
  <conditionalFormatting sqref="AM131:AN131">
    <cfRule type="cellIs" dxfId="1409" priority="175" operator="between">
      <formula>80</formula>
      <formula>120</formula>
    </cfRule>
  </conditionalFormatting>
  <conditionalFormatting sqref="AM133:AN133">
    <cfRule type="cellIs" dxfId="1408" priority="174" operator="between">
      <formula>80</formula>
      <formula>120</formula>
    </cfRule>
  </conditionalFormatting>
  <conditionalFormatting sqref="AS132:AT132">
    <cfRule type="cellIs" dxfId="1407" priority="173" operator="between">
      <formula>80</formula>
      <formula>120</formula>
    </cfRule>
  </conditionalFormatting>
  <conditionalFormatting sqref="AS132:AT132">
    <cfRule type="cellIs" dxfId="1406" priority="172" operator="between">
      <formula>80</formula>
      <formula>120</formula>
    </cfRule>
  </conditionalFormatting>
  <conditionalFormatting sqref="AR131">
    <cfRule type="cellIs" dxfId="1405" priority="171" operator="greaterThan">
      <formula>20</formula>
    </cfRule>
  </conditionalFormatting>
  <conditionalFormatting sqref="AS131:AT131">
    <cfRule type="cellIs" dxfId="1404" priority="170" operator="between">
      <formula>80</formula>
      <formula>120</formula>
    </cfRule>
  </conditionalFormatting>
  <conditionalFormatting sqref="AS131:AT131">
    <cfRule type="cellIs" dxfId="1403" priority="169" operator="between">
      <formula>80</formula>
      <formula>120</formula>
    </cfRule>
  </conditionalFormatting>
  <conditionalFormatting sqref="AS131:AT131">
    <cfRule type="cellIs" dxfId="1402" priority="168" operator="between">
      <formula>80</formula>
      <formula>120</formula>
    </cfRule>
  </conditionalFormatting>
  <conditionalFormatting sqref="AS133:AT133">
    <cfRule type="cellIs" dxfId="1401" priority="167" operator="between">
      <formula>80</formula>
      <formula>120</formula>
    </cfRule>
  </conditionalFormatting>
  <conditionalFormatting sqref="AS133:AT133">
    <cfRule type="cellIs" dxfId="1400" priority="166" operator="between">
      <formula>80</formula>
      <formula>120</formula>
    </cfRule>
  </conditionalFormatting>
  <conditionalFormatting sqref="AY132:AZ132">
    <cfRule type="cellIs" dxfId="1399" priority="165" operator="between">
      <formula>80</formula>
      <formula>120</formula>
    </cfRule>
  </conditionalFormatting>
  <conditionalFormatting sqref="AY131:AZ131">
    <cfRule type="cellIs" dxfId="1398" priority="163" operator="between">
      <formula>80</formula>
      <formula>120</formula>
    </cfRule>
  </conditionalFormatting>
  <conditionalFormatting sqref="AY131:AZ131">
    <cfRule type="cellIs" dxfId="1397" priority="161" operator="between">
      <formula>80</formula>
      <formula>120</formula>
    </cfRule>
  </conditionalFormatting>
  <conditionalFormatting sqref="AY131:AZ131">
    <cfRule type="cellIs" dxfId="1396" priority="162" operator="between">
      <formula>80</formula>
      <formula>120</formula>
    </cfRule>
  </conditionalFormatting>
  <conditionalFormatting sqref="AY133:AZ133">
    <cfRule type="cellIs" dxfId="1395" priority="160" operator="between">
      <formula>80</formula>
      <formula>120</formula>
    </cfRule>
  </conditionalFormatting>
  <conditionalFormatting sqref="BE132">
    <cfRule type="cellIs" dxfId="1394" priority="159" operator="between">
      <formula>80</formula>
      <formula>120</formula>
    </cfRule>
  </conditionalFormatting>
  <conditionalFormatting sqref="BD131">
    <cfRule type="cellIs" dxfId="1393" priority="158" operator="greaterThan">
      <formula>20</formula>
    </cfRule>
  </conditionalFormatting>
  <conditionalFormatting sqref="BE131">
    <cfRule type="cellIs" dxfId="1392" priority="157" operator="between">
      <formula>80</formula>
      <formula>120</formula>
    </cfRule>
  </conditionalFormatting>
  <conditionalFormatting sqref="BE131">
    <cfRule type="cellIs" dxfId="1391" priority="156" operator="between">
      <formula>80</formula>
      <formula>120</formula>
    </cfRule>
  </conditionalFormatting>
  <conditionalFormatting sqref="BE131">
    <cfRule type="cellIs" dxfId="1390" priority="154" operator="between">
      <formula>80</formula>
      <formula>120</formula>
    </cfRule>
  </conditionalFormatting>
  <conditionalFormatting sqref="BE131">
    <cfRule type="cellIs" dxfId="1389" priority="155" operator="between">
      <formula>80</formula>
      <formula>120</formula>
    </cfRule>
  </conditionalFormatting>
  <conditionalFormatting sqref="BE133">
    <cfRule type="cellIs" dxfId="1388" priority="153" operator="between">
      <formula>80</formula>
      <formula>120</formula>
    </cfRule>
  </conditionalFormatting>
  <conditionalFormatting sqref="AK132 AK129 AK126 AK123 AK120 AK117 AK114 AK111 AK108 AK105 AK102 AK99">
    <cfRule type="cellIs" dxfId="1387" priority="152" operator="greaterThan">
      <formula>20</formula>
    </cfRule>
  </conditionalFormatting>
  <conditionalFormatting sqref="AQ132 AQ129 AQ126 AQ123 AQ120 AQ117 AQ114 AQ111 AQ108 AQ105 AQ102 AQ99">
    <cfRule type="cellIs" dxfId="1386" priority="151" operator="greaterThan">
      <formula>20</formula>
    </cfRule>
  </conditionalFormatting>
  <conditionalFormatting sqref="AW132 AW129 AW126 AW123 AW120 AW117 AW114 AW111 AW108 AW105 AW102 AW99">
    <cfRule type="cellIs" dxfId="1385" priority="150" operator="greaterThan">
      <formula>20</formula>
    </cfRule>
  </conditionalFormatting>
  <conditionalFormatting sqref="BC132 BC129 BC126 BC123 BC120 BC117 BC114 BC111 BC108 BC105 BC102 BC99">
    <cfRule type="cellIs" dxfId="1384" priority="149" operator="greaterThan">
      <formula>20</formula>
    </cfRule>
  </conditionalFormatting>
  <conditionalFormatting sqref="AK139 AK136">
    <cfRule type="cellIs" dxfId="1383" priority="148" operator="greaterThan">
      <formula>20</formula>
    </cfRule>
  </conditionalFormatting>
  <conditionalFormatting sqref="AQ139 AQ136">
    <cfRule type="cellIs" dxfId="1382" priority="147" operator="greaterThan">
      <formula>20</formula>
    </cfRule>
  </conditionalFormatting>
  <conditionalFormatting sqref="AW139 AW136">
    <cfRule type="cellIs" dxfId="1381" priority="146" operator="greaterThan">
      <formula>20</formula>
    </cfRule>
  </conditionalFormatting>
  <conditionalFormatting sqref="BC139 BC136">
    <cfRule type="cellIs" dxfId="1380" priority="145" operator="greaterThan">
      <formula>20</formula>
    </cfRule>
  </conditionalFormatting>
  <conditionalFormatting sqref="AL132">
    <cfRule type="cellIs" dxfId="1379" priority="137" operator="lessThan">
      <formula>20</formula>
    </cfRule>
  </conditionalFormatting>
  <conditionalFormatting sqref="AM130:AN130">
    <cfRule type="cellIs" dxfId="1378" priority="144" operator="between">
      <formula>80</formula>
      <formula>120</formula>
    </cfRule>
  </conditionalFormatting>
  <conditionalFormatting sqref="AL129">
    <cfRule type="cellIs" dxfId="1377" priority="143" operator="greaterThan">
      <formula>20</formula>
    </cfRule>
  </conditionalFormatting>
  <conditionalFormatting sqref="AM129:AN129">
    <cfRule type="cellIs" dxfId="1376" priority="142" operator="between">
      <formula>80</formula>
      <formula>120</formula>
    </cfRule>
  </conditionalFormatting>
  <conditionalFormatting sqref="AM129:AN129">
    <cfRule type="cellIs" dxfId="1375" priority="141" operator="between">
      <formula>80</formula>
      <formula>120</formula>
    </cfRule>
  </conditionalFormatting>
  <conditionalFormatting sqref="AL132">
    <cfRule type="cellIs" dxfId="1374" priority="140" operator="greaterThan">
      <formula>20</formula>
    </cfRule>
  </conditionalFormatting>
  <conditionalFormatting sqref="AM131:AN132">
    <cfRule type="cellIs" dxfId="1373" priority="139" operator="between">
      <formula>80</formula>
      <formula>120</formula>
    </cfRule>
  </conditionalFormatting>
  <conditionalFormatting sqref="AL132">
    <cfRule type="cellIs" dxfId="1372" priority="138" operator="greaterThan">
      <formula>20</formula>
    </cfRule>
  </conditionalFormatting>
  <conditionalFormatting sqref="AS130:AT130">
    <cfRule type="cellIs" dxfId="1371" priority="136" operator="between">
      <formula>80</formula>
      <formula>120</formula>
    </cfRule>
  </conditionalFormatting>
  <conditionalFormatting sqref="AS130:AT130">
    <cfRule type="cellIs" dxfId="1370" priority="135" operator="between">
      <formula>80</formula>
      <formula>120</formula>
    </cfRule>
  </conditionalFormatting>
  <conditionalFormatting sqref="AR129">
    <cfRule type="cellIs" dxfId="1369" priority="134" operator="greaterThan">
      <formula>20</formula>
    </cfRule>
  </conditionalFormatting>
  <conditionalFormatting sqref="AS129:AT129">
    <cfRule type="cellIs" dxfId="1368" priority="133" operator="between">
      <formula>80</formula>
      <formula>120</formula>
    </cfRule>
  </conditionalFormatting>
  <conditionalFormatting sqref="AS129:AT129">
    <cfRule type="cellIs" dxfId="1367" priority="132" operator="between">
      <formula>80</formula>
      <formula>120</formula>
    </cfRule>
  </conditionalFormatting>
  <conditionalFormatting sqref="AS129:AT129">
    <cfRule type="cellIs" dxfId="1366" priority="131" operator="between">
      <formula>80</formula>
      <formula>120</formula>
    </cfRule>
  </conditionalFormatting>
  <conditionalFormatting sqref="AR132">
    <cfRule type="cellIs" dxfId="1365" priority="130" operator="greaterThan">
      <formula>20</formula>
    </cfRule>
  </conditionalFormatting>
  <conditionalFormatting sqref="AS131:AT132">
    <cfRule type="cellIs" dxfId="1364" priority="129" operator="between">
      <formula>80</formula>
      <formula>120</formula>
    </cfRule>
  </conditionalFormatting>
  <conditionalFormatting sqref="AS131:AT132">
    <cfRule type="cellIs" dxfId="1363" priority="128" operator="between">
      <formula>80</formula>
      <formula>120</formula>
    </cfRule>
  </conditionalFormatting>
  <conditionalFormatting sqref="AR132">
    <cfRule type="cellIs" dxfId="1362" priority="127" operator="greaterThan">
      <formula>20</formula>
    </cfRule>
  </conditionalFormatting>
  <conditionalFormatting sqref="AR132">
    <cfRule type="cellIs" dxfId="1361" priority="126" operator="lessThan">
      <formula>20</formula>
    </cfRule>
  </conditionalFormatting>
  <conditionalFormatting sqref="AY130:AZ130">
    <cfRule type="cellIs" dxfId="1360" priority="125" operator="between">
      <formula>80</formula>
      <formula>120</formula>
    </cfRule>
  </conditionalFormatting>
  <conditionalFormatting sqref="AX129">
    <cfRule type="cellIs" dxfId="1359" priority="124" operator="greaterThan">
      <formula>20</formula>
    </cfRule>
  </conditionalFormatting>
  <conditionalFormatting sqref="AY129:AZ129">
    <cfRule type="cellIs" dxfId="1358" priority="123" operator="between">
      <formula>80</formula>
      <formula>120</formula>
    </cfRule>
  </conditionalFormatting>
  <conditionalFormatting sqref="AY129:AZ129">
    <cfRule type="cellIs" dxfId="1357" priority="121" operator="between">
      <formula>80</formula>
      <formula>120</formula>
    </cfRule>
  </conditionalFormatting>
  <conditionalFormatting sqref="AY129:AZ129">
    <cfRule type="cellIs" dxfId="1356" priority="122" operator="between">
      <formula>80</formula>
      <formula>120</formula>
    </cfRule>
  </conditionalFormatting>
  <conditionalFormatting sqref="AX132">
    <cfRule type="cellIs" dxfId="1355" priority="120" operator="greaterThan">
      <formula>20</formula>
    </cfRule>
  </conditionalFormatting>
  <conditionalFormatting sqref="AY131:AZ132">
    <cfRule type="cellIs" dxfId="1354" priority="119" operator="between">
      <formula>80</formula>
      <formula>120</formula>
    </cfRule>
  </conditionalFormatting>
  <conditionalFormatting sqref="AX132">
    <cfRule type="cellIs" dxfId="1353" priority="118" operator="greaterThan">
      <formula>20</formula>
    </cfRule>
  </conditionalFormatting>
  <conditionalFormatting sqref="AX132">
    <cfRule type="cellIs" dxfId="1352" priority="117" operator="lessThan">
      <formula>20</formula>
    </cfRule>
  </conditionalFormatting>
  <conditionalFormatting sqref="BE130">
    <cfRule type="cellIs" dxfId="1351" priority="116" operator="between">
      <formula>80</formula>
      <formula>120</formula>
    </cfRule>
  </conditionalFormatting>
  <conditionalFormatting sqref="BD129">
    <cfRule type="cellIs" dxfId="1350" priority="115" operator="greaterThan">
      <formula>20</formula>
    </cfRule>
  </conditionalFormatting>
  <conditionalFormatting sqref="BE129">
    <cfRule type="cellIs" dxfId="1349" priority="114" operator="between">
      <formula>80</formula>
      <formula>120</formula>
    </cfRule>
  </conditionalFormatting>
  <conditionalFormatting sqref="BE129">
    <cfRule type="cellIs" dxfId="1348" priority="113" operator="between">
      <formula>80</formula>
      <formula>120</formula>
    </cfRule>
  </conditionalFormatting>
  <conditionalFormatting sqref="BE129">
    <cfRule type="cellIs" dxfId="1347" priority="111" operator="between">
      <formula>80</formula>
      <formula>120</formula>
    </cfRule>
  </conditionalFormatting>
  <conditionalFormatting sqref="BE129">
    <cfRule type="cellIs" dxfId="1346" priority="112" operator="between">
      <formula>80</formula>
      <formula>120</formula>
    </cfRule>
  </conditionalFormatting>
  <conditionalFormatting sqref="BD132">
    <cfRule type="cellIs" dxfId="1345" priority="110" operator="greaterThan">
      <formula>20</formula>
    </cfRule>
  </conditionalFormatting>
  <conditionalFormatting sqref="BE131:BE132">
    <cfRule type="cellIs" dxfId="1344" priority="109" operator="between">
      <formula>80</formula>
      <formula>120</formula>
    </cfRule>
  </conditionalFormatting>
  <conditionalFormatting sqref="BD132">
    <cfRule type="cellIs" dxfId="1343" priority="108" operator="greaterThan">
      <formula>20</formula>
    </cfRule>
  </conditionalFormatting>
  <conditionalFormatting sqref="BD132">
    <cfRule type="cellIs" dxfId="1342" priority="107" operator="lessThan">
      <formula>20</formula>
    </cfRule>
  </conditionalFormatting>
  <conditionalFormatting sqref="AK134">
    <cfRule type="cellIs" dxfId="1341" priority="106" operator="greaterThan">
      <formula>20</formula>
    </cfRule>
  </conditionalFormatting>
  <conditionalFormatting sqref="AQ134">
    <cfRule type="cellIs" dxfId="1340" priority="105" operator="greaterThan">
      <formula>20</formula>
    </cfRule>
  </conditionalFormatting>
  <conditionalFormatting sqref="AW134">
    <cfRule type="cellIs" dxfId="1339" priority="104" operator="greaterThan">
      <formula>20</formula>
    </cfRule>
  </conditionalFormatting>
  <conditionalFormatting sqref="BC134">
    <cfRule type="cellIs" dxfId="1338" priority="103" operator="greaterThan">
      <formula>20</formula>
    </cfRule>
  </conditionalFormatting>
  <conditionalFormatting sqref="AK137">
    <cfRule type="cellIs" dxfId="1337" priority="102" operator="greaterThan">
      <formula>20</formula>
    </cfRule>
  </conditionalFormatting>
  <conditionalFormatting sqref="AQ137">
    <cfRule type="cellIs" dxfId="1336" priority="101" operator="greaterThan">
      <formula>20</formula>
    </cfRule>
  </conditionalFormatting>
  <conditionalFormatting sqref="AW137">
    <cfRule type="cellIs" dxfId="1335" priority="100" operator="greaterThan">
      <formula>20</formula>
    </cfRule>
  </conditionalFormatting>
  <conditionalFormatting sqref="BC137">
    <cfRule type="cellIs" dxfId="1334" priority="99" operator="greaterThan">
      <formula>20</formula>
    </cfRule>
  </conditionalFormatting>
  <conditionalFormatting sqref="AK135">
    <cfRule type="cellIs" dxfId="1333" priority="98" operator="greaterThan">
      <formula>20</formula>
    </cfRule>
  </conditionalFormatting>
  <conditionalFormatting sqref="AQ135">
    <cfRule type="cellIs" dxfId="1332" priority="97" operator="greaterThan">
      <formula>20</formula>
    </cfRule>
  </conditionalFormatting>
  <conditionalFormatting sqref="AW135">
    <cfRule type="cellIs" dxfId="1331" priority="96" operator="greaterThan">
      <formula>20</formula>
    </cfRule>
  </conditionalFormatting>
  <conditionalFormatting sqref="BC135">
    <cfRule type="cellIs" dxfId="1330" priority="95" operator="greaterThan">
      <formula>20</formula>
    </cfRule>
  </conditionalFormatting>
  <conditionalFormatting sqref="AM90:AN90">
    <cfRule type="cellIs" dxfId="1329" priority="94" operator="between">
      <formula>80</formula>
      <formula>120</formula>
    </cfRule>
  </conditionalFormatting>
  <conditionalFormatting sqref="AL89">
    <cfRule type="cellIs" dxfId="1328" priority="93" operator="greaterThan">
      <formula>20</formula>
    </cfRule>
  </conditionalFormatting>
  <conditionalFormatting sqref="AM89:AN89">
    <cfRule type="cellIs" dxfId="1327" priority="92" operator="between">
      <formula>80</formula>
      <formula>120</formula>
    </cfRule>
  </conditionalFormatting>
  <conditionalFormatting sqref="AM89:AN89">
    <cfRule type="cellIs" dxfId="1326" priority="91" operator="between">
      <formula>80</formula>
      <formula>120</formula>
    </cfRule>
  </conditionalFormatting>
  <conditionalFormatting sqref="AL90">
    <cfRule type="cellIs" dxfId="1325" priority="84" operator="lessThan">
      <formula>20</formula>
    </cfRule>
  </conditionalFormatting>
  <conditionalFormatting sqref="AM88:AN88">
    <cfRule type="cellIs" dxfId="1324" priority="90" operator="between">
      <formula>80</formula>
      <formula>120</formula>
    </cfRule>
  </conditionalFormatting>
  <conditionalFormatting sqref="AM87:AN87">
    <cfRule type="cellIs" dxfId="1323" priority="89" operator="between">
      <formula>80</formula>
      <formula>120</formula>
    </cfRule>
  </conditionalFormatting>
  <conditionalFormatting sqref="AM87:AN87">
    <cfRule type="cellIs" dxfId="1322" priority="88" operator="between">
      <formula>80</formula>
      <formula>120</formula>
    </cfRule>
  </conditionalFormatting>
  <conditionalFormatting sqref="AL90">
    <cfRule type="cellIs" dxfId="1321" priority="87" operator="greaterThan">
      <formula>20</formula>
    </cfRule>
  </conditionalFormatting>
  <conditionalFormatting sqref="AM89:AN90">
    <cfRule type="cellIs" dxfId="1320" priority="86" operator="between">
      <formula>80</formula>
      <formula>120</formula>
    </cfRule>
  </conditionalFormatting>
  <conditionalFormatting sqref="AL90">
    <cfRule type="cellIs" dxfId="1319" priority="85" operator="greaterThan">
      <formula>20</formula>
    </cfRule>
  </conditionalFormatting>
  <conditionalFormatting sqref="AS90:AT90">
    <cfRule type="cellIs" dxfId="1318" priority="83" operator="between">
      <formula>80</formula>
      <formula>120</formula>
    </cfRule>
  </conditionalFormatting>
  <conditionalFormatting sqref="AS90:AT90">
    <cfRule type="cellIs" dxfId="1317" priority="82" operator="between">
      <formula>80</formula>
      <formula>120</formula>
    </cfRule>
  </conditionalFormatting>
  <conditionalFormatting sqref="AR89">
    <cfRule type="cellIs" dxfId="1316" priority="81" operator="greaterThan">
      <formula>20</formula>
    </cfRule>
  </conditionalFormatting>
  <conditionalFormatting sqref="AS89:AT89">
    <cfRule type="cellIs" dxfId="1315" priority="80" operator="between">
      <formula>80</formula>
      <formula>120</formula>
    </cfRule>
  </conditionalFormatting>
  <conditionalFormatting sqref="AS89:AT89">
    <cfRule type="cellIs" dxfId="1314" priority="79" operator="between">
      <formula>80</formula>
      <formula>120</formula>
    </cfRule>
  </conditionalFormatting>
  <conditionalFormatting sqref="AS89:AT89">
    <cfRule type="cellIs" dxfId="1313" priority="78" operator="between">
      <formula>80</formula>
      <formula>120</formula>
    </cfRule>
  </conditionalFormatting>
  <conditionalFormatting sqref="AS88:AT88">
    <cfRule type="cellIs" dxfId="1312" priority="77" operator="between">
      <formula>80</formula>
      <formula>120</formula>
    </cfRule>
  </conditionalFormatting>
  <conditionalFormatting sqref="AS88:AT88">
    <cfRule type="cellIs" dxfId="1311" priority="76" operator="between">
      <formula>80</formula>
      <formula>120</formula>
    </cfRule>
  </conditionalFormatting>
  <conditionalFormatting sqref="AS87:AT87">
    <cfRule type="cellIs" dxfId="1310" priority="75" operator="between">
      <formula>80</formula>
      <formula>120</formula>
    </cfRule>
  </conditionalFormatting>
  <conditionalFormatting sqref="AS87:AT87">
    <cfRule type="cellIs" dxfId="1309" priority="74" operator="between">
      <formula>80</formula>
      <formula>120</formula>
    </cfRule>
  </conditionalFormatting>
  <conditionalFormatting sqref="AS87:AT87">
    <cfRule type="cellIs" dxfId="1308" priority="73" operator="between">
      <formula>80</formula>
      <formula>120</formula>
    </cfRule>
  </conditionalFormatting>
  <conditionalFormatting sqref="AR90">
    <cfRule type="cellIs" dxfId="1307" priority="72" operator="greaterThan">
      <formula>20</formula>
    </cfRule>
  </conditionalFormatting>
  <conditionalFormatting sqref="AS89:AT90">
    <cfRule type="cellIs" dxfId="1306" priority="71" operator="between">
      <formula>80</formula>
      <formula>120</formula>
    </cfRule>
  </conditionalFormatting>
  <conditionalFormatting sqref="AS89:AT90">
    <cfRule type="cellIs" dxfId="1305" priority="70" operator="between">
      <formula>80</formula>
      <formula>120</formula>
    </cfRule>
  </conditionalFormatting>
  <conditionalFormatting sqref="AR90">
    <cfRule type="cellIs" dxfId="1304" priority="69" operator="greaterThan">
      <formula>20</formula>
    </cfRule>
  </conditionalFormatting>
  <conditionalFormatting sqref="AR90">
    <cfRule type="cellIs" dxfId="1303" priority="68" operator="lessThan">
      <formula>20</formula>
    </cfRule>
  </conditionalFormatting>
  <conditionalFormatting sqref="AY90:AZ90">
    <cfRule type="cellIs" dxfId="1302" priority="67" operator="between">
      <formula>80</formula>
      <formula>120</formula>
    </cfRule>
  </conditionalFormatting>
  <conditionalFormatting sqref="AX89">
    <cfRule type="cellIs" dxfId="1301" priority="66" operator="greaterThan">
      <formula>20</formula>
    </cfRule>
  </conditionalFormatting>
  <conditionalFormatting sqref="AY89:AZ89">
    <cfRule type="cellIs" dxfId="1300" priority="65" operator="between">
      <formula>80</formula>
      <formula>120</formula>
    </cfRule>
  </conditionalFormatting>
  <conditionalFormatting sqref="AY89:AZ89">
    <cfRule type="cellIs" dxfId="1299" priority="63" operator="between">
      <formula>80</formula>
      <formula>120</formula>
    </cfRule>
  </conditionalFormatting>
  <conditionalFormatting sqref="AY89:AZ89">
    <cfRule type="cellIs" dxfId="1298" priority="64" operator="between">
      <formula>80</formula>
      <formula>120</formula>
    </cfRule>
  </conditionalFormatting>
  <conditionalFormatting sqref="AY88:AZ88">
    <cfRule type="cellIs" dxfId="1297" priority="62" operator="between">
      <formula>80</formula>
      <formula>120</formula>
    </cfRule>
  </conditionalFormatting>
  <conditionalFormatting sqref="AY87:AZ87">
    <cfRule type="cellIs" dxfId="1296" priority="61" operator="between">
      <formula>80</formula>
      <formula>120</formula>
    </cfRule>
  </conditionalFormatting>
  <conditionalFormatting sqref="AY87:AZ87">
    <cfRule type="cellIs" dxfId="1295" priority="59" operator="between">
      <formula>80</formula>
      <formula>120</formula>
    </cfRule>
  </conditionalFormatting>
  <conditionalFormatting sqref="AY87:AZ87">
    <cfRule type="cellIs" dxfId="1294" priority="60" operator="between">
      <formula>80</formula>
      <formula>120</formula>
    </cfRule>
  </conditionalFormatting>
  <conditionalFormatting sqref="AX90">
    <cfRule type="cellIs" dxfId="1293" priority="58" operator="greaterThan">
      <formula>20</formula>
    </cfRule>
  </conditionalFormatting>
  <conditionalFormatting sqref="AY89:AZ90">
    <cfRule type="cellIs" dxfId="1292" priority="57" operator="between">
      <formula>80</formula>
      <formula>120</formula>
    </cfRule>
  </conditionalFormatting>
  <conditionalFormatting sqref="AX90">
    <cfRule type="cellIs" dxfId="1291" priority="56" operator="greaterThan">
      <formula>20</formula>
    </cfRule>
  </conditionalFormatting>
  <conditionalFormatting sqref="AX90">
    <cfRule type="cellIs" dxfId="1290" priority="55" operator="lessThan">
      <formula>20</formula>
    </cfRule>
  </conditionalFormatting>
  <conditionalFormatting sqref="BE87">
    <cfRule type="cellIs" dxfId="1289" priority="46" operator="between">
      <formula>80</formula>
      <formula>120</formula>
    </cfRule>
  </conditionalFormatting>
  <conditionalFormatting sqref="BE90">
    <cfRule type="cellIs" dxfId="1288" priority="54" operator="between">
      <formula>80</formula>
      <formula>120</formula>
    </cfRule>
  </conditionalFormatting>
  <conditionalFormatting sqref="BD89">
    <cfRule type="cellIs" dxfId="1287" priority="53" operator="greaterThan">
      <formula>20</formula>
    </cfRule>
  </conditionalFormatting>
  <conditionalFormatting sqref="BE89">
    <cfRule type="cellIs" dxfId="1286" priority="52" operator="between">
      <formula>80</formula>
      <formula>120</formula>
    </cfRule>
  </conditionalFormatting>
  <conditionalFormatting sqref="BE89">
    <cfRule type="cellIs" dxfId="1285" priority="51" operator="between">
      <formula>80</formula>
      <formula>120</formula>
    </cfRule>
  </conditionalFormatting>
  <conditionalFormatting sqref="BE89">
    <cfRule type="cellIs" dxfId="1284" priority="49" operator="between">
      <formula>80</formula>
      <formula>120</formula>
    </cfRule>
  </conditionalFormatting>
  <conditionalFormatting sqref="BE89">
    <cfRule type="cellIs" dxfId="1283" priority="50" operator="between">
      <formula>80</formula>
      <formula>120</formula>
    </cfRule>
  </conditionalFormatting>
  <conditionalFormatting sqref="BE88">
    <cfRule type="cellIs" dxfId="1282" priority="48" operator="between">
      <formula>80</formula>
      <formula>120</formula>
    </cfRule>
  </conditionalFormatting>
  <conditionalFormatting sqref="BE87">
    <cfRule type="cellIs" dxfId="1281" priority="47" operator="between">
      <formula>80</formula>
      <formula>120</formula>
    </cfRule>
  </conditionalFormatting>
  <conditionalFormatting sqref="BE87">
    <cfRule type="cellIs" dxfId="1280" priority="44" operator="between">
      <formula>80</formula>
      <formula>120</formula>
    </cfRule>
  </conditionalFormatting>
  <conditionalFormatting sqref="BE87">
    <cfRule type="cellIs" dxfId="1279" priority="45" operator="between">
      <formula>80</formula>
      <formula>120</formula>
    </cfRule>
  </conditionalFormatting>
  <conditionalFormatting sqref="BD90">
    <cfRule type="cellIs" dxfId="1278" priority="43" operator="greaterThan">
      <formula>20</formula>
    </cfRule>
  </conditionalFormatting>
  <conditionalFormatting sqref="BE89:BE90">
    <cfRule type="cellIs" dxfId="1277" priority="42" operator="between">
      <formula>80</formula>
      <formula>120</formula>
    </cfRule>
  </conditionalFormatting>
  <conditionalFormatting sqref="BD90">
    <cfRule type="cellIs" dxfId="1276" priority="41" operator="greaterThan">
      <formula>20</formula>
    </cfRule>
  </conditionalFormatting>
  <conditionalFormatting sqref="BD90">
    <cfRule type="cellIs" dxfId="1275" priority="40" operator="lessThan">
      <formula>20</formula>
    </cfRule>
  </conditionalFormatting>
  <conditionalFormatting sqref="AK26 AK33 AK36 AK39 AK42 AK45 AK48">
    <cfRule type="cellIs" dxfId="1274" priority="39" operator="greaterThan">
      <formula>20</formula>
    </cfRule>
  </conditionalFormatting>
  <conditionalFormatting sqref="AQ26 AQ33 AQ36 AQ39 AQ42 AQ45 AQ48">
    <cfRule type="cellIs" dxfId="1273" priority="38" operator="greaterThan">
      <formula>20</formula>
    </cfRule>
  </conditionalFormatting>
  <conditionalFormatting sqref="AW26 AW33 AW36 AW39 AW42 AW45 AW48">
    <cfRule type="cellIs" dxfId="1272" priority="37" operator="greaterThan">
      <formula>20</formula>
    </cfRule>
  </conditionalFormatting>
  <conditionalFormatting sqref="BC26 BC33 BC36 BC39 BC42 BC45 BC48">
    <cfRule type="cellIs" dxfId="1271" priority="36" operator="greaterThan">
      <formula>20</formula>
    </cfRule>
  </conditionalFormatting>
  <conditionalFormatting sqref="AJ36 AJ39 AJ42 AJ45 AJ48">
    <cfRule type="cellIs" dxfId="1270" priority="35" operator="lessThan">
      <formula>20.1</formula>
    </cfRule>
  </conditionalFormatting>
  <conditionalFormatting sqref="AP36 AP39 AP42 AP45 AP48">
    <cfRule type="cellIs" dxfId="1269" priority="34" operator="lessThan">
      <formula>20.1</formula>
    </cfRule>
  </conditionalFormatting>
  <conditionalFormatting sqref="AV36 AV39 AV42 AV45 AV48">
    <cfRule type="cellIs" dxfId="1268" priority="33" operator="lessThan">
      <formula>20.1</formula>
    </cfRule>
  </conditionalFormatting>
  <conditionalFormatting sqref="BB36 BB39 BB42 BB45 BB48">
    <cfRule type="cellIs" dxfId="1267" priority="32" operator="lessThan">
      <formula>20.1</formula>
    </cfRule>
  </conditionalFormatting>
  <conditionalFormatting sqref="AI26">
    <cfRule type="cellIs" dxfId="1266" priority="31" operator="between">
      <formula>80</formula>
      <formula>120</formula>
    </cfRule>
  </conditionalFormatting>
  <conditionalFormatting sqref="AO26">
    <cfRule type="cellIs" dxfId="1265" priority="30" operator="between">
      <formula>80</formula>
      <formula>120</formula>
    </cfRule>
  </conditionalFormatting>
  <conditionalFormatting sqref="AU26">
    <cfRule type="cellIs" dxfId="1264" priority="29" operator="between">
      <formula>80</formula>
      <formula>120</formula>
    </cfRule>
  </conditionalFormatting>
  <conditionalFormatting sqref="BA26">
    <cfRule type="cellIs" dxfId="1263" priority="28" operator="between">
      <formula>80</formula>
      <formula>120</formula>
    </cfRule>
  </conditionalFormatting>
  <conditionalFormatting sqref="BC138">
    <cfRule type="cellIs" dxfId="1262" priority="27" operator="greaterThan">
      <formula>20</formula>
    </cfRule>
  </conditionalFormatting>
  <conditionalFormatting sqref="BA96">
    <cfRule type="cellIs" dxfId="1261" priority="17" operator="between">
      <formula>80</formula>
      <formula>120</formula>
    </cfRule>
  </conditionalFormatting>
  <conditionalFormatting sqref="AK96">
    <cfRule type="cellIs" dxfId="1260" priority="22" operator="greaterThan">
      <formula>20</formula>
    </cfRule>
  </conditionalFormatting>
  <conditionalFormatting sqref="AQ96">
    <cfRule type="cellIs" dxfId="1259" priority="21" operator="greaterThan">
      <formula>20</formula>
    </cfRule>
  </conditionalFormatting>
  <conditionalFormatting sqref="AO96">
    <cfRule type="cellIs" dxfId="1258" priority="19" operator="between">
      <formula>80</formula>
      <formula>120</formula>
    </cfRule>
  </conditionalFormatting>
  <conditionalFormatting sqref="AU96">
    <cfRule type="cellIs" dxfId="1257" priority="18" operator="between">
      <formula>80</formula>
      <formula>120</formula>
    </cfRule>
  </conditionalFormatting>
  <conditionalFormatting sqref="AO138">
    <cfRule type="cellIs" dxfId="1256" priority="12" operator="between">
      <formula>80</formula>
      <formula>120</formula>
    </cfRule>
  </conditionalFormatting>
  <conditionalFormatting sqref="AO51">
    <cfRule type="cellIs" dxfId="1255" priority="26" operator="between">
      <formula>80</formula>
      <formula>120</formula>
    </cfRule>
  </conditionalFormatting>
  <conditionalFormatting sqref="AU51">
    <cfRule type="cellIs" dxfId="1254" priority="25" operator="between">
      <formula>80</formula>
      <formula>120</formula>
    </cfRule>
  </conditionalFormatting>
  <conditionalFormatting sqref="AI138">
    <cfRule type="cellIs" dxfId="1253" priority="9" operator="between">
      <formula>80</formula>
      <formula>120</formula>
    </cfRule>
  </conditionalFormatting>
  <conditionalFormatting sqref="BA51">
    <cfRule type="cellIs" dxfId="1252" priority="24" operator="between">
      <formula>80</formula>
      <formula>120</formula>
    </cfRule>
  </conditionalFormatting>
  <conditionalFormatting sqref="AI51">
    <cfRule type="cellIs" dxfId="1251" priority="23" operator="between">
      <formula>80</formula>
      <formula>120</formula>
    </cfRule>
  </conditionalFormatting>
  <conditionalFormatting sqref="AU138">
    <cfRule type="cellIs" dxfId="1250" priority="11" operator="between">
      <formula>80</formula>
      <formula>120</formula>
    </cfRule>
  </conditionalFormatting>
  <conditionalFormatting sqref="BA138">
    <cfRule type="cellIs" dxfId="1249" priority="10" operator="between">
      <formula>80</formula>
      <formula>120</formula>
    </cfRule>
  </conditionalFormatting>
  <conditionalFormatting sqref="AW96">
    <cfRule type="cellIs" dxfId="1248" priority="20" operator="greaterThan">
      <formula>20</formula>
    </cfRule>
  </conditionalFormatting>
  <conditionalFormatting sqref="AI96">
    <cfRule type="cellIs" dxfId="1247" priority="16" operator="between">
      <formula>80</formula>
      <formula>120</formula>
    </cfRule>
  </conditionalFormatting>
  <conditionalFormatting sqref="AK138">
    <cfRule type="cellIs" dxfId="1246" priority="15" operator="greaterThan">
      <formula>20</formula>
    </cfRule>
  </conditionalFormatting>
  <conditionalFormatting sqref="AQ138">
    <cfRule type="cellIs" dxfId="1245" priority="14" operator="greaterThan">
      <formula>20</formula>
    </cfRule>
  </conditionalFormatting>
  <conditionalFormatting sqref="AW138">
    <cfRule type="cellIs" dxfId="1244" priority="13" operator="greaterThan">
      <formula>20</formula>
    </cfRule>
  </conditionalFormatting>
  <conditionalFormatting sqref="AK29">
    <cfRule type="cellIs" dxfId="1243" priority="8" operator="greaterThan">
      <formula>20</formula>
    </cfRule>
  </conditionalFormatting>
  <conditionalFormatting sqref="AQ29">
    <cfRule type="cellIs" dxfId="1242" priority="7" operator="greaterThan">
      <formula>20</formula>
    </cfRule>
  </conditionalFormatting>
  <conditionalFormatting sqref="AW29">
    <cfRule type="cellIs" dxfId="1241" priority="6" operator="greaterThan">
      <formula>20</formula>
    </cfRule>
  </conditionalFormatting>
  <conditionalFormatting sqref="BC29">
    <cfRule type="cellIs" dxfId="1240" priority="5" operator="greaterThan">
      <formula>20</formula>
    </cfRule>
  </conditionalFormatting>
  <conditionalFormatting sqref="AI29">
    <cfRule type="cellIs" dxfId="1239" priority="4" operator="between">
      <formula>80</formula>
      <formula>120</formula>
    </cfRule>
  </conditionalFormatting>
  <conditionalFormatting sqref="AO29">
    <cfRule type="cellIs" dxfId="1238" priority="3" operator="between">
      <formula>80</formula>
      <formula>120</formula>
    </cfRule>
  </conditionalFormatting>
  <conditionalFormatting sqref="AU29">
    <cfRule type="cellIs" dxfId="1237" priority="2" operator="between">
      <formula>80</formula>
      <formula>120</formula>
    </cfRule>
  </conditionalFormatting>
  <conditionalFormatting sqref="BA29">
    <cfRule type="cellIs" dxfId="1236" priority="1" operator="between">
      <formula>80</formula>
      <formula>120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33257-9AFC-4BDD-98B9-77E591C7332C}">
  <dimension ref="A1:BJ140"/>
  <sheetViews>
    <sheetView topLeftCell="A68" zoomScale="74" zoomScaleNormal="74" workbookViewId="0">
      <selection activeCell="K131" sqref="K131"/>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4.1160031571399296E-2</v>
      </c>
      <c r="N14" s="3">
        <f>((H14*$H$21)+$H$22)*1000/L14</f>
        <v>0.13569163188774727</v>
      </c>
      <c r="O14" s="3">
        <f>N14-M14</f>
        <v>9.4531600316347969E-2</v>
      </c>
      <c r="P14" s="3">
        <f>((J14*$J$21)+$J$22)*1000/L14</f>
        <v>1.0751304079712832E-2</v>
      </c>
    </row>
    <row r="15" spans="1:16" x14ac:dyDescent="0.35">
      <c r="A15" t="s">
        <v>68</v>
      </c>
      <c r="B15" t="s">
        <v>69</v>
      </c>
      <c r="C15" t="s">
        <v>67</v>
      </c>
      <c r="E15">
        <f>3*G36/1000</f>
        <v>6.0000000000000006E-4</v>
      </c>
      <c r="F15" s="2">
        <f>AVERAGE(I36:I37) - (A16*G36/0.5)</f>
        <v>1134.2</v>
      </c>
      <c r="G15">
        <f>6*H36/1000</f>
        <v>1.2000000000000001E-3</v>
      </c>
      <c r="H15" s="2">
        <f>AVERAGE(J36:J37) - (B16*H36/0.5)</f>
        <v>2200.3000000000002</v>
      </c>
      <c r="I15">
        <f>0.3*H36/1000</f>
        <v>5.9999999999999995E-5</v>
      </c>
      <c r="J15" s="2">
        <f>AVERAGE(L36:L37) - (C16*H36/0.5)</f>
        <v>1166.3</v>
      </c>
      <c r="L15">
        <v>0.2</v>
      </c>
      <c r="M15" s="3">
        <f t="shared" ref="M15:M19" si="0">((F15*$F$21)+$F$22)*1000/L15</f>
        <v>2.9098466608705524</v>
      </c>
      <c r="N15" s="3">
        <f t="shared" ref="N15:N19" si="1">((H15*$H$21)+$H$22)*1000/L15</f>
        <v>5.7107459884595535</v>
      </c>
      <c r="O15" s="3">
        <f t="shared" ref="O15:O19" si="2">N15-M15</f>
        <v>2.8008993275890011</v>
      </c>
      <c r="P15" s="3">
        <f t="shared" ref="P15:P19" si="3">((J15*$J$21)+$J$22)*1000/L15</f>
        <v>0.31630678779118382</v>
      </c>
    </row>
    <row r="16" spans="1:16" x14ac:dyDescent="0.35">
      <c r="A16">
        <f>AVERAGE(I33:I34)</f>
        <v>57</v>
      </c>
      <c r="B16">
        <f>AVERAGE(J33:J34)</f>
        <v>150.5</v>
      </c>
      <c r="C16">
        <f>AVERAGE(L33:L34)</f>
        <v>138</v>
      </c>
      <c r="E16">
        <f>3*G39/1000</f>
        <v>1.7999999999999997E-3</v>
      </c>
      <c r="F16" s="2">
        <f>AVERAGE(I39:I40) - (A16*G39/0.5)</f>
        <v>3856.6</v>
      </c>
      <c r="G16">
        <f>6*H39/1000</f>
        <v>3.5999999999999995E-3</v>
      </c>
      <c r="H16" s="2">
        <f>AVERAGE(J39:J40) - (B16*H39/0.5)</f>
        <v>7382.4</v>
      </c>
      <c r="I16">
        <f>0.3*H39/1000</f>
        <v>1.7999999999999998E-4</v>
      </c>
      <c r="J16" s="2">
        <f>AVERAGE(L39:L40) - (C16*H39/0.5)</f>
        <v>3447.9</v>
      </c>
      <c r="L16">
        <v>0.6</v>
      </c>
      <c r="M16" s="3">
        <f t="shared" si="0"/>
        <v>3.2157701338501234</v>
      </c>
      <c r="N16" s="3">
        <f t="shared" si="1"/>
        <v>6.1205429821978923</v>
      </c>
      <c r="O16" s="3">
        <f t="shared" si="2"/>
        <v>2.9047728483477688</v>
      </c>
      <c r="P16" s="3">
        <f t="shared" si="3"/>
        <v>0.29416923466076217</v>
      </c>
    </row>
    <row r="17" spans="1:62" x14ac:dyDescent="0.35">
      <c r="E17">
        <f>9*G42/1000</f>
        <v>2.9970000000000005E-3</v>
      </c>
      <c r="F17" s="2">
        <f>AVERAGE(I42:I43) - (A16*G42/0.5)</f>
        <v>5662.0379999999996</v>
      </c>
      <c r="G17">
        <f>18*H42/1000</f>
        <v>5.9940000000000011E-3</v>
      </c>
      <c r="H17" s="2">
        <f>AVERAGE(J42:J43) - (B16*H42/0.5)</f>
        <v>11790.267</v>
      </c>
      <c r="I17">
        <f>0.9*H42/1000</f>
        <v>2.9970000000000002E-4</v>
      </c>
      <c r="J17" s="2">
        <f>AVERAGE(L42:L43) - (C16*H42/0.5)</f>
        <v>5494.5919999999996</v>
      </c>
      <c r="L17">
        <v>0.33300000000000002</v>
      </c>
      <c r="M17" s="3">
        <f t="shared" si="0"/>
        <v>8.4777499137896815</v>
      </c>
      <c r="N17" s="3">
        <f t="shared" si="1"/>
        <v>17.490932998125956</v>
      </c>
      <c r="O17" s="3">
        <f t="shared" si="2"/>
        <v>9.0131830843362746</v>
      </c>
      <c r="P17" s="3">
        <f t="shared" si="3"/>
        <v>0.83508345204434409</v>
      </c>
    </row>
    <row r="18" spans="1:62" x14ac:dyDescent="0.35">
      <c r="E18">
        <f>9*G45/1000</f>
        <v>4.2030000000000001E-3</v>
      </c>
      <c r="F18" s="2">
        <f>AVERAGE(I45:I46) - (A16*G45/0.5)</f>
        <v>8414.2620000000006</v>
      </c>
      <c r="G18">
        <f>18*H45/1000</f>
        <v>8.4060000000000003E-3</v>
      </c>
      <c r="H18" s="2">
        <f>AVERAGE(J45:J46) - (B16*H45/0.5)</f>
        <v>17217.433000000001</v>
      </c>
      <c r="I18">
        <f>0.9*H45/1000</f>
        <v>4.2030000000000002E-4</v>
      </c>
      <c r="J18" s="2">
        <f>AVERAGE(L45:L46) - (B16*H45/0.5)</f>
        <v>8962.4330000000009</v>
      </c>
      <c r="L18">
        <v>0.46700000000000003</v>
      </c>
      <c r="M18" s="3">
        <f t="shared" si="0"/>
        <v>8.9621955159314304</v>
      </c>
      <c r="N18" s="3">
        <f t="shared" si="1"/>
        <v>18.146277352817233</v>
      </c>
      <c r="O18" s="3">
        <f t="shared" si="2"/>
        <v>9.1840818368858024</v>
      </c>
      <c r="P18" s="3">
        <f t="shared" si="3"/>
        <v>0.96402224487493948</v>
      </c>
    </row>
    <row r="19" spans="1:62" x14ac:dyDescent="0.35">
      <c r="E19">
        <f>9*G48/1000</f>
        <v>5.3999999999999994E-3</v>
      </c>
      <c r="F19" s="2">
        <f>AVERAGE(I48:I49) - (A16*G48/0.5)</f>
        <v>10988.6</v>
      </c>
      <c r="G19">
        <f>18*H48/1000</f>
        <v>1.0799999999999999E-2</v>
      </c>
      <c r="H19" s="2">
        <f>AVERAGE(J48:J49) - (B16*H48/0.5)</f>
        <v>22019.4</v>
      </c>
      <c r="I19">
        <f>0.9*H48/1000</f>
        <v>5.4000000000000001E-4</v>
      </c>
      <c r="J19" s="2">
        <f>AVERAGE(L48:L49) - (C16*H48/0.5)</f>
        <v>10501.4</v>
      </c>
      <c r="L19">
        <v>0.6</v>
      </c>
      <c r="M19" s="3">
        <f t="shared" si="0"/>
        <v>9.0992542408302945</v>
      </c>
      <c r="N19" s="3">
        <f t="shared" si="1"/>
        <v>18.031478308173153</v>
      </c>
      <c r="O19" s="3">
        <f t="shared" si="2"/>
        <v>8.9322240673428581</v>
      </c>
      <c r="P19" s="3">
        <f t="shared" si="3"/>
        <v>0.87763378619681032</v>
      </c>
    </row>
    <row r="20" spans="1:62" x14ac:dyDescent="0.35">
      <c r="F20" s="2"/>
      <c r="H20" s="2"/>
      <c r="J20" s="2"/>
    </row>
    <row r="21" spans="1:62" x14ac:dyDescent="0.35">
      <c r="D21" t="s">
        <v>33</v>
      </c>
      <c r="F21" s="5">
        <f>SLOPE(E13:E19,F13:F19)</f>
        <v>4.9496501180427689E-7</v>
      </c>
      <c r="G21" s="5"/>
      <c r="H21" s="5">
        <f>SLOPE(G13:G19,H13:H19)</f>
        <v>4.8825313900288002E-7</v>
      </c>
      <c r="I21" s="5"/>
      <c r="J21" s="5">
        <f>SLOPE(I13:I19,J13:J19)</f>
        <v>4.963191761843467E-8</v>
      </c>
    </row>
    <row r="22" spans="1:62" x14ac:dyDescent="0.35">
      <c r="D22" t="s">
        <v>34</v>
      </c>
      <c r="F22" s="5">
        <f>INTERCEPT(E13:E19,F13:F19)</f>
        <v>2.0580015785699648E-5</v>
      </c>
      <c r="G22" s="5"/>
      <c r="H22" s="5">
        <f>INTERCEPT(G13:G19,H13:H19)</f>
        <v>6.7845815943873636E-5</v>
      </c>
      <c r="I22" s="5"/>
      <c r="J22" s="5">
        <f>INTERCEPT(I13:I19,J13:J19)</f>
        <v>5.3756520398564158E-6</v>
      </c>
    </row>
    <row r="23" spans="1:62" x14ac:dyDescent="0.35">
      <c r="D23" t="s">
        <v>35</v>
      </c>
      <c r="F23" s="4">
        <f>RSQ(E13:E19,F13:F19)</f>
        <v>0.99764407770674013</v>
      </c>
      <c r="G23" s="4"/>
      <c r="H23" s="4">
        <f>RSQ(G13:G19,H13:H19)</f>
        <v>0.99946432302174582</v>
      </c>
      <c r="I23" s="4"/>
      <c r="J23" s="4">
        <f>RSQ(I13:I19,J13:J19)</f>
        <v>0.99272805964349875</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6439</v>
      </c>
      <c r="J25">
        <v>7260</v>
      </c>
      <c r="L25">
        <v>3390</v>
      </c>
      <c r="M25">
        <v>8.9250000000000007</v>
      </c>
      <c r="N25">
        <v>10.715</v>
      </c>
      <c r="O25">
        <v>1.7909999999999999</v>
      </c>
      <c r="Q25">
        <v>0.39800000000000002</v>
      </c>
      <c r="R25">
        <v>1</v>
      </c>
      <c r="S25">
        <v>0</v>
      </c>
      <c r="T25">
        <v>0</v>
      </c>
      <c r="V25">
        <v>0</v>
      </c>
      <c r="Y25" s="1">
        <v>44845</v>
      </c>
      <c r="Z25" s="6">
        <v>0.4816319444444444</v>
      </c>
      <c r="AB25">
        <v>1</v>
      </c>
      <c r="AD25" s="3">
        <f t="shared" ref="AD25:AD37" si="4">((I25*$F$21)+$F$22)*1000/G25</f>
        <v>10.692199089311464</v>
      </c>
      <c r="AE25" s="3">
        <f t="shared" ref="AE25:AE37" si="5">((J25*$H$21)+$H$22)*1000/H25</f>
        <v>12.04187868368261</v>
      </c>
      <c r="AF25" s="3">
        <f t="shared" ref="AF25:AF37" si="6">AE25-AD25</f>
        <v>1.3496795943711462</v>
      </c>
      <c r="AG25" s="3">
        <f t="shared" ref="AG25:AG37" si="7">((L25*$J$21)+$J$22)*1000/H25</f>
        <v>0.57875950922116659</v>
      </c>
      <c r="AH25" s="3"/>
    </row>
    <row r="26" spans="1:62" x14ac:dyDescent="0.35">
      <c r="A26">
        <v>2</v>
      </c>
      <c r="B26">
        <v>1</v>
      </c>
      <c r="C26" t="s">
        <v>26</v>
      </c>
      <c r="D26" t="s">
        <v>27</v>
      </c>
      <c r="G26">
        <v>0.3</v>
      </c>
      <c r="H26">
        <v>0.3</v>
      </c>
      <c r="I26">
        <v>6467</v>
      </c>
      <c r="J26">
        <v>7242</v>
      </c>
      <c r="L26">
        <v>3479</v>
      </c>
      <c r="M26">
        <v>8.9600000000000009</v>
      </c>
      <c r="N26">
        <v>10.69</v>
      </c>
      <c r="O26">
        <v>1.73</v>
      </c>
      <c r="Q26">
        <v>0.41299999999999998</v>
      </c>
      <c r="R26">
        <v>1</v>
      </c>
      <c r="S26">
        <v>0</v>
      </c>
      <c r="T26">
        <v>0</v>
      </c>
      <c r="V26">
        <v>0</v>
      </c>
      <c r="Y26" s="1">
        <v>44845</v>
      </c>
      <c r="Z26" s="6">
        <v>0.48863425925925924</v>
      </c>
      <c r="AB26">
        <v>1</v>
      </c>
      <c r="AD26" s="3">
        <f t="shared" si="4"/>
        <v>10.738395823746528</v>
      </c>
      <c r="AE26" s="3">
        <f t="shared" si="5"/>
        <v>12.012583495342437</v>
      </c>
      <c r="AF26" s="3">
        <f t="shared" si="6"/>
        <v>1.2741876715959091</v>
      </c>
      <c r="AG26" s="3">
        <f t="shared" si="7"/>
        <v>0.59348364478130222</v>
      </c>
      <c r="AH26" s="3"/>
      <c r="AK26">
        <f>ABS(100*(AD26-AD27)/(AVERAGE(AD26:AD27)))</f>
        <v>0.50831176547071155</v>
      </c>
      <c r="AQ26">
        <f>ABS(100*(AE26-AE27)/(AVERAGE(AE26:AE27)))</f>
        <v>0.23005752343188499</v>
      </c>
      <c r="AW26">
        <f>ABS(100*(AF26-AF27)/(AVERAGE(AF26:AF27)))</f>
        <v>6.2432364320593736</v>
      </c>
      <c r="BC26">
        <f>ABS(100*(AG26-AG27)/(AVERAGE(AG26:AG27)))</f>
        <v>2.483553244598653</v>
      </c>
      <c r="BG26" s="3">
        <f>AVERAGE(AD26:AD27)</f>
        <v>10.711172748097292</v>
      </c>
      <c r="BH26" s="3">
        <f>AVERAGE(AE26:AE27)</f>
        <v>12.02641733428085</v>
      </c>
      <c r="BI26" s="3">
        <f>AVERAGE(AF26:AF27)</f>
        <v>1.3152445861835593</v>
      </c>
      <c r="BJ26" s="3">
        <f>AVERAGE(AG26:AG27)</f>
        <v>0.58620429686393183</v>
      </c>
    </row>
    <row r="27" spans="1:62" x14ac:dyDescent="0.35">
      <c r="A27">
        <v>3</v>
      </c>
      <c r="B27">
        <v>1</v>
      </c>
      <c r="C27" t="s">
        <v>26</v>
      </c>
      <c r="D27" t="s">
        <v>27</v>
      </c>
      <c r="G27">
        <v>0.3</v>
      </c>
      <c r="H27">
        <v>0.3</v>
      </c>
      <c r="I27">
        <v>6434</v>
      </c>
      <c r="J27">
        <v>7259</v>
      </c>
      <c r="L27">
        <v>3391</v>
      </c>
      <c r="M27">
        <v>8.9179999999999993</v>
      </c>
      <c r="N27">
        <v>10.712999999999999</v>
      </c>
      <c r="O27">
        <v>1.7949999999999999</v>
      </c>
      <c r="Q27">
        <v>0.39800000000000002</v>
      </c>
      <c r="R27">
        <v>1</v>
      </c>
      <c r="S27">
        <v>0</v>
      </c>
      <c r="T27">
        <v>0</v>
      </c>
      <c r="V27">
        <v>0</v>
      </c>
      <c r="Y27" s="1">
        <v>44845</v>
      </c>
      <c r="Z27" s="6">
        <v>0.49603009259259262</v>
      </c>
      <c r="AB27">
        <v>1</v>
      </c>
      <c r="AD27" s="3">
        <f t="shared" si="4"/>
        <v>10.683949672448056</v>
      </c>
      <c r="AE27" s="3">
        <f t="shared" si="5"/>
        <v>12.040251173219266</v>
      </c>
      <c r="AF27" s="3">
        <f t="shared" si="6"/>
        <v>1.3563015007712096</v>
      </c>
      <c r="AG27" s="3">
        <f t="shared" si="7"/>
        <v>0.57892494894656132</v>
      </c>
      <c r="AH27" s="3"/>
    </row>
    <row r="28" spans="1:62" x14ac:dyDescent="0.35">
      <c r="A28">
        <v>4</v>
      </c>
      <c r="B28">
        <v>3</v>
      </c>
      <c r="C28" t="s">
        <v>85</v>
      </c>
      <c r="D28" t="s">
        <v>27</v>
      </c>
      <c r="G28">
        <v>0.5</v>
      </c>
      <c r="H28">
        <v>0.5</v>
      </c>
      <c r="I28">
        <v>3574</v>
      </c>
      <c r="J28">
        <v>564</v>
      </c>
      <c r="L28">
        <v>439</v>
      </c>
      <c r="M28">
        <v>3.1560000000000001</v>
      </c>
      <c r="N28">
        <v>0.75600000000000001</v>
      </c>
      <c r="O28">
        <v>0</v>
      </c>
      <c r="Q28">
        <v>0</v>
      </c>
      <c r="R28">
        <v>1</v>
      </c>
      <c r="S28">
        <v>0</v>
      </c>
      <c r="T28">
        <v>0</v>
      </c>
      <c r="V28">
        <v>0</v>
      </c>
      <c r="Y28" s="1">
        <v>44845</v>
      </c>
      <c r="Z28" s="6">
        <v>0.50825231481481481</v>
      </c>
      <c r="AB28">
        <v>1</v>
      </c>
      <c r="AD28" s="3">
        <f t="shared" si="4"/>
        <v>3.5791699359483706</v>
      </c>
      <c r="AE28" s="3">
        <f t="shared" si="5"/>
        <v>0.68644117268299587</v>
      </c>
      <c r="AF28" s="3">
        <f t="shared" si="6"/>
        <v>-2.8927287632653749</v>
      </c>
      <c r="AG28" s="3">
        <f t="shared" si="7"/>
        <v>5.4328127748698475E-2</v>
      </c>
      <c r="AH28" s="3"/>
    </row>
    <row r="29" spans="1:62" x14ac:dyDescent="0.35">
      <c r="A29">
        <v>5</v>
      </c>
      <c r="B29">
        <v>3</v>
      </c>
      <c r="C29" t="s">
        <v>85</v>
      </c>
      <c r="D29" t="s">
        <v>27</v>
      </c>
      <c r="G29">
        <v>0.5</v>
      </c>
      <c r="H29">
        <v>0.5</v>
      </c>
      <c r="I29">
        <v>516</v>
      </c>
      <c r="J29">
        <v>606</v>
      </c>
      <c r="L29">
        <v>517</v>
      </c>
      <c r="M29">
        <v>0.81</v>
      </c>
      <c r="N29">
        <v>0.79200000000000004</v>
      </c>
      <c r="O29">
        <v>0</v>
      </c>
      <c r="Q29">
        <v>0</v>
      </c>
      <c r="R29">
        <v>1</v>
      </c>
      <c r="S29">
        <v>0</v>
      </c>
      <c r="T29">
        <v>0</v>
      </c>
      <c r="V29">
        <v>0</v>
      </c>
      <c r="Y29" s="1">
        <v>44845</v>
      </c>
      <c r="Z29" s="6">
        <v>0.51443287037037033</v>
      </c>
      <c r="AB29">
        <v>1</v>
      </c>
      <c r="AD29" s="3">
        <f t="shared" si="4"/>
        <v>0.55196392375341297</v>
      </c>
      <c r="AE29" s="3">
        <f t="shared" si="5"/>
        <v>0.7274544363592379</v>
      </c>
      <c r="AF29" s="3">
        <f t="shared" si="6"/>
        <v>0.17549051260582493</v>
      </c>
      <c r="AG29" s="3">
        <f t="shared" si="7"/>
        <v>6.2070706897174283E-2</v>
      </c>
      <c r="AH29" s="3"/>
      <c r="AK29">
        <f>ABS(100*(AD29-AD30)/(AVERAGE(AD29:AD30)))</f>
        <v>8.0212098938476828</v>
      </c>
      <c r="AQ29">
        <f>ABS(100*(AE29-AE30)/(AVERAGE(AE29:AE30)))</f>
        <v>1.2154668464994614</v>
      </c>
      <c r="AW29">
        <f>ABS(100*(AF29-AF30)/(AVERAGE(AF29:AF30)))</f>
        <v>17.558208724629619</v>
      </c>
      <c r="BC29">
        <f>ABS(100*(AG29-AG30)/(AVERAGE(AG29:AG30)))</f>
        <v>15.508941857942196</v>
      </c>
      <c r="BG29" s="3">
        <f>AVERAGE(AD29:AD30)</f>
        <v>0.53068042824582906</v>
      </c>
      <c r="BH29" s="3">
        <f>AVERAGE(AE29:AE30)</f>
        <v>0.72306015810821189</v>
      </c>
      <c r="BI29" s="3">
        <f>AVERAGE(AF29:AF30)</f>
        <v>0.19237972986238283</v>
      </c>
      <c r="BJ29" s="3">
        <f>AVERAGE(AG29:AG30)</f>
        <v>5.760383431151516E-2</v>
      </c>
    </row>
    <row r="30" spans="1:62" x14ac:dyDescent="0.35">
      <c r="A30">
        <v>6</v>
      </c>
      <c r="B30">
        <v>3</v>
      </c>
      <c r="C30" t="s">
        <v>85</v>
      </c>
      <c r="D30" t="s">
        <v>27</v>
      </c>
      <c r="G30">
        <v>0.5</v>
      </c>
      <c r="H30">
        <v>0.5</v>
      </c>
      <c r="I30">
        <v>473</v>
      </c>
      <c r="J30">
        <v>597</v>
      </c>
      <c r="L30">
        <v>427</v>
      </c>
      <c r="M30">
        <v>0.77800000000000002</v>
      </c>
      <c r="N30">
        <v>0.78400000000000003</v>
      </c>
      <c r="O30">
        <v>7.0000000000000001E-3</v>
      </c>
      <c r="Q30">
        <v>0</v>
      </c>
      <c r="R30">
        <v>1</v>
      </c>
      <c r="S30">
        <v>0</v>
      </c>
      <c r="T30">
        <v>0</v>
      </c>
      <c r="V30">
        <v>0</v>
      </c>
      <c r="Y30" s="1">
        <v>44845</v>
      </c>
      <c r="Z30" s="6">
        <v>0.52106481481481481</v>
      </c>
      <c r="AB30">
        <v>1</v>
      </c>
      <c r="AD30" s="3">
        <f t="shared" si="4"/>
        <v>0.50939693273824527</v>
      </c>
      <c r="AE30" s="3">
        <f t="shared" si="5"/>
        <v>0.718665879857186</v>
      </c>
      <c r="AF30" s="3">
        <f t="shared" si="6"/>
        <v>0.20926894711894073</v>
      </c>
      <c r="AG30" s="3">
        <f t="shared" si="7"/>
        <v>5.3136961725856038E-2</v>
      </c>
      <c r="AH30" s="3"/>
    </row>
    <row r="31" spans="1:62" x14ac:dyDescent="0.35">
      <c r="A31">
        <v>7</v>
      </c>
      <c r="B31">
        <v>3</v>
      </c>
      <c r="D31" t="s">
        <v>87</v>
      </c>
      <c r="Y31" s="1">
        <v>44845</v>
      </c>
      <c r="Z31" s="6">
        <v>0.52479166666666666</v>
      </c>
      <c r="AD31" s="3"/>
      <c r="AE31" s="3"/>
      <c r="AF31" s="3"/>
      <c r="AG31" s="3"/>
      <c r="AH31" s="3"/>
    </row>
    <row r="32" spans="1:62" x14ac:dyDescent="0.35">
      <c r="A32">
        <v>8</v>
      </c>
      <c r="B32">
        <v>3</v>
      </c>
      <c r="C32" t="s">
        <v>86</v>
      </c>
      <c r="D32" t="s">
        <v>27</v>
      </c>
      <c r="G32">
        <v>0.5</v>
      </c>
      <c r="H32">
        <v>0.5</v>
      </c>
      <c r="I32">
        <v>67</v>
      </c>
      <c r="J32">
        <v>131</v>
      </c>
      <c r="L32">
        <v>154</v>
      </c>
      <c r="M32">
        <v>0.46600000000000003</v>
      </c>
      <c r="N32">
        <v>0.38900000000000001</v>
      </c>
      <c r="O32">
        <v>0</v>
      </c>
      <c r="Q32">
        <v>0</v>
      </c>
      <c r="R32">
        <v>1</v>
      </c>
      <c r="S32">
        <v>0</v>
      </c>
      <c r="T32">
        <v>0</v>
      </c>
      <c r="V32">
        <v>0</v>
      </c>
      <c r="Y32" s="1">
        <v>44845</v>
      </c>
      <c r="Z32" s="6">
        <v>0.53533564814814816</v>
      </c>
      <c r="AB32">
        <v>1</v>
      </c>
      <c r="AD32" s="3">
        <f t="shared" si="4"/>
        <v>0.1074853431531724</v>
      </c>
      <c r="AE32" s="3">
        <f t="shared" si="5"/>
        <v>0.26361395430650186</v>
      </c>
      <c r="AF32" s="3">
        <f t="shared" si="6"/>
        <v>0.15612861115332946</v>
      </c>
      <c r="AG32" s="3">
        <f t="shared" si="7"/>
        <v>2.6037934706190712E-2</v>
      </c>
      <c r="AH32" s="3"/>
    </row>
    <row r="33" spans="1:62" x14ac:dyDescent="0.35">
      <c r="A33">
        <v>9</v>
      </c>
      <c r="B33">
        <v>3</v>
      </c>
      <c r="C33" t="s">
        <v>86</v>
      </c>
      <c r="D33" t="s">
        <v>27</v>
      </c>
      <c r="G33">
        <v>0.5</v>
      </c>
      <c r="H33">
        <v>0.5</v>
      </c>
      <c r="I33">
        <v>62</v>
      </c>
      <c r="J33">
        <v>157</v>
      </c>
      <c r="L33">
        <v>186</v>
      </c>
      <c r="M33">
        <v>0.46300000000000002</v>
      </c>
      <c r="N33">
        <v>0.41199999999999998</v>
      </c>
      <c r="O33">
        <v>0</v>
      </c>
      <c r="Q33">
        <v>0</v>
      </c>
      <c r="R33">
        <v>1</v>
      </c>
      <c r="S33">
        <v>0</v>
      </c>
      <c r="T33">
        <v>0</v>
      </c>
      <c r="V33">
        <v>0</v>
      </c>
      <c r="Y33" s="1">
        <v>44845</v>
      </c>
      <c r="Z33" s="6">
        <v>0.54098379629629634</v>
      </c>
      <c r="AB33">
        <v>1</v>
      </c>
      <c r="AD33" s="3">
        <f t="shared" si="4"/>
        <v>0.10253569303512963</v>
      </c>
      <c r="AE33" s="3">
        <f t="shared" si="5"/>
        <v>0.28900311753465163</v>
      </c>
      <c r="AF33" s="3">
        <f t="shared" si="6"/>
        <v>0.186467424499522</v>
      </c>
      <c r="AG33" s="3">
        <f t="shared" si="7"/>
        <v>2.921437743377053E-2</v>
      </c>
      <c r="AH33" s="3"/>
      <c r="AK33">
        <f>ABS(100*(AD33-AD34)/(AVERAGE(AD33:AD34)))</f>
        <v>10.144176298342575</v>
      </c>
      <c r="AQ33">
        <f>ABS(100*(AE33-AE34)/(AVERAGE(AE33:AE34)))</f>
        <v>4.4911798780317458</v>
      </c>
      <c r="AW33">
        <f>ABS(100*(AF33-AF34)/(AVERAGE(AF33:AF34)))</f>
        <v>1.510393171935148</v>
      </c>
      <c r="BC33">
        <f>ABS(100*(AG33-AG34)/(AVERAGE(AG33:AG34)))</f>
        <v>38.975214348274804</v>
      </c>
      <c r="BG33" s="3">
        <f>AVERAGE(AD33:AD34)</f>
        <v>9.7586042917086863E-2</v>
      </c>
      <c r="BH33" s="3">
        <f>AVERAGE(AE33:AE34)</f>
        <v>0.28265582672761419</v>
      </c>
      <c r="BI33" s="3">
        <f>AVERAGE(AF33:AF34)</f>
        <v>0.18506978381052733</v>
      </c>
      <c r="BJ33" s="3">
        <f>AVERAGE(AG33:AG34)</f>
        <v>2.44497133424008E-2</v>
      </c>
    </row>
    <row r="34" spans="1:62" x14ac:dyDescent="0.35">
      <c r="A34">
        <v>10</v>
      </c>
      <c r="B34">
        <v>3</v>
      </c>
      <c r="C34" t="s">
        <v>86</v>
      </c>
      <c r="D34" t="s">
        <v>27</v>
      </c>
      <c r="G34">
        <v>0.5</v>
      </c>
      <c r="H34">
        <v>0.5</v>
      </c>
      <c r="I34">
        <v>52</v>
      </c>
      <c r="J34">
        <v>144</v>
      </c>
      <c r="L34">
        <v>90</v>
      </c>
      <c r="M34">
        <v>0.45500000000000002</v>
      </c>
      <c r="N34">
        <v>0.40100000000000002</v>
      </c>
      <c r="O34">
        <v>0</v>
      </c>
      <c r="Q34">
        <v>0</v>
      </c>
      <c r="R34">
        <v>1</v>
      </c>
      <c r="S34">
        <v>0</v>
      </c>
      <c r="T34">
        <v>0</v>
      </c>
      <c r="V34">
        <v>0</v>
      </c>
      <c r="Y34" s="1">
        <v>44845</v>
      </c>
      <c r="Z34" s="6">
        <v>0.54700231481481476</v>
      </c>
      <c r="AB34">
        <v>1</v>
      </c>
      <c r="AD34" s="3">
        <f t="shared" si="4"/>
        <v>9.2636392799044093E-2</v>
      </c>
      <c r="AE34" s="3">
        <f t="shared" si="5"/>
        <v>0.27630853592057675</v>
      </c>
      <c r="AF34" s="3">
        <f t="shared" si="6"/>
        <v>0.18367214312153265</v>
      </c>
      <c r="AG34" s="3">
        <f t="shared" si="7"/>
        <v>1.9685049251031074E-2</v>
      </c>
      <c r="AH34" s="3"/>
    </row>
    <row r="35" spans="1:62" x14ac:dyDescent="0.35">
      <c r="A35">
        <v>11</v>
      </c>
      <c r="B35">
        <v>4</v>
      </c>
      <c r="C35" t="s">
        <v>61</v>
      </c>
      <c r="D35" t="s">
        <v>27</v>
      </c>
      <c r="G35">
        <v>0.2</v>
      </c>
      <c r="H35">
        <v>0.2</v>
      </c>
      <c r="I35">
        <v>477</v>
      </c>
      <c r="J35">
        <v>2236</v>
      </c>
      <c r="L35">
        <v>1242</v>
      </c>
      <c r="M35">
        <v>1.952</v>
      </c>
      <c r="N35">
        <v>5.4320000000000004</v>
      </c>
      <c r="O35">
        <v>3.48</v>
      </c>
      <c r="Q35">
        <v>3.5000000000000003E-2</v>
      </c>
      <c r="R35">
        <v>1</v>
      </c>
      <c r="S35">
        <v>0</v>
      </c>
      <c r="T35">
        <v>0</v>
      </c>
      <c r="V35">
        <v>0</v>
      </c>
      <c r="Y35" s="1">
        <v>44845</v>
      </c>
      <c r="Z35" s="6">
        <v>0.55809027777777775</v>
      </c>
      <c r="AB35">
        <v>1</v>
      </c>
      <c r="AD35" s="3">
        <f t="shared" si="4"/>
        <v>1.2833916320816985</v>
      </c>
      <c r="AE35" s="3">
        <f t="shared" si="5"/>
        <v>5.7978991737715662</v>
      </c>
      <c r="AF35" s="3">
        <f t="shared" si="6"/>
        <v>4.5145075416898681</v>
      </c>
      <c r="AG35" s="3">
        <f t="shared" si="7"/>
        <v>0.33509246860976133</v>
      </c>
      <c r="AH35" s="3"/>
    </row>
    <row r="36" spans="1:62" x14ac:dyDescent="0.35">
      <c r="A36">
        <v>12</v>
      </c>
      <c r="B36">
        <v>4</v>
      </c>
      <c r="C36" t="s">
        <v>61</v>
      </c>
      <c r="D36" t="s">
        <v>27</v>
      </c>
      <c r="G36">
        <v>0.2</v>
      </c>
      <c r="H36">
        <v>0.2</v>
      </c>
      <c r="I36">
        <v>1123</v>
      </c>
      <c r="J36">
        <v>2268</v>
      </c>
      <c r="L36">
        <v>1204</v>
      </c>
      <c r="M36">
        <v>3.1909999999999998</v>
      </c>
      <c r="N36">
        <v>5.4989999999999997</v>
      </c>
      <c r="O36">
        <v>2.3079999999999998</v>
      </c>
      <c r="Q36">
        <v>2.5000000000000001E-2</v>
      </c>
      <c r="R36">
        <v>1</v>
      </c>
      <c r="S36">
        <v>0</v>
      </c>
      <c r="T36">
        <v>0</v>
      </c>
      <c r="V36">
        <v>0</v>
      </c>
      <c r="Y36" s="1">
        <v>44845</v>
      </c>
      <c r="Z36" s="6">
        <v>0.5644675925925926</v>
      </c>
      <c r="AB36">
        <v>1</v>
      </c>
      <c r="AD36" s="3">
        <f t="shared" si="4"/>
        <v>2.8821286202095129</v>
      </c>
      <c r="AE36" s="3">
        <f t="shared" si="5"/>
        <v>5.8760196760120271</v>
      </c>
      <c r="AF36" s="3">
        <f t="shared" si="6"/>
        <v>2.9938910558025142</v>
      </c>
      <c r="AG36" s="3">
        <f t="shared" si="7"/>
        <v>0.32566240426225884</v>
      </c>
      <c r="AH36" s="3"/>
      <c r="AJ36">
        <f>ABS(100*((AVERAGE(AD36:AD37))-3)/3)</f>
        <v>1.1242442594586659</v>
      </c>
      <c r="AK36">
        <f>ABS(100*(AD36-AD37)/(AVERAGE(AD36:AD37)))</f>
        <v>5.6733861856239267</v>
      </c>
      <c r="AP36">
        <f>ABS(100*((AVERAGE(AE36:AE37))-6)/6)</f>
        <v>2.3714969450096803</v>
      </c>
      <c r="AQ36">
        <f>ABS(100*(AE36-AE37)/(AVERAGE(AE36:AE37)))</f>
        <v>0.62514163861534489</v>
      </c>
      <c r="AV36">
        <f>ABS(100*((AVERAGE(AF36:AF37))-3)/3)</f>
        <v>3.618749630560695</v>
      </c>
      <c r="AW36">
        <f>ABS(100*(AF36-AF37)/(AVERAGE(AF36:AF37)))</f>
        <v>7.0866857282317079</v>
      </c>
      <c r="BB36">
        <f>ABS(100*((AVERAGE(AG36:AG37))-0.3)/0.3)</f>
        <v>10.001732351290631</v>
      </c>
      <c r="BC36">
        <f>ABS(100*(AG36-AG37)/(AVERAGE(AG36:AG37)))</f>
        <v>2.6319541815604</v>
      </c>
      <c r="BG36" s="3">
        <f>AVERAGE(AD36:AD37)</f>
        <v>2.96627267221624</v>
      </c>
      <c r="BH36" s="3">
        <f>AVERAGE(AE36:AE37)</f>
        <v>5.8577101832994192</v>
      </c>
      <c r="BI36" s="3">
        <f>AVERAGE(AF36:AF37)</f>
        <v>2.8914375110831791</v>
      </c>
      <c r="BJ36" s="3">
        <f>AVERAGE(AG36:AG37)</f>
        <v>0.33000519705387188</v>
      </c>
    </row>
    <row r="37" spans="1:62" x14ac:dyDescent="0.35">
      <c r="A37">
        <v>13</v>
      </c>
      <c r="B37">
        <v>4</v>
      </c>
      <c r="C37" t="s">
        <v>61</v>
      </c>
      <c r="D37" t="s">
        <v>27</v>
      </c>
      <c r="G37">
        <v>0.2</v>
      </c>
      <c r="H37">
        <v>0.2</v>
      </c>
      <c r="I37">
        <v>1191</v>
      </c>
      <c r="J37">
        <v>2253</v>
      </c>
      <c r="L37">
        <v>1239</v>
      </c>
      <c r="M37">
        <v>3.3210000000000002</v>
      </c>
      <c r="N37">
        <v>5.468</v>
      </c>
      <c r="O37">
        <v>2.1469999999999998</v>
      </c>
      <c r="Q37">
        <v>3.4000000000000002E-2</v>
      </c>
      <c r="R37">
        <v>1</v>
      </c>
      <c r="S37">
        <v>0</v>
      </c>
      <c r="T37">
        <v>0</v>
      </c>
      <c r="V37">
        <v>0</v>
      </c>
      <c r="Y37" s="1">
        <v>44845</v>
      </c>
      <c r="Z37" s="6">
        <v>0.57126157407407407</v>
      </c>
      <c r="AB37">
        <v>1</v>
      </c>
      <c r="AD37" s="3">
        <f t="shared" si="4"/>
        <v>3.0504167242229667</v>
      </c>
      <c r="AE37" s="3">
        <f t="shared" si="5"/>
        <v>5.8394006905868112</v>
      </c>
      <c r="AF37" s="3">
        <f t="shared" si="6"/>
        <v>2.7889839663638445</v>
      </c>
      <c r="AG37" s="3">
        <f t="shared" si="7"/>
        <v>0.33434798984548486</v>
      </c>
      <c r="AH37" s="3"/>
    </row>
    <row r="38" spans="1:62" x14ac:dyDescent="0.35">
      <c r="A38">
        <v>14</v>
      </c>
      <c r="B38">
        <v>5</v>
      </c>
      <c r="C38" t="s">
        <v>61</v>
      </c>
      <c r="D38" t="s">
        <v>27</v>
      </c>
      <c r="G38">
        <v>0.6</v>
      </c>
      <c r="H38">
        <v>0.6</v>
      </c>
      <c r="I38">
        <v>3859</v>
      </c>
      <c r="J38">
        <v>7500</v>
      </c>
      <c r="L38">
        <v>3580</v>
      </c>
      <c r="M38">
        <v>2.8130000000000002</v>
      </c>
      <c r="N38">
        <v>5.5270000000000001</v>
      </c>
      <c r="O38">
        <v>2.714</v>
      </c>
      <c r="Q38">
        <v>0.215</v>
      </c>
      <c r="R38">
        <v>1</v>
      </c>
      <c r="S38">
        <v>0</v>
      </c>
      <c r="T38">
        <v>0</v>
      </c>
      <c r="V38">
        <v>0</v>
      </c>
      <c r="Y38" s="1">
        <v>44845</v>
      </c>
      <c r="Z38" s="6">
        <v>0.58415509259259257</v>
      </c>
      <c r="AB38">
        <v>1</v>
      </c>
      <c r="AD38" s="3">
        <f t="shared" ref="AD38:AD101" si="8">((I38*$F$21)+$F$22)*1000/G38</f>
        <v>3.2177499938973404</v>
      </c>
      <c r="AE38" s="3">
        <f t="shared" ref="AE38:AE101" si="9">((J38*$H$21)+$H$22)*1000/H38</f>
        <v>6.2162405974424564</v>
      </c>
      <c r="AF38" s="3">
        <f t="shared" ref="AF38:AF101" si="10">AE38-AD38</f>
        <v>2.998490603545116</v>
      </c>
      <c r="AG38" s="3">
        <f t="shared" ref="AG38:AG101" si="11">((L38*$J$21)+$J$22)*1000/H38</f>
        <v>0.30509652852308755</v>
      </c>
      <c r="AH38" s="3"/>
    </row>
    <row r="39" spans="1:62" x14ac:dyDescent="0.35">
      <c r="A39">
        <v>15</v>
      </c>
      <c r="B39">
        <v>5</v>
      </c>
      <c r="C39" t="s">
        <v>61</v>
      </c>
      <c r="D39" t="s">
        <v>27</v>
      </c>
      <c r="G39">
        <v>0.6</v>
      </c>
      <c r="H39">
        <v>0.6</v>
      </c>
      <c r="I39">
        <v>3910</v>
      </c>
      <c r="J39">
        <v>7580</v>
      </c>
      <c r="L39">
        <v>3594</v>
      </c>
      <c r="M39">
        <v>2.8450000000000002</v>
      </c>
      <c r="N39">
        <v>5.5830000000000002</v>
      </c>
      <c r="O39">
        <v>2.738</v>
      </c>
      <c r="Q39">
        <v>0.217</v>
      </c>
      <c r="R39">
        <v>1</v>
      </c>
      <c r="S39">
        <v>0</v>
      </c>
      <c r="T39">
        <v>0</v>
      </c>
      <c r="V39">
        <v>0</v>
      </c>
      <c r="Y39" s="1">
        <v>44845</v>
      </c>
      <c r="Z39" s="6">
        <v>0.59135416666666674</v>
      </c>
      <c r="AB39">
        <v>1</v>
      </c>
      <c r="AD39" s="3">
        <f t="shared" si="8"/>
        <v>3.2598220199007035</v>
      </c>
      <c r="AE39" s="3">
        <f t="shared" si="9"/>
        <v>6.2813410159761736</v>
      </c>
      <c r="AF39" s="3">
        <f t="shared" si="10"/>
        <v>3.02151899607547</v>
      </c>
      <c r="AG39" s="3">
        <f t="shared" si="11"/>
        <v>0.30625460660085108</v>
      </c>
      <c r="AH39" s="3"/>
      <c r="AJ39">
        <f>ABS(100*((AVERAGE(AD39:AD40))-3)/3)</f>
        <v>9.0732048398603382</v>
      </c>
      <c r="AK39">
        <f>ABS(100*(AD39-AD40)/(AVERAGE(AD39:AD40)))</f>
        <v>0.75631928808878701</v>
      </c>
      <c r="AP39">
        <f>ABS(100*((AVERAGE(AE39:AE40))-6)/6)</f>
        <v>4.4584529506293142</v>
      </c>
      <c r="AQ39">
        <f>ABS(100*(AE39-AE40)/(AVERAGE(AE39:AE40)))</f>
        <v>0.44144628949441661</v>
      </c>
      <c r="AV39">
        <f>ABS(100*((AVERAGE(AF39:AF40))-3)/3)</f>
        <v>0.15629893860171032</v>
      </c>
      <c r="AW39">
        <f>ABS(100*(AF39-AF40)/(AVERAGE(AF39:AF40)))</f>
        <v>1.7499327418698907</v>
      </c>
      <c r="BB39">
        <f>ABS(100*((AVERAGE(AG39:AG40))-0.3)/0.3)</f>
        <v>2.6225479744833953</v>
      </c>
      <c r="BC39">
        <f>ABS(100*(AG39-AG40)/(AVERAGE(AG39:AG40)))</f>
        <v>1.0478771345001567</v>
      </c>
      <c r="BG39" s="3">
        <f>AVERAGE(AD39:AD40)</f>
        <v>3.2721961451958101</v>
      </c>
      <c r="BH39" s="3">
        <f>AVERAGE(AE39:AE40)</f>
        <v>6.2675071770377588</v>
      </c>
      <c r="BI39" s="3">
        <f>AVERAGE(AF39:AF40)</f>
        <v>2.9953110318419487</v>
      </c>
      <c r="BJ39" s="3">
        <f>AVERAGE(AG39:AG40)</f>
        <v>0.30786764392345017</v>
      </c>
    </row>
    <row r="40" spans="1:62" x14ac:dyDescent="0.35">
      <c r="A40">
        <v>16</v>
      </c>
      <c r="B40">
        <v>5</v>
      </c>
      <c r="C40" t="s">
        <v>61</v>
      </c>
      <c r="D40" t="s">
        <v>27</v>
      </c>
      <c r="G40">
        <v>0.6</v>
      </c>
      <c r="H40">
        <v>0.6</v>
      </c>
      <c r="I40">
        <v>3940</v>
      </c>
      <c r="J40">
        <v>7546</v>
      </c>
      <c r="L40">
        <v>3633</v>
      </c>
      <c r="M40">
        <v>2.8639999999999999</v>
      </c>
      <c r="N40">
        <v>5.5590000000000002</v>
      </c>
      <c r="O40">
        <v>2.6949999999999998</v>
      </c>
      <c r="Q40">
        <v>0.22</v>
      </c>
      <c r="R40">
        <v>1</v>
      </c>
      <c r="S40">
        <v>0</v>
      </c>
      <c r="T40">
        <v>0</v>
      </c>
      <c r="V40">
        <v>0</v>
      </c>
      <c r="Y40" s="1">
        <v>44845</v>
      </c>
      <c r="Z40" s="6">
        <v>0.59895833333333337</v>
      </c>
      <c r="AB40">
        <v>1</v>
      </c>
      <c r="AD40" s="3">
        <f t="shared" si="8"/>
        <v>3.2845702704909172</v>
      </c>
      <c r="AE40" s="3">
        <f t="shared" si="9"/>
        <v>6.2536733380993441</v>
      </c>
      <c r="AF40" s="3">
        <f t="shared" si="10"/>
        <v>2.9691030676084269</v>
      </c>
      <c r="AG40" s="3">
        <f t="shared" si="11"/>
        <v>0.30948068124604927</v>
      </c>
      <c r="AH40" s="3"/>
    </row>
    <row r="41" spans="1:62" x14ac:dyDescent="0.35">
      <c r="A41">
        <v>17</v>
      </c>
      <c r="B41">
        <v>6</v>
      </c>
      <c r="C41" t="s">
        <v>65</v>
      </c>
      <c r="D41" t="s">
        <v>27</v>
      </c>
      <c r="G41">
        <v>0.33300000000000002</v>
      </c>
      <c r="H41">
        <v>0.33300000000000002</v>
      </c>
      <c r="I41">
        <v>4315</v>
      </c>
      <c r="J41">
        <v>11761</v>
      </c>
      <c r="L41">
        <v>5554</v>
      </c>
      <c r="M41">
        <v>5.593</v>
      </c>
      <c r="N41">
        <v>15.378</v>
      </c>
      <c r="O41">
        <v>9.7850000000000001</v>
      </c>
      <c r="Q41">
        <v>0.69799999999999995</v>
      </c>
      <c r="R41">
        <v>1</v>
      </c>
      <c r="S41">
        <v>0</v>
      </c>
      <c r="T41">
        <v>0</v>
      </c>
      <c r="V41">
        <v>0</v>
      </c>
      <c r="Y41" s="1">
        <v>44845</v>
      </c>
      <c r="Z41" s="6">
        <v>0.61211805555555554</v>
      </c>
      <c r="AB41">
        <v>1</v>
      </c>
      <c r="AD41" s="3">
        <f t="shared" si="8"/>
        <v>6.4755376628262891</v>
      </c>
      <c r="AE41" s="3">
        <f t="shared" si="9"/>
        <v>17.448020972242475</v>
      </c>
      <c r="AF41" s="3">
        <f t="shared" si="10"/>
        <v>10.972483309416186</v>
      </c>
      <c r="AG41" s="3">
        <f t="shared" si="11"/>
        <v>0.84393790538331093</v>
      </c>
      <c r="AH41" s="3"/>
    </row>
    <row r="42" spans="1:62" x14ac:dyDescent="0.35">
      <c r="A42">
        <v>18</v>
      </c>
      <c r="B42">
        <v>6</v>
      </c>
      <c r="C42" t="s">
        <v>65</v>
      </c>
      <c r="D42" t="s">
        <v>27</v>
      </c>
      <c r="G42">
        <v>0.33300000000000002</v>
      </c>
      <c r="H42">
        <v>0.33300000000000002</v>
      </c>
      <c r="I42">
        <v>5655</v>
      </c>
      <c r="J42">
        <v>11892</v>
      </c>
      <c r="L42">
        <v>5589</v>
      </c>
      <c r="M42">
        <v>7.1369999999999996</v>
      </c>
      <c r="N42">
        <v>15.545999999999999</v>
      </c>
      <c r="O42">
        <v>8.4079999999999995</v>
      </c>
      <c r="Q42">
        <v>0.70399999999999996</v>
      </c>
      <c r="R42">
        <v>1</v>
      </c>
      <c r="S42">
        <v>0</v>
      </c>
      <c r="T42">
        <v>0</v>
      </c>
      <c r="V42">
        <v>0</v>
      </c>
      <c r="Y42" s="1">
        <v>44845</v>
      </c>
      <c r="Z42" s="6">
        <v>0.61929398148148151</v>
      </c>
      <c r="AB42">
        <v>1</v>
      </c>
      <c r="AD42" s="3">
        <f t="shared" si="8"/>
        <v>8.4672887613780343</v>
      </c>
      <c r="AE42" s="3">
        <f t="shared" si="9"/>
        <v>17.640096531429798</v>
      </c>
      <c r="AF42" s="3">
        <f t="shared" si="10"/>
        <v>9.1728077700517634</v>
      </c>
      <c r="AG42" s="3">
        <f t="shared" si="11"/>
        <v>0.84915447330116456</v>
      </c>
      <c r="AH42" s="3"/>
      <c r="AJ42">
        <f>ABS(100*((AVERAGE(AD42:AD43))-9)/9)</f>
        <v>5.1758230540514596</v>
      </c>
      <c r="AK42">
        <f>ABS(100*(AD42-AD43)/(AVERAGE(AD42:AD43)))</f>
        <v>1.5675131223937904</v>
      </c>
      <c r="AP42">
        <f>ABS(100*((AVERAGE(AE42:AE43))-18)/18)</f>
        <v>2.0116822613009808</v>
      </c>
      <c r="AQ42">
        <f>ABS(100*(AE42-AE43)/(AVERAGE(AE42:AE43)))</f>
        <v>2.4938783120395307E-2</v>
      </c>
      <c r="AV42">
        <f>ABS(100*((AVERAGE(AF42:AF43))-9)/9)</f>
        <v>1.1524585314494789</v>
      </c>
      <c r="AW42">
        <f>ABS(100*(AF42-AF43)/(AVERAGE(AF42:AF43)))</f>
        <v>1.5177640041647409</v>
      </c>
      <c r="BB42">
        <f>ABS(100*((AVERAGE(AG42:AG43))-0.9)/0.9)</f>
        <v>5.6909042992186523</v>
      </c>
      <c r="BC42">
        <f>ABS(100*(AG42-AG43)/(AVERAGE(AG42:AG43)))</f>
        <v>8.7799235850452337E-2</v>
      </c>
      <c r="BG42" s="3">
        <f>AVERAGE(AD42:AD43)</f>
        <v>8.5341759251353686</v>
      </c>
      <c r="BH42" s="3">
        <f>AVERAGE(AE42:AE43)</f>
        <v>17.637897192965823</v>
      </c>
      <c r="BI42" s="3">
        <f>AVERAGE(AF42:AF43)</f>
        <v>9.1037212678304531</v>
      </c>
      <c r="BJ42" s="3">
        <f>AVERAGE(AG42:AG43)</f>
        <v>0.84878186130703215</v>
      </c>
    </row>
    <row r="43" spans="1:62" x14ac:dyDescent="0.35">
      <c r="A43">
        <v>19</v>
      </c>
      <c r="B43">
        <v>6</v>
      </c>
      <c r="C43" t="s">
        <v>65</v>
      </c>
      <c r="D43" t="s">
        <v>27</v>
      </c>
      <c r="G43">
        <v>0.33300000000000002</v>
      </c>
      <c r="H43">
        <v>0.33300000000000002</v>
      </c>
      <c r="I43">
        <v>5745</v>
      </c>
      <c r="J43">
        <v>11889</v>
      </c>
      <c r="L43">
        <v>5584</v>
      </c>
      <c r="M43">
        <v>7.24</v>
      </c>
      <c r="N43">
        <v>15.541</v>
      </c>
      <c r="O43">
        <v>8.3010000000000002</v>
      </c>
      <c r="Q43">
        <v>0.70299999999999996</v>
      </c>
      <c r="R43">
        <v>1</v>
      </c>
      <c r="S43">
        <v>0</v>
      </c>
      <c r="T43">
        <v>0</v>
      </c>
      <c r="V43">
        <v>0</v>
      </c>
      <c r="Y43" s="1">
        <v>44845</v>
      </c>
      <c r="Z43" s="6">
        <v>0.62689814814814815</v>
      </c>
      <c r="AB43">
        <v>1</v>
      </c>
      <c r="AD43" s="3">
        <f t="shared" si="8"/>
        <v>8.6010630888927029</v>
      </c>
      <c r="AE43" s="3">
        <f t="shared" si="9"/>
        <v>17.635697854501846</v>
      </c>
      <c r="AF43" s="3">
        <f t="shared" si="10"/>
        <v>9.0346347656091428</v>
      </c>
      <c r="AG43" s="3">
        <f t="shared" si="11"/>
        <v>0.84840924931289974</v>
      </c>
      <c r="AH43" s="3"/>
      <c r="BG43" s="3"/>
      <c r="BH43" s="3"/>
      <c r="BI43" s="3"/>
      <c r="BJ43" s="3"/>
    </row>
    <row r="44" spans="1:62" x14ac:dyDescent="0.35">
      <c r="A44">
        <v>20</v>
      </c>
      <c r="B44">
        <v>7</v>
      </c>
      <c r="C44" t="s">
        <v>65</v>
      </c>
      <c r="D44" t="s">
        <v>27</v>
      </c>
      <c r="G44">
        <v>0.46700000000000003</v>
      </c>
      <c r="H44">
        <v>0.46700000000000003</v>
      </c>
      <c r="I44">
        <v>8512</v>
      </c>
      <c r="J44">
        <v>17436</v>
      </c>
      <c r="L44">
        <v>9048</v>
      </c>
      <c r="M44">
        <v>7.4359999999999999</v>
      </c>
      <c r="N44">
        <v>16.114000000000001</v>
      </c>
      <c r="O44">
        <v>8.6780000000000008</v>
      </c>
      <c r="Q44">
        <v>0.88900000000000001</v>
      </c>
      <c r="R44">
        <v>1</v>
      </c>
      <c r="S44">
        <v>0</v>
      </c>
      <c r="T44">
        <v>0</v>
      </c>
      <c r="V44">
        <v>0</v>
      </c>
      <c r="Y44" s="1">
        <v>44845</v>
      </c>
      <c r="Z44" s="6">
        <v>0.64079861111111114</v>
      </c>
      <c r="AB44">
        <v>1</v>
      </c>
      <c r="AD44" s="3">
        <f t="shared" si="8"/>
        <v>9.0657862875025774</v>
      </c>
      <c r="AE44" s="3">
        <f t="shared" si="9"/>
        <v>18.374791322479851</v>
      </c>
      <c r="AF44" s="3">
        <f t="shared" si="10"/>
        <v>9.3090050349772735</v>
      </c>
      <c r="AG44" s="3">
        <f t="shared" si="11"/>
        <v>0.97311615128790863</v>
      </c>
      <c r="AH44" s="3"/>
      <c r="BG44" s="3"/>
      <c r="BH44" s="3"/>
      <c r="BI44" s="3"/>
      <c r="BJ44" s="3"/>
    </row>
    <row r="45" spans="1:62" x14ac:dyDescent="0.35">
      <c r="A45">
        <v>21</v>
      </c>
      <c r="B45">
        <v>7</v>
      </c>
      <c r="C45" t="s">
        <v>65</v>
      </c>
      <c r="D45" t="s">
        <v>27</v>
      </c>
      <c r="G45">
        <v>0.46700000000000003</v>
      </c>
      <c r="H45">
        <v>0.46700000000000003</v>
      </c>
      <c r="I45">
        <v>8493</v>
      </c>
      <c r="J45">
        <v>17347</v>
      </c>
      <c r="L45">
        <v>8992</v>
      </c>
      <c r="M45">
        <v>7.42</v>
      </c>
      <c r="N45">
        <v>16.033000000000001</v>
      </c>
      <c r="O45">
        <v>8.6129999999999995</v>
      </c>
      <c r="Q45">
        <v>0.88300000000000001</v>
      </c>
      <c r="R45">
        <v>1</v>
      </c>
      <c r="S45">
        <v>0</v>
      </c>
      <c r="T45">
        <v>0</v>
      </c>
      <c r="V45">
        <v>0</v>
      </c>
      <c r="Y45" s="1">
        <v>44845</v>
      </c>
      <c r="Z45" s="6">
        <v>0.64834490740740736</v>
      </c>
      <c r="AB45">
        <v>1</v>
      </c>
      <c r="AD45" s="3">
        <f t="shared" si="8"/>
        <v>9.0456485247096872</v>
      </c>
      <c r="AE45" s="3">
        <f t="shared" si="9"/>
        <v>18.281740938387223</v>
      </c>
      <c r="AF45" s="3">
        <f t="shared" si="10"/>
        <v>9.236092413677536</v>
      </c>
      <c r="AG45" s="3">
        <f t="shared" si="11"/>
        <v>0.96716457230154373</v>
      </c>
      <c r="AH45" s="3"/>
      <c r="AJ45">
        <f>ABS(100*((AVERAGE(AD45:AD46))-9)/9)</f>
        <v>0.20690585863465888</v>
      </c>
      <c r="AK45">
        <f>ABS(100*(AD45-AD46)/(AVERAGE(AD45:AD46)))</f>
        <v>0.59935983233856105</v>
      </c>
      <c r="AP45">
        <f>ABS(100*((AVERAGE(AE45:AE46))-18)/18)</f>
        <v>1.6291197092060925</v>
      </c>
      <c r="AQ45">
        <f>ABS(100*(AE45-AE46)/(AVERAGE(AE45:AE46)))</f>
        <v>0.12573615496099128</v>
      </c>
      <c r="AV45">
        <f>ABS(100*((AVERAGE(AF45:AF46))-9)/9)</f>
        <v>3.0513335597775657</v>
      </c>
      <c r="AW45">
        <f>ABS(100*(AF45-AF46)/(AVERAGE(AF45:AF46)))</f>
        <v>0.83081800909975312</v>
      </c>
      <c r="BB45">
        <f>ABS(100*((AVERAGE(AG45:AG46))-0.9)/0.9)</f>
        <v>8.7734946753431391</v>
      </c>
      <c r="BC45">
        <f>ABS(100*(AG45-AG46)/(AVERAGE(AG45:AG46)))</f>
        <v>2.410080550465532</v>
      </c>
      <c r="BG45" s="3">
        <f>AVERAGE(AD45:AD46)</f>
        <v>9.0186215272771193</v>
      </c>
      <c r="BH45" s="3">
        <f>AVERAGE(AE45:AE46)</f>
        <v>18.293241547657097</v>
      </c>
      <c r="BI45" s="3">
        <f>AVERAGE(AF45:AF46)</f>
        <v>9.2746200203799809</v>
      </c>
      <c r="BJ45" s="3">
        <f>AVERAGE(AG45:AG46)</f>
        <v>0.97896145207808827</v>
      </c>
    </row>
    <row r="46" spans="1:62" x14ac:dyDescent="0.35">
      <c r="A46">
        <v>22</v>
      </c>
      <c r="B46">
        <v>7</v>
      </c>
      <c r="C46" t="s">
        <v>65</v>
      </c>
      <c r="D46" t="s">
        <v>27</v>
      </c>
      <c r="G46">
        <v>0.46700000000000003</v>
      </c>
      <c r="H46">
        <v>0.46700000000000003</v>
      </c>
      <c r="I46">
        <v>8442</v>
      </c>
      <c r="J46">
        <v>17369</v>
      </c>
      <c r="L46">
        <v>9214</v>
      </c>
      <c r="M46">
        <v>7.3789999999999996</v>
      </c>
      <c r="N46">
        <v>16.053000000000001</v>
      </c>
      <c r="O46">
        <v>8.6739999999999995</v>
      </c>
      <c r="Q46">
        <v>0.90800000000000003</v>
      </c>
      <c r="R46">
        <v>1</v>
      </c>
      <c r="S46">
        <v>0</v>
      </c>
      <c r="T46">
        <v>0</v>
      </c>
      <c r="V46">
        <v>0</v>
      </c>
      <c r="Y46" s="1">
        <v>44845</v>
      </c>
      <c r="Z46" s="6">
        <v>0.65634259259259264</v>
      </c>
      <c r="AB46">
        <v>1</v>
      </c>
      <c r="AD46" s="3">
        <f t="shared" si="8"/>
        <v>8.9915945298445497</v>
      </c>
      <c r="AE46" s="3">
        <f t="shared" si="9"/>
        <v>18.304742156926974</v>
      </c>
      <c r="AF46" s="3">
        <f t="shared" si="10"/>
        <v>9.3131476270824241</v>
      </c>
      <c r="AG46" s="3">
        <f t="shared" si="11"/>
        <v>0.99075833185463269</v>
      </c>
      <c r="AH46" s="3"/>
      <c r="BG46" s="3"/>
      <c r="BH46" s="3"/>
      <c r="BI46" s="3"/>
      <c r="BJ46" s="3"/>
    </row>
    <row r="47" spans="1:62" x14ac:dyDescent="0.35">
      <c r="A47">
        <v>23</v>
      </c>
      <c r="B47">
        <v>8</v>
      </c>
      <c r="C47" t="s">
        <v>65</v>
      </c>
      <c r="D47" t="s">
        <v>27</v>
      </c>
      <c r="G47">
        <v>0.6</v>
      </c>
      <c r="H47">
        <v>0.6</v>
      </c>
      <c r="I47">
        <v>11065</v>
      </c>
      <c r="J47">
        <v>22257</v>
      </c>
      <c r="L47">
        <v>10608</v>
      </c>
      <c r="M47">
        <v>7.42</v>
      </c>
      <c r="N47">
        <v>15.945</v>
      </c>
      <c r="O47">
        <v>8.5250000000000004</v>
      </c>
      <c r="Q47">
        <v>0.82799999999999996</v>
      </c>
      <c r="R47">
        <v>1</v>
      </c>
      <c r="S47">
        <v>0</v>
      </c>
      <c r="T47">
        <v>0</v>
      </c>
      <c r="V47">
        <v>0</v>
      </c>
      <c r="Y47" s="1">
        <v>44845</v>
      </c>
      <c r="Z47" s="6">
        <v>0.67085648148148147</v>
      </c>
      <c r="AB47">
        <v>1</v>
      </c>
      <c r="AD47" s="3">
        <f t="shared" si="8"/>
        <v>9.1622797856667049</v>
      </c>
      <c r="AE47" s="3">
        <f t="shared" si="9"/>
        <v>18.224826551218293</v>
      </c>
      <c r="AF47" s="3">
        <f t="shared" si="10"/>
        <v>9.0625467655515877</v>
      </c>
      <c r="AG47" s="3">
        <f t="shared" si="11"/>
        <v>0.8864517235603524</v>
      </c>
      <c r="AH47" s="3"/>
      <c r="BG47" s="3"/>
      <c r="BH47" s="3"/>
      <c r="BI47" s="3"/>
      <c r="BJ47" s="3"/>
    </row>
    <row r="48" spans="1:62" x14ac:dyDescent="0.35">
      <c r="A48">
        <v>24</v>
      </c>
      <c r="B48">
        <v>8</v>
      </c>
      <c r="C48" t="s">
        <v>65</v>
      </c>
      <c r="D48" t="s">
        <v>27</v>
      </c>
      <c r="G48">
        <v>0.6</v>
      </c>
      <c r="H48">
        <v>0.6</v>
      </c>
      <c r="I48">
        <v>11077</v>
      </c>
      <c r="J48">
        <v>22201</v>
      </c>
      <c r="L48">
        <v>10592</v>
      </c>
      <c r="M48">
        <v>7.4269999999999996</v>
      </c>
      <c r="N48">
        <v>15.906000000000001</v>
      </c>
      <c r="O48">
        <v>8.4779999999999998</v>
      </c>
      <c r="Q48">
        <v>0.82599999999999996</v>
      </c>
      <c r="R48">
        <v>1</v>
      </c>
      <c r="S48">
        <v>0</v>
      </c>
      <c r="T48">
        <v>0</v>
      </c>
      <c r="V48">
        <v>0</v>
      </c>
      <c r="Y48" s="1">
        <v>44845</v>
      </c>
      <c r="Z48" s="6">
        <v>0.67878472222222219</v>
      </c>
      <c r="AB48">
        <v>1</v>
      </c>
      <c r="AD48" s="3">
        <f t="shared" si="8"/>
        <v>9.1721790859027923</v>
      </c>
      <c r="AE48" s="3">
        <f t="shared" si="9"/>
        <v>18.179256258244688</v>
      </c>
      <c r="AF48" s="3">
        <f t="shared" si="10"/>
        <v>9.0070771723418961</v>
      </c>
      <c r="AG48" s="3">
        <f t="shared" si="11"/>
        <v>0.88512820575719409</v>
      </c>
      <c r="AH48" s="3"/>
      <c r="AJ48">
        <f>ABS(100*((AVERAGE(AD48:AD49))-9)/9)</f>
        <v>1.7297805797331496</v>
      </c>
      <c r="AK48">
        <f>ABS(100*(AD48-AD49)/(AVERAGE(AD48:AD49)))</f>
        <v>0.3604065077062435</v>
      </c>
      <c r="AP48">
        <f>ABS(100*((AVERAGE(AE48:AE49))-18)/18)</f>
        <v>0.99134723896120314</v>
      </c>
      <c r="AQ48">
        <f>ABS(100*(AE48-AE49)/(AVERAGE(AE48:AE49)))</f>
        <v>8.9529697776577141E-3</v>
      </c>
      <c r="AV48">
        <f>ABS(100*((AVERAGE(AF48:AF49))-9)/9)</f>
        <v>0.25291389818925658</v>
      </c>
      <c r="AW48">
        <f>ABS(100*(AF48-AF49)/(AVERAGE(AF48:AF49)))</f>
        <v>0.34767797397480837</v>
      </c>
      <c r="BB48">
        <f>ABS(100*((AVERAGE(AG48:AG49))-0.9)/0.9)</f>
        <v>0.9630893933890593</v>
      </c>
      <c r="BC48">
        <f>ABS(100*(AG48-AG49)/(AVERAGE(AG48:AG49)))</f>
        <v>1.3920712690303145</v>
      </c>
      <c r="BG48" s="3">
        <f>AVERAGE(AD48:AD49)</f>
        <v>9.1556802521759835</v>
      </c>
      <c r="BH48" s="3">
        <f>AVERAGE(AE48:AE49)</f>
        <v>18.178442503013017</v>
      </c>
      <c r="BI48" s="3">
        <f>AVERAGE(AF48:AF49)</f>
        <v>9.0227622508370331</v>
      </c>
      <c r="BJ48" s="3">
        <f>AVERAGE(AG48:AG49)</f>
        <v>0.89133219545949849</v>
      </c>
    </row>
    <row r="49" spans="1:62" x14ac:dyDescent="0.35">
      <c r="A49">
        <v>25</v>
      </c>
      <c r="B49">
        <v>8</v>
      </c>
      <c r="C49" t="s">
        <v>65</v>
      </c>
      <c r="D49" t="s">
        <v>27</v>
      </c>
      <c r="G49">
        <v>0.6</v>
      </c>
      <c r="H49">
        <v>0.6</v>
      </c>
      <c r="I49">
        <v>11037</v>
      </c>
      <c r="J49">
        <v>22199</v>
      </c>
      <c r="L49">
        <v>10742</v>
      </c>
      <c r="M49">
        <v>7.4020000000000001</v>
      </c>
      <c r="N49">
        <v>15.904</v>
      </c>
      <c r="O49">
        <v>8.5020000000000007</v>
      </c>
      <c r="Q49">
        <v>0.84</v>
      </c>
      <c r="R49">
        <v>1</v>
      </c>
      <c r="S49">
        <v>0</v>
      </c>
      <c r="T49">
        <v>0</v>
      </c>
      <c r="V49">
        <v>0</v>
      </c>
      <c r="Y49" s="1">
        <v>44845</v>
      </c>
      <c r="Z49" s="6">
        <v>0.68711805555555561</v>
      </c>
      <c r="AB49">
        <v>1</v>
      </c>
      <c r="AD49" s="3">
        <f t="shared" si="8"/>
        <v>9.1391814184491746</v>
      </c>
      <c r="AE49" s="3">
        <f t="shared" si="9"/>
        <v>18.177628747781345</v>
      </c>
      <c r="AF49" s="3">
        <f t="shared" si="10"/>
        <v>9.0384473293321701</v>
      </c>
      <c r="AG49" s="3">
        <f t="shared" si="11"/>
        <v>0.89753618516180289</v>
      </c>
      <c r="AH49" s="3"/>
    </row>
    <row r="50" spans="1:62" x14ac:dyDescent="0.35">
      <c r="A50">
        <v>26</v>
      </c>
      <c r="B50">
        <v>1</v>
      </c>
      <c r="C50" t="s">
        <v>71</v>
      </c>
      <c r="D50" t="s">
        <v>27</v>
      </c>
      <c r="G50">
        <v>0.3</v>
      </c>
      <c r="H50">
        <v>0.3</v>
      </c>
      <c r="I50">
        <v>5727</v>
      </c>
      <c r="J50">
        <v>7411</v>
      </c>
      <c r="L50">
        <v>3339</v>
      </c>
      <c r="M50">
        <v>8.0139999999999993</v>
      </c>
      <c r="N50">
        <v>10.929</v>
      </c>
      <c r="O50">
        <v>2.915</v>
      </c>
      <c r="Q50">
        <v>0.38900000000000001</v>
      </c>
      <c r="R50">
        <v>1</v>
      </c>
      <c r="S50">
        <v>0</v>
      </c>
      <c r="T50">
        <v>0</v>
      </c>
      <c r="V50">
        <v>0</v>
      </c>
      <c r="Y50" s="1">
        <v>44845</v>
      </c>
      <c r="Z50" s="6">
        <v>0.69987268518518519</v>
      </c>
      <c r="AB50">
        <v>1</v>
      </c>
      <c r="AD50" s="3">
        <f t="shared" si="8"/>
        <v>9.5174821279626443</v>
      </c>
      <c r="AE50" s="3">
        <f t="shared" si="9"/>
        <v>12.287632763647393</v>
      </c>
      <c r="AF50" s="3">
        <f t="shared" si="10"/>
        <v>2.7701506356847485</v>
      </c>
      <c r="AG50" s="3">
        <f t="shared" si="11"/>
        <v>0.57032208322603262</v>
      </c>
      <c r="AH50" s="3"/>
      <c r="BG50" s="3"/>
      <c r="BH50" s="3"/>
      <c r="BI50" s="3"/>
      <c r="BJ50" s="3"/>
    </row>
    <row r="51" spans="1:62" x14ac:dyDescent="0.35">
      <c r="A51">
        <v>27</v>
      </c>
      <c r="B51">
        <v>1</v>
      </c>
      <c r="C51" t="s">
        <v>71</v>
      </c>
      <c r="D51" t="s">
        <v>27</v>
      </c>
      <c r="G51">
        <v>0.3</v>
      </c>
      <c r="H51">
        <v>0.3</v>
      </c>
      <c r="I51">
        <v>6166</v>
      </c>
      <c r="J51">
        <v>7345</v>
      </c>
      <c r="L51">
        <v>3316</v>
      </c>
      <c r="M51">
        <v>8.5760000000000005</v>
      </c>
      <c r="N51">
        <v>10.836</v>
      </c>
      <c r="O51">
        <v>2.2599999999999998</v>
      </c>
      <c r="Q51">
        <v>0.38500000000000001</v>
      </c>
      <c r="R51">
        <v>1</v>
      </c>
      <c r="S51">
        <v>0</v>
      </c>
      <c r="T51">
        <v>0</v>
      </c>
      <c r="V51">
        <v>0</v>
      </c>
      <c r="Y51" s="1">
        <v>44845</v>
      </c>
      <c r="Z51" s="6">
        <v>0.70678240740740739</v>
      </c>
      <c r="AB51">
        <v>1</v>
      </c>
      <c r="AD51" s="3">
        <f t="shared" si="8"/>
        <v>10.24178092856957</v>
      </c>
      <c r="AE51" s="3">
        <f t="shared" si="9"/>
        <v>12.180217073066757</v>
      </c>
      <c r="AF51" s="3">
        <f t="shared" si="10"/>
        <v>1.9384361444971869</v>
      </c>
      <c r="AG51" s="3">
        <f t="shared" si="11"/>
        <v>0.56651696954195263</v>
      </c>
      <c r="AH51" s="3"/>
      <c r="AI51">
        <f>100*(AVERAGE(I51:I52))/(AVERAGE(I$51:I$52))</f>
        <v>100</v>
      </c>
      <c r="AK51">
        <f>ABS(100*(AD51-AD52)/(AVERAGE(AD51:AD52)))</f>
        <v>1.0575942211866771</v>
      </c>
      <c r="AO51">
        <f>100*(AVERAGE(J51:J52))/(AVERAGE(J$51:J$52))</f>
        <v>100</v>
      </c>
      <c r="AQ51">
        <f>ABS(100*(AE51-AE52)/(AVERAGE(AE51:AE52)))</f>
        <v>0.28099448703586405</v>
      </c>
      <c r="AU51">
        <f>100*(((AVERAGE(J51:J52))-(AVERAGE(I51:I52)))/((AVERAGE(J$51:J$52))-(AVERAGE($I$51:I52))))</f>
        <v>100</v>
      </c>
      <c r="AW51">
        <f>ABS(100*(AF51-AF52)/(AVERAGE(AF51:AF52)))</f>
        <v>7.6635028911076226</v>
      </c>
      <c r="BA51">
        <f>100*(AVERAGE(L51:L52))/(AVERAGE(L$51:L$52))</f>
        <v>100</v>
      </c>
      <c r="BC51">
        <f>ABS(100*(AG51-AG52)/(AVERAGE(AG51:AG52)))</f>
        <v>0.14590827738287232</v>
      </c>
      <c r="BG51" s="3">
        <f>AVERAGE(AD51:AD52)</f>
        <v>10.296227079868041</v>
      </c>
      <c r="BH51" s="3">
        <f>AVERAGE(AE51:AE52)</f>
        <v>12.163128213201656</v>
      </c>
      <c r="BI51" s="3">
        <f>AVERAGE(AF51:AF52)</f>
        <v>1.8669011333336156</v>
      </c>
      <c r="BJ51" s="3">
        <f>AVERAGE(AG51:AG52)</f>
        <v>0.56693056885543958</v>
      </c>
    </row>
    <row r="52" spans="1:62" x14ac:dyDescent="0.35">
      <c r="A52">
        <v>28</v>
      </c>
      <c r="B52">
        <v>1</v>
      </c>
      <c r="C52" t="s">
        <v>71</v>
      </c>
      <c r="D52" t="s">
        <v>27</v>
      </c>
      <c r="G52">
        <v>0.3</v>
      </c>
      <c r="H52">
        <v>0.3</v>
      </c>
      <c r="I52">
        <v>6232</v>
      </c>
      <c r="J52">
        <v>7324</v>
      </c>
      <c r="L52">
        <v>3321</v>
      </c>
      <c r="M52">
        <v>8.66</v>
      </c>
      <c r="N52">
        <v>10.805</v>
      </c>
      <c r="O52">
        <v>2.145</v>
      </c>
      <c r="Q52">
        <v>0.38600000000000001</v>
      </c>
      <c r="R52">
        <v>1</v>
      </c>
      <c r="S52">
        <v>0</v>
      </c>
      <c r="T52">
        <v>0</v>
      </c>
      <c r="V52">
        <v>0</v>
      </c>
      <c r="Y52" s="1">
        <v>44845</v>
      </c>
      <c r="Z52" s="6">
        <v>0.71415509259259258</v>
      </c>
      <c r="AB52">
        <v>1</v>
      </c>
      <c r="AD52" s="3">
        <f t="shared" si="8"/>
        <v>10.350673231166512</v>
      </c>
      <c r="AE52" s="3">
        <f t="shared" si="9"/>
        <v>12.146039353336556</v>
      </c>
      <c r="AF52" s="3">
        <f t="shared" si="10"/>
        <v>1.7953661221700443</v>
      </c>
      <c r="AG52" s="3">
        <f t="shared" si="11"/>
        <v>0.56734416816892652</v>
      </c>
      <c r="AH52" s="3"/>
      <c r="BG52" s="3"/>
      <c r="BH52" s="3"/>
      <c r="BI52" s="3"/>
      <c r="BJ52" s="3"/>
    </row>
    <row r="53" spans="1:62" x14ac:dyDescent="0.35">
      <c r="A53">
        <v>29</v>
      </c>
      <c r="B53">
        <v>2</v>
      </c>
      <c r="C53" t="s">
        <v>70</v>
      </c>
      <c r="D53" t="s">
        <v>27</v>
      </c>
      <c r="G53">
        <v>0.5</v>
      </c>
      <c r="H53">
        <v>0.5</v>
      </c>
      <c r="I53">
        <v>5792</v>
      </c>
      <c r="J53">
        <v>6822</v>
      </c>
      <c r="L53">
        <v>2918</v>
      </c>
      <c r="M53">
        <v>4.859</v>
      </c>
      <c r="N53">
        <v>6.0579999999999998</v>
      </c>
      <c r="O53">
        <v>1.2</v>
      </c>
      <c r="Q53">
        <v>0.189</v>
      </c>
      <c r="R53">
        <v>1</v>
      </c>
      <c r="S53">
        <v>0</v>
      </c>
      <c r="T53">
        <v>0</v>
      </c>
      <c r="V53">
        <v>0</v>
      </c>
      <c r="Y53" s="1">
        <v>44845</v>
      </c>
      <c r="Z53" s="6">
        <v>0.7273263888888889</v>
      </c>
      <c r="AB53">
        <v>1</v>
      </c>
      <c r="AD53" s="3">
        <f t="shared" si="8"/>
        <v>5.7748347283121424</v>
      </c>
      <c r="AE53" s="3">
        <f t="shared" si="9"/>
        <v>6.7974174604430422</v>
      </c>
      <c r="AF53" s="3">
        <f t="shared" si="10"/>
        <v>1.0225827321308998</v>
      </c>
      <c r="AG53" s="3">
        <f t="shared" si="11"/>
        <v>0.30040317530089761</v>
      </c>
      <c r="AH53" s="3"/>
    </row>
    <row r="54" spans="1:62" x14ac:dyDescent="0.35">
      <c r="A54">
        <v>30</v>
      </c>
      <c r="B54">
        <v>2</v>
      </c>
      <c r="C54" t="s">
        <v>70</v>
      </c>
      <c r="D54" t="s">
        <v>27</v>
      </c>
      <c r="G54">
        <v>0.5</v>
      </c>
      <c r="H54">
        <v>0.5</v>
      </c>
      <c r="I54">
        <v>3796</v>
      </c>
      <c r="J54">
        <v>6776</v>
      </c>
      <c r="L54">
        <v>2923</v>
      </c>
      <c r="M54">
        <v>3.327</v>
      </c>
      <c r="N54">
        <v>6.0190000000000001</v>
      </c>
      <c r="O54">
        <v>2.6920000000000002</v>
      </c>
      <c r="Q54">
        <v>0.19</v>
      </c>
      <c r="R54">
        <v>1</v>
      </c>
      <c r="S54">
        <v>0</v>
      </c>
      <c r="T54">
        <v>0</v>
      </c>
      <c r="V54">
        <v>0</v>
      </c>
      <c r="Y54" s="1">
        <v>44845</v>
      </c>
      <c r="Z54" s="6">
        <v>0.73434027777777777</v>
      </c>
      <c r="AB54">
        <v>1</v>
      </c>
      <c r="AD54" s="3">
        <f t="shared" si="8"/>
        <v>3.7989344011894697</v>
      </c>
      <c r="AE54" s="3">
        <f t="shared" si="9"/>
        <v>6.7524981716547776</v>
      </c>
      <c r="AF54" s="3">
        <f t="shared" si="10"/>
        <v>2.9535637704653079</v>
      </c>
      <c r="AG54" s="3">
        <f t="shared" si="11"/>
        <v>0.30089949447708192</v>
      </c>
      <c r="AH54" s="3"/>
      <c r="AK54">
        <f>ABS(100*(AD54-AD55)/(AVERAGE(AD54:AD55)))</f>
        <v>0.28622884872888676</v>
      </c>
      <c r="AQ54">
        <f>ABS(100*(AE54-AE55)/(AVERAGE(AE54:AE55)))</f>
        <v>0.90693726276326703</v>
      </c>
      <c r="AW54">
        <f>ABS(100*(AF54-AF55)/(AVERAGE(AF54:AF55)))</f>
        <v>1.6996549206076712</v>
      </c>
      <c r="BC54">
        <f>ABS(100*(AG54-AG55)/(AVERAGE(AG54:AG55)))</f>
        <v>0.4279398105245335</v>
      </c>
      <c r="BG54" s="3">
        <f>AVERAGE(AD54:AD55)</f>
        <v>3.8043790163193165</v>
      </c>
      <c r="BH54" s="3">
        <f>AVERAGE(AE54:AE55)</f>
        <v>6.7832581194119586</v>
      </c>
      <c r="BI54" s="3">
        <f>AVERAGE(AF54:AF55)</f>
        <v>2.978879103092642</v>
      </c>
      <c r="BJ54" s="3">
        <f>AVERAGE(AG54:AG55)</f>
        <v>0.30154470940612155</v>
      </c>
    </row>
    <row r="55" spans="1:62" x14ac:dyDescent="0.35">
      <c r="A55">
        <v>31</v>
      </c>
      <c r="B55">
        <v>2</v>
      </c>
      <c r="C55" t="s">
        <v>70</v>
      </c>
      <c r="D55" t="s">
        <v>27</v>
      </c>
      <c r="G55">
        <v>0.5</v>
      </c>
      <c r="H55">
        <v>0.5</v>
      </c>
      <c r="I55">
        <v>3807</v>
      </c>
      <c r="J55">
        <v>6839</v>
      </c>
      <c r="L55">
        <v>2936</v>
      </c>
      <c r="M55">
        <v>3.3359999999999999</v>
      </c>
      <c r="N55">
        <v>6.0720000000000001</v>
      </c>
      <c r="O55">
        <v>2.7360000000000002</v>
      </c>
      <c r="Q55">
        <v>0.191</v>
      </c>
      <c r="R55">
        <v>1</v>
      </c>
      <c r="S55">
        <v>0</v>
      </c>
      <c r="T55">
        <v>0</v>
      </c>
      <c r="V55">
        <v>0</v>
      </c>
      <c r="Y55" s="1">
        <v>44845</v>
      </c>
      <c r="Z55" s="6">
        <v>0.74197916666666675</v>
      </c>
      <c r="AB55">
        <v>1</v>
      </c>
      <c r="AD55" s="3">
        <f t="shared" si="8"/>
        <v>3.8098236314491638</v>
      </c>
      <c r="AE55" s="3">
        <f t="shared" si="9"/>
        <v>6.8140180671691395</v>
      </c>
      <c r="AF55" s="3">
        <f t="shared" si="10"/>
        <v>3.0041944357199757</v>
      </c>
      <c r="AG55" s="3">
        <f t="shared" si="11"/>
        <v>0.30218992433516123</v>
      </c>
      <c r="AH55" s="3"/>
      <c r="BG55" s="3"/>
      <c r="BH55" s="3"/>
      <c r="BI55" s="3"/>
      <c r="BJ55" s="3"/>
    </row>
    <row r="56" spans="1:62" x14ac:dyDescent="0.35">
      <c r="A56">
        <v>32</v>
      </c>
      <c r="B56">
        <v>9</v>
      </c>
      <c r="C56" t="s">
        <v>149</v>
      </c>
      <c r="D56" t="s">
        <v>27</v>
      </c>
      <c r="G56">
        <v>0.5</v>
      </c>
      <c r="H56">
        <v>0.5</v>
      </c>
      <c r="I56">
        <v>5011</v>
      </c>
      <c r="J56">
        <v>8847</v>
      </c>
      <c r="L56">
        <v>21309</v>
      </c>
      <c r="M56">
        <v>4.26</v>
      </c>
      <c r="N56">
        <v>7.774</v>
      </c>
      <c r="O56">
        <v>3.5139999999999998</v>
      </c>
      <c r="Q56">
        <v>2.113</v>
      </c>
      <c r="R56">
        <v>1</v>
      </c>
      <c r="S56">
        <v>0</v>
      </c>
      <c r="T56">
        <v>0</v>
      </c>
      <c r="V56">
        <v>0</v>
      </c>
      <c r="Y56" s="1">
        <v>44845</v>
      </c>
      <c r="Z56" s="6">
        <v>0.755</v>
      </c>
      <c r="AB56">
        <v>1</v>
      </c>
      <c r="AD56" s="3">
        <f t="shared" si="8"/>
        <v>5.0016993798738625</v>
      </c>
      <c r="AE56" s="3">
        <f t="shared" si="9"/>
        <v>8.7748426734047076</v>
      </c>
      <c r="AF56" s="3">
        <f t="shared" si="10"/>
        <v>3.7731432935308451</v>
      </c>
      <c r="AG56" s="3">
        <f t="shared" si="11"/>
        <v>2.1259643691421615</v>
      </c>
      <c r="AH56" s="3"/>
      <c r="BG56" s="3"/>
      <c r="BH56" s="3"/>
      <c r="BI56" s="3"/>
      <c r="BJ56" s="3"/>
    </row>
    <row r="57" spans="1:62" x14ac:dyDescent="0.35">
      <c r="A57">
        <v>33</v>
      </c>
      <c r="B57">
        <v>9</v>
      </c>
      <c r="C57" t="s">
        <v>149</v>
      </c>
      <c r="D57" t="s">
        <v>27</v>
      </c>
      <c r="G57">
        <v>0.5</v>
      </c>
      <c r="H57">
        <v>0.5</v>
      </c>
      <c r="I57">
        <v>5451</v>
      </c>
      <c r="J57">
        <v>8907</v>
      </c>
      <c r="L57">
        <v>21860</v>
      </c>
      <c r="M57">
        <v>4.5970000000000004</v>
      </c>
      <c r="N57">
        <v>7.8239999999999998</v>
      </c>
      <c r="O57">
        <v>3.2269999999999999</v>
      </c>
      <c r="Q57">
        <v>2.17</v>
      </c>
      <c r="R57">
        <v>1</v>
      </c>
      <c r="S57">
        <v>0</v>
      </c>
      <c r="T57">
        <v>0</v>
      </c>
      <c r="V57">
        <v>0</v>
      </c>
      <c r="Y57" s="1">
        <v>44845</v>
      </c>
      <c r="Z57" s="6">
        <v>0.76211805555555545</v>
      </c>
      <c r="AB57">
        <v>1</v>
      </c>
      <c r="AD57" s="3">
        <f t="shared" si="8"/>
        <v>5.4372685902616267</v>
      </c>
      <c r="AE57" s="3">
        <f t="shared" si="9"/>
        <v>8.833433050085052</v>
      </c>
      <c r="AF57" s="3">
        <f t="shared" si="10"/>
        <v>3.3961644598234253</v>
      </c>
      <c r="AG57" s="3">
        <f t="shared" si="11"/>
        <v>2.1806587423576764</v>
      </c>
      <c r="AH57" s="3"/>
      <c r="AK57">
        <f>ABS(100*(AD57-AD58)/(AVERAGE(AD57:AD58)))</f>
        <v>1.3741780694657544</v>
      </c>
      <c r="AQ57">
        <f>ABS(100*(AE57-AE58)/(AVERAGE(AE57:AE58)))</f>
        <v>0.42096138529756222</v>
      </c>
      <c r="AW57">
        <f>ABS(100*(AF57-AF58)/(AVERAGE(AF57:AF58)))</f>
        <v>3.3635370958187556</v>
      </c>
      <c r="BC57">
        <f>ABS(100*(AG57-AG58)/(AVERAGE(AG57:AG58)))</f>
        <v>0.78440937369404884</v>
      </c>
      <c r="BG57" s="3">
        <f>AVERAGE(AD57:AD58)</f>
        <v>5.4748859311587514</v>
      </c>
      <c r="BH57" s="3">
        <f>AVERAGE(AE57:AE58)</f>
        <v>8.814879430802943</v>
      </c>
      <c r="BI57" s="3">
        <f>AVERAGE(AF57:AF58)</f>
        <v>3.3399934996441916</v>
      </c>
      <c r="BJ57" s="3">
        <f>AVERAGE(AG57:AG58)</f>
        <v>2.1892450641056662</v>
      </c>
    </row>
    <row r="58" spans="1:62" x14ac:dyDescent="0.35">
      <c r="A58">
        <v>34</v>
      </c>
      <c r="B58">
        <v>9</v>
      </c>
      <c r="C58" t="s">
        <v>149</v>
      </c>
      <c r="D58" t="s">
        <v>27</v>
      </c>
      <c r="G58">
        <v>0.5</v>
      </c>
      <c r="H58">
        <v>0.5</v>
      </c>
      <c r="I58">
        <v>5527</v>
      </c>
      <c r="J58">
        <v>8869</v>
      </c>
      <c r="L58">
        <v>22033</v>
      </c>
      <c r="M58">
        <v>4.6550000000000002</v>
      </c>
      <c r="N58">
        <v>7.7930000000000001</v>
      </c>
      <c r="O58">
        <v>3.137</v>
      </c>
      <c r="Q58">
        <v>2.1880000000000002</v>
      </c>
      <c r="R58">
        <v>1</v>
      </c>
      <c r="S58">
        <v>0</v>
      </c>
      <c r="T58">
        <v>0</v>
      </c>
      <c r="V58">
        <v>0</v>
      </c>
      <c r="Y58" s="1">
        <v>44845</v>
      </c>
      <c r="Z58" s="6">
        <v>0.76973379629629635</v>
      </c>
      <c r="AB58">
        <v>1</v>
      </c>
      <c r="AD58" s="3">
        <f t="shared" si="8"/>
        <v>5.5125032720558762</v>
      </c>
      <c r="AE58" s="3">
        <f t="shared" si="9"/>
        <v>8.796325811520834</v>
      </c>
      <c r="AF58" s="3">
        <f t="shared" si="10"/>
        <v>3.2838225394649578</v>
      </c>
      <c r="AG58" s="3">
        <f t="shared" si="11"/>
        <v>2.1978313858536556</v>
      </c>
      <c r="AH58" s="3"/>
      <c r="BG58" s="3"/>
      <c r="BH58" s="3"/>
      <c r="BI58" s="3"/>
      <c r="BJ58" s="3"/>
    </row>
    <row r="59" spans="1:62" x14ac:dyDescent="0.35">
      <c r="A59">
        <v>35</v>
      </c>
      <c r="B59">
        <v>10</v>
      </c>
      <c r="C59" t="s">
        <v>150</v>
      </c>
      <c r="D59" t="s">
        <v>27</v>
      </c>
      <c r="G59">
        <v>0.5</v>
      </c>
      <c r="H59">
        <v>0.5</v>
      </c>
      <c r="I59">
        <v>4591</v>
      </c>
      <c r="J59">
        <v>9311</v>
      </c>
      <c r="L59">
        <v>3734</v>
      </c>
      <c r="M59">
        <v>3.9369999999999998</v>
      </c>
      <c r="N59">
        <v>8.1669999999999998</v>
      </c>
      <c r="O59">
        <v>4.2300000000000004</v>
      </c>
      <c r="Q59">
        <v>0.27400000000000002</v>
      </c>
      <c r="R59">
        <v>1</v>
      </c>
      <c r="S59">
        <v>0</v>
      </c>
      <c r="T59">
        <v>0</v>
      </c>
      <c r="V59">
        <v>0</v>
      </c>
      <c r="Y59" s="1">
        <v>44845</v>
      </c>
      <c r="Z59" s="6">
        <v>0.78328703703703706</v>
      </c>
      <c r="AB59">
        <v>1</v>
      </c>
      <c r="AD59" s="3">
        <f t="shared" si="8"/>
        <v>4.5859287699582696</v>
      </c>
      <c r="AE59" s="3">
        <f t="shared" si="9"/>
        <v>9.2279415863993783</v>
      </c>
      <c r="AF59" s="3">
        <f t="shared" si="10"/>
        <v>4.6420128164411087</v>
      </c>
      <c r="AG59" s="3">
        <f t="shared" si="11"/>
        <v>0.38140246485418294</v>
      </c>
      <c r="AH59" s="3"/>
      <c r="BG59" s="3"/>
      <c r="BH59" s="3"/>
      <c r="BI59" s="3"/>
      <c r="BJ59" s="3"/>
    </row>
    <row r="60" spans="1:62" x14ac:dyDescent="0.35">
      <c r="A60">
        <v>36</v>
      </c>
      <c r="B60">
        <v>10</v>
      </c>
      <c r="C60" t="s">
        <v>150</v>
      </c>
      <c r="D60" t="s">
        <v>27</v>
      </c>
      <c r="G60">
        <v>0.5</v>
      </c>
      <c r="H60">
        <v>0.5</v>
      </c>
      <c r="I60">
        <v>4224</v>
      </c>
      <c r="J60">
        <v>9310</v>
      </c>
      <c r="L60">
        <v>3669</v>
      </c>
      <c r="M60">
        <v>3.6560000000000001</v>
      </c>
      <c r="N60">
        <v>8.1660000000000004</v>
      </c>
      <c r="O60">
        <v>4.51</v>
      </c>
      <c r="Q60">
        <v>0.26800000000000002</v>
      </c>
      <c r="R60">
        <v>1</v>
      </c>
      <c r="S60">
        <v>0</v>
      </c>
      <c r="T60">
        <v>0</v>
      </c>
      <c r="V60">
        <v>0</v>
      </c>
      <c r="Y60" s="1">
        <v>44845</v>
      </c>
      <c r="Z60" s="6">
        <v>0.79037037037037028</v>
      </c>
      <c r="AB60">
        <v>1</v>
      </c>
      <c r="AD60" s="3">
        <f t="shared" si="8"/>
        <v>4.2226244512939308</v>
      </c>
      <c r="AE60" s="3">
        <f t="shared" si="9"/>
        <v>9.2269650801213725</v>
      </c>
      <c r="AF60" s="3">
        <f t="shared" si="10"/>
        <v>5.0043406288274417</v>
      </c>
      <c r="AG60" s="3">
        <f t="shared" si="11"/>
        <v>0.37495031556378644</v>
      </c>
      <c r="AH60" s="3"/>
      <c r="AK60">
        <f>ABS(100*(AD60-AD61)/(AVERAGE(AD60:AD61)))</f>
        <v>1.4403510279788192</v>
      </c>
      <c r="AQ60">
        <f>ABS(100*(AE60-AE61)/(AVERAGE(AE60:AE61)))</f>
        <v>0.48801414809220034</v>
      </c>
      <c r="AW60">
        <f>ABS(100*(AF60-AF61)/(AVERAGE(AF60:AF61)))</f>
        <v>0.30858369438000388</v>
      </c>
      <c r="BC60">
        <f>ABS(100*(AG60-AG61)/(AVERAGE(AG60:AG61)))</f>
        <v>0.1854889167266682</v>
      </c>
      <c r="BG60" s="3">
        <f>AVERAGE(AD60:AD61)</f>
        <v>4.1924315855738694</v>
      </c>
      <c r="BH60" s="3">
        <f>AVERAGE(AE60:AE61)</f>
        <v>9.2045054357272402</v>
      </c>
      <c r="BI60" s="3">
        <f>AVERAGE(AF60:AF61)</f>
        <v>5.0120738501533708</v>
      </c>
      <c r="BJ60" s="3">
        <f>AVERAGE(AG60:AG61)</f>
        <v>0.37460289214045739</v>
      </c>
    </row>
    <row r="61" spans="1:62" x14ac:dyDescent="0.35">
      <c r="A61">
        <v>37</v>
      </c>
      <c r="B61">
        <v>10</v>
      </c>
      <c r="C61" t="s">
        <v>150</v>
      </c>
      <c r="D61" t="s">
        <v>27</v>
      </c>
      <c r="G61">
        <v>0.5</v>
      </c>
      <c r="H61">
        <v>0.5</v>
      </c>
      <c r="I61">
        <v>4163</v>
      </c>
      <c r="J61">
        <v>9264</v>
      </c>
      <c r="L61">
        <v>3662</v>
      </c>
      <c r="M61">
        <v>3.609</v>
      </c>
      <c r="N61">
        <v>8.1270000000000007</v>
      </c>
      <c r="O61">
        <v>4.5179999999999998</v>
      </c>
      <c r="Q61">
        <v>0.26700000000000002</v>
      </c>
      <c r="R61">
        <v>1</v>
      </c>
      <c r="S61">
        <v>0</v>
      </c>
      <c r="T61">
        <v>0</v>
      </c>
      <c r="V61">
        <v>0</v>
      </c>
      <c r="Y61" s="1">
        <v>44845</v>
      </c>
      <c r="Z61" s="6">
        <v>0.79798611111111117</v>
      </c>
      <c r="AB61">
        <v>1</v>
      </c>
      <c r="AD61" s="3">
        <f t="shared" si="8"/>
        <v>4.1622387198538089</v>
      </c>
      <c r="AE61" s="3">
        <f t="shared" si="9"/>
        <v>9.1820457913331079</v>
      </c>
      <c r="AF61" s="3">
        <f t="shared" si="10"/>
        <v>5.0198070714792991</v>
      </c>
      <c r="AG61" s="3">
        <f t="shared" si="11"/>
        <v>0.37425546871712834</v>
      </c>
      <c r="AH61" s="3"/>
      <c r="BG61" s="3"/>
      <c r="BH61" s="3"/>
      <c r="BI61" s="3"/>
      <c r="BJ61" s="3"/>
    </row>
    <row r="62" spans="1:62" x14ac:dyDescent="0.35">
      <c r="A62">
        <v>38</v>
      </c>
      <c r="B62">
        <v>11</v>
      </c>
      <c r="C62" t="s">
        <v>151</v>
      </c>
      <c r="D62" t="s">
        <v>27</v>
      </c>
      <c r="G62">
        <v>0.5</v>
      </c>
      <c r="H62">
        <v>0.5</v>
      </c>
      <c r="I62">
        <v>4147</v>
      </c>
      <c r="J62">
        <v>6224</v>
      </c>
      <c r="L62">
        <v>1739</v>
      </c>
      <c r="M62">
        <v>3.597</v>
      </c>
      <c r="N62">
        <v>5.5519999999999996</v>
      </c>
      <c r="O62">
        <v>1.9550000000000001</v>
      </c>
      <c r="Q62">
        <v>6.6000000000000003E-2</v>
      </c>
      <c r="R62">
        <v>1</v>
      </c>
      <c r="S62">
        <v>0</v>
      </c>
      <c r="T62">
        <v>0</v>
      </c>
      <c r="V62">
        <v>0</v>
      </c>
      <c r="Y62" s="1">
        <v>44845</v>
      </c>
      <c r="Z62" s="6">
        <v>0.81109953703703708</v>
      </c>
      <c r="AB62">
        <v>1</v>
      </c>
      <c r="AD62" s="3">
        <f t="shared" si="8"/>
        <v>4.1463998394760724</v>
      </c>
      <c r="AE62" s="3">
        <f t="shared" si="9"/>
        <v>6.2134667061955975</v>
      </c>
      <c r="AF62" s="3">
        <f t="shared" si="10"/>
        <v>2.0670668667195251</v>
      </c>
      <c r="AG62" s="3">
        <f t="shared" si="11"/>
        <v>0.18337111355662861</v>
      </c>
      <c r="AH62" s="3"/>
      <c r="BG62" s="3"/>
      <c r="BH62" s="3"/>
      <c r="BI62" s="3"/>
      <c r="BJ62" s="3"/>
    </row>
    <row r="63" spans="1:62" x14ac:dyDescent="0.35">
      <c r="A63">
        <v>39</v>
      </c>
      <c r="B63">
        <v>11</v>
      </c>
      <c r="C63" t="s">
        <v>151</v>
      </c>
      <c r="D63" t="s">
        <v>27</v>
      </c>
      <c r="G63">
        <v>0.5</v>
      </c>
      <c r="H63">
        <v>0.5</v>
      </c>
      <c r="I63">
        <v>4102</v>
      </c>
      <c r="J63">
        <v>6158</v>
      </c>
      <c r="L63">
        <v>1720</v>
      </c>
      <c r="M63">
        <v>3.5619999999999998</v>
      </c>
      <c r="N63">
        <v>5.4950000000000001</v>
      </c>
      <c r="O63">
        <v>1.9330000000000001</v>
      </c>
      <c r="Q63">
        <v>6.4000000000000001E-2</v>
      </c>
      <c r="R63">
        <v>1</v>
      </c>
      <c r="S63">
        <v>0</v>
      </c>
      <c r="T63">
        <v>0</v>
      </c>
      <c r="V63">
        <v>0</v>
      </c>
      <c r="Y63" s="1">
        <v>44845</v>
      </c>
      <c r="Z63" s="6">
        <v>0.8181828703703703</v>
      </c>
      <c r="AB63">
        <v>1</v>
      </c>
      <c r="AD63" s="3">
        <f t="shared" si="8"/>
        <v>4.101852988413687</v>
      </c>
      <c r="AE63" s="3">
        <f t="shared" si="9"/>
        <v>6.1490172918472181</v>
      </c>
      <c r="AF63" s="3">
        <f t="shared" si="10"/>
        <v>2.0471643034335312</v>
      </c>
      <c r="AG63" s="3">
        <f t="shared" si="11"/>
        <v>0.18148510068712809</v>
      </c>
      <c r="AH63" s="3"/>
      <c r="AK63">
        <f>ABS(100*(AD63-AD64)/(AVERAGE(AD63:AD64)))</f>
        <v>0.21743969106654612</v>
      </c>
      <c r="AQ63">
        <f>ABS(100*(AE63-AE64)/(AVERAGE(AE63:AE64)))</f>
        <v>0.17453512720938225</v>
      </c>
      <c r="AW63">
        <f>ABS(100*(AF63-AF64)/(AVERAGE(AF63:AF64)))</f>
        <v>0.95532508366451085</v>
      </c>
      <c r="BC63">
        <f>ABS(100*(AG63-AG64)/(AVERAGE(AG63:AG64)))</f>
        <v>0.16395141413353312</v>
      </c>
      <c r="BG63" s="3">
        <f>AVERAGE(AD63:AD64)</f>
        <v>4.0973983033074486</v>
      </c>
      <c r="BH63" s="3">
        <f>AVERAGE(AE63:AE64)</f>
        <v>6.1543880763762493</v>
      </c>
      <c r="BI63" s="3">
        <f>AVERAGE(AF63:AF64)</f>
        <v>2.0569897730688012</v>
      </c>
      <c r="BJ63" s="3">
        <f>AVERAGE(AG63:AG64)</f>
        <v>0.1816339964399834</v>
      </c>
    </row>
    <row r="64" spans="1:62" x14ac:dyDescent="0.35">
      <c r="A64">
        <v>40</v>
      </c>
      <c r="B64">
        <v>11</v>
      </c>
      <c r="C64" t="s">
        <v>151</v>
      </c>
      <c r="D64" t="s">
        <v>27</v>
      </c>
      <c r="G64">
        <v>0.5</v>
      </c>
      <c r="H64">
        <v>0.5</v>
      </c>
      <c r="I64">
        <v>4093</v>
      </c>
      <c r="J64">
        <v>6169</v>
      </c>
      <c r="L64">
        <v>1723</v>
      </c>
      <c r="M64">
        <v>3.5550000000000002</v>
      </c>
      <c r="N64">
        <v>5.5049999999999999</v>
      </c>
      <c r="O64">
        <v>1.95</v>
      </c>
      <c r="Q64">
        <v>6.4000000000000001E-2</v>
      </c>
      <c r="R64">
        <v>1</v>
      </c>
      <c r="S64">
        <v>0</v>
      </c>
      <c r="T64">
        <v>0</v>
      </c>
      <c r="V64">
        <v>0</v>
      </c>
      <c r="Y64" s="1">
        <v>44845</v>
      </c>
      <c r="Z64" s="6">
        <v>0.82567129629629632</v>
      </c>
      <c r="AB64">
        <v>1</v>
      </c>
      <c r="AD64" s="3">
        <f t="shared" si="8"/>
        <v>4.0929436182012093</v>
      </c>
      <c r="AE64" s="3">
        <f t="shared" si="9"/>
        <v>6.1597588609052805</v>
      </c>
      <c r="AF64" s="3">
        <f t="shared" si="10"/>
        <v>2.0668152427040711</v>
      </c>
      <c r="AG64" s="3">
        <f t="shared" si="11"/>
        <v>0.18178289219283869</v>
      </c>
      <c r="AH64" s="3"/>
      <c r="BG64" s="3"/>
      <c r="BH64" s="3"/>
      <c r="BI64" s="3"/>
      <c r="BJ64" s="3"/>
    </row>
    <row r="65" spans="1:62" x14ac:dyDescent="0.35">
      <c r="A65">
        <v>41</v>
      </c>
      <c r="B65">
        <v>12</v>
      </c>
      <c r="C65" t="s">
        <v>152</v>
      </c>
      <c r="D65" t="s">
        <v>27</v>
      </c>
      <c r="G65">
        <v>0.5</v>
      </c>
      <c r="H65">
        <v>0.5</v>
      </c>
      <c r="I65">
        <v>6865</v>
      </c>
      <c r="J65">
        <v>10500</v>
      </c>
      <c r="L65">
        <v>1402</v>
      </c>
      <c r="M65">
        <v>5.6820000000000004</v>
      </c>
      <c r="N65">
        <v>9.1739999999999995</v>
      </c>
      <c r="O65">
        <v>3.492</v>
      </c>
      <c r="Q65">
        <v>3.1E-2</v>
      </c>
      <c r="R65">
        <v>1</v>
      </c>
      <c r="S65">
        <v>0</v>
      </c>
      <c r="T65">
        <v>0</v>
      </c>
      <c r="V65">
        <v>0</v>
      </c>
      <c r="Y65" s="1">
        <v>44845</v>
      </c>
      <c r="Z65" s="6">
        <v>0.83893518518518517</v>
      </c>
      <c r="AB65">
        <v>1</v>
      </c>
      <c r="AD65" s="3">
        <f t="shared" si="8"/>
        <v>6.8370296436441214</v>
      </c>
      <c r="AE65" s="3">
        <f t="shared" si="9"/>
        <v>10.389007550948229</v>
      </c>
      <c r="AF65" s="3">
        <f t="shared" si="10"/>
        <v>3.5519779073041073</v>
      </c>
      <c r="AG65" s="3">
        <f t="shared" si="11"/>
        <v>0.14991920108180365</v>
      </c>
      <c r="AH65" s="3"/>
      <c r="BG65" s="3"/>
      <c r="BH65" s="3"/>
      <c r="BI65" s="3"/>
      <c r="BJ65" s="3"/>
    </row>
    <row r="66" spans="1:62" x14ac:dyDescent="0.35">
      <c r="A66">
        <v>42</v>
      </c>
      <c r="B66">
        <v>12</v>
      </c>
      <c r="C66" t="s">
        <v>152</v>
      </c>
      <c r="D66" t="s">
        <v>27</v>
      </c>
      <c r="G66">
        <v>0.5</v>
      </c>
      <c r="H66">
        <v>0.5</v>
      </c>
      <c r="I66">
        <v>7869</v>
      </c>
      <c r="J66">
        <v>10565</v>
      </c>
      <c r="L66">
        <v>1396</v>
      </c>
      <c r="M66">
        <v>6.452</v>
      </c>
      <c r="N66">
        <v>9.2289999999999992</v>
      </c>
      <c r="O66">
        <v>2.778</v>
      </c>
      <c r="Q66">
        <v>0.03</v>
      </c>
      <c r="R66">
        <v>1</v>
      </c>
      <c r="S66">
        <v>0</v>
      </c>
      <c r="T66">
        <v>0</v>
      </c>
      <c r="V66">
        <v>0</v>
      </c>
      <c r="Y66" s="1">
        <v>44845</v>
      </c>
      <c r="Z66" s="6">
        <v>0.84614583333333337</v>
      </c>
      <c r="AB66">
        <v>1</v>
      </c>
      <c r="AD66" s="3">
        <f t="shared" si="8"/>
        <v>7.8309193873471079</v>
      </c>
      <c r="AE66" s="3">
        <f t="shared" si="9"/>
        <v>10.452480459018602</v>
      </c>
      <c r="AF66" s="3">
        <f t="shared" si="10"/>
        <v>2.6215610716714943</v>
      </c>
      <c r="AG66" s="3">
        <f t="shared" si="11"/>
        <v>0.14932361807038241</v>
      </c>
      <c r="AH66" s="3"/>
      <c r="AK66">
        <f>ABS(100*(AD66-AD67)/(AVERAGE(AD66:AD67)))</f>
        <v>0.40534145140568134</v>
      </c>
      <c r="AQ66">
        <f>ABS(100*(AE66-AE67)/(AVERAGE(AE66:AE67)))</f>
        <v>0.50576211826627182</v>
      </c>
      <c r="AW66">
        <f>ABS(100*(AF66-AF67)/(AVERAGE(AF66:AF67)))</f>
        <v>0.80633097763593775</v>
      </c>
      <c r="BC66">
        <f>ABS(100*(AG66-AG67)/(AVERAGE(AG66:AG67)))</f>
        <v>2.1698957578276605</v>
      </c>
      <c r="BG66" s="3">
        <f>AVERAGE(AD66:AD67)</f>
        <v>7.8150805069693714</v>
      </c>
      <c r="BH66" s="3">
        <f>AVERAGE(AE66:AE67)</f>
        <v>10.426114789512447</v>
      </c>
      <c r="BI66" s="3">
        <f>AVERAGE(AF66:AF67)</f>
        <v>2.6110342825430748</v>
      </c>
      <c r="BJ66" s="3">
        <f>AVERAGE(AG66:AG67)</f>
        <v>0.15096147135179078</v>
      </c>
    </row>
    <row r="67" spans="1:62" x14ac:dyDescent="0.35">
      <c r="A67">
        <v>43</v>
      </c>
      <c r="B67">
        <v>12</v>
      </c>
      <c r="C67" t="s">
        <v>152</v>
      </c>
      <c r="D67" t="s">
        <v>27</v>
      </c>
      <c r="G67">
        <v>0.5</v>
      </c>
      <c r="H67">
        <v>0.5</v>
      </c>
      <c r="I67">
        <v>7837</v>
      </c>
      <c r="J67">
        <v>10511</v>
      </c>
      <c r="L67">
        <v>1429</v>
      </c>
      <c r="M67">
        <v>6.4279999999999999</v>
      </c>
      <c r="N67">
        <v>9.1829999999999998</v>
      </c>
      <c r="O67">
        <v>2.7559999999999998</v>
      </c>
      <c r="Q67">
        <v>3.3000000000000002E-2</v>
      </c>
      <c r="R67">
        <v>1</v>
      </c>
      <c r="S67">
        <v>0</v>
      </c>
      <c r="T67">
        <v>0</v>
      </c>
      <c r="V67">
        <v>0</v>
      </c>
      <c r="Y67" s="1">
        <v>44845</v>
      </c>
      <c r="Z67" s="6">
        <v>0.85381944444444446</v>
      </c>
      <c r="AB67">
        <v>1</v>
      </c>
      <c r="AD67" s="3">
        <f t="shared" si="8"/>
        <v>7.7992416265916358</v>
      </c>
      <c r="AE67" s="3">
        <f t="shared" si="9"/>
        <v>10.399749120006291</v>
      </c>
      <c r="AF67" s="3">
        <f t="shared" si="10"/>
        <v>2.6005074934146553</v>
      </c>
      <c r="AG67" s="3">
        <f t="shared" si="11"/>
        <v>0.15259932463319914</v>
      </c>
      <c r="AH67" s="3"/>
      <c r="BG67" s="3"/>
      <c r="BH67" s="3"/>
      <c r="BI67" s="3"/>
      <c r="BJ67" s="3"/>
    </row>
    <row r="68" spans="1:62" x14ac:dyDescent="0.35">
      <c r="A68">
        <v>44</v>
      </c>
      <c r="B68">
        <v>13</v>
      </c>
      <c r="C68" t="s">
        <v>153</v>
      </c>
      <c r="D68" t="s">
        <v>27</v>
      </c>
      <c r="G68">
        <v>0.5</v>
      </c>
      <c r="H68">
        <v>0.5</v>
      </c>
      <c r="I68">
        <v>5258</v>
      </c>
      <c r="J68">
        <v>7209</v>
      </c>
      <c r="L68">
        <v>1680</v>
      </c>
      <c r="M68">
        <v>4.4489999999999998</v>
      </c>
      <c r="N68">
        <v>6.3860000000000001</v>
      </c>
      <c r="O68">
        <v>1.9370000000000001</v>
      </c>
      <c r="Q68">
        <v>0.06</v>
      </c>
      <c r="R68">
        <v>1</v>
      </c>
      <c r="S68">
        <v>0</v>
      </c>
      <c r="T68">
        <v>0</v>
      </c>
      <c r="V68">
        <v>0</v>
      </c>
      <c r="Y68" s="1">
        <v>44845</v>
      </c>
      <c r="Z68" s="6">
        <v>0.86700231481481482</v>
      </c>
      <c r="AB68">
        <v>1</v>
      </c>
      <c r="AD68" s="3">
        <f t="shared" si="8"/>
        <v>5.2462120957051752</v>
      </c>
      <c r="AE68" s="3">
        <f t="shared" si="9"/>
        <v>7.1753253900312712</v>
      </c>
      <c r="AF68" s="3">
        <f t="shared" si="10"/>
        <v>1.929113294326096</v>
      </c>
      <c r="AG68" s="3">
        <f t="shared" si="11"/>
        <v>0.17751454727765331</v>
      </c>
      <c r="AH68" s="3"/>
      <c r="BG68" s="3"/>
      <c r="BH68" s="3"/>
      <c r="BI68" s="3"/>
      <c r="BJ68" s="3"/>
    </row>
    <row r="69" spans="1:62" x14ac:dyDescent="0.35">
      <c r="A69">
        <v>45</v>
      </c>
      <c r="B69">
        <v>13</v>
      </c>
      <c r="C69" t="s">
        <v>153</v>
      </c>
      <c r="D69" t="s">
        <v>27</v>
      </c>
      <c r="G69">
        <v>0.5</v>
      </c>
      <c r="H69">
        <v>0.5</v>
      </c>
      <c r="I69">
        <v>4091</v>
      </c>
      <c r="J69">
        <v>7328</v>
      </c>
      <c r="L69">
        <v>1717</v>
      </c>
      <c r="M69">
        <v>3.5529999999999999</v>
      </c>
      <c r="N69">
        <v>6.4870000000000001</v>
      </c>
      <c r="O69">
        <v>2.9340000000000002</v>
      </c>
      <c r="Q69">
        <v>6.4000000000000001E-2</v>
      </c>
      <c r="R69">
        <v>1</v>
      </c>
      <c r="S69">
        <v>0</v>
      </c>
      <c r="T69">
        <v>0</v>
      </c>
      <c r="V69">
        <v>0</v>
      </c>
      <c r="Y69" s="1">
        <v>44845</v>
      </c>
      <c r="Z69" s="6">
        <v>0.87409722222222219</v>
      </c>
      <c r="AB69">
        <v>1</v>
      </c>
      <c r="AD69" s="3">
        <f t="shared" si="8"/>
        <v>4.0909637581539933</v>
      </c>
      <c r="AE69" s="3">
        <f t="shared" si="9"/>
        <v>7.2915296371139569</v>
      </c>
      <c r="AF69" s="3">
        <f t="shared" si="10"/>
        <v>3.2005658789599636</v>
      </c>
      <c r="AG69" s="3">
        <f t="shared" si="11"/>
        <v>0.18118730918141751</v>
      </c>
      <c r="AH69" s="3"/>
      <c r="AK69">
        <f>ABS(100*(AD69-AD70)/(AVERAGE(AD69:AD70)))</f>
        <v>0.94819483349198985</v>
      </c>
      <c r="AQ69">
        <f>ABS(100*(AE69-AE70)/(AVERAGE(AE69:AE70)))</f>
        <v>0.51020707992490932</v>
      </c>
      <c r="AW69">
        <f>ABS(100*(AF69-AF70)/(AVERAGE(AF69:AF70)))</f>
        <v>4.6856742841086596E-2</v>
      </c>
      <c r="BC69">
        <f>ABS(100*(AG69-AG70)/(AVERAGE(AG69:AG70)))</f>
        <v>2.7209971934946804</v>
      </c>
      <c r="BG69" s="3">
        <f>AVERAGE(AD69:AD70)</f>
        <v>4.0716601226936255</v>
      </c>
      <c r="BH69" s="3">
        <f>AVERAGE(AE69:AE70)</f>
        <v>7.2729760178318479</v>
      </c>
      <c r="BI69" s="3">
        <f>AVERAGE(AF69:AF70)</f>
        <v>3.2013158951382215</v>
      </c>
      <c r="BJ69" s="3">
        <f>AVERAGE(AG69:AG70)</f>
        <v>0.1787553452181142</v>
      </c>
    </row>
    <row r="70" spans="1:62" x14ac:dyDescent="0.35">
      <c r="A70">
        <v>46</v>
      </c>
      <c r="B70">
        <v>13</v>
      </c>
      <c r="C70" t="s">
        <v>153</v>
      </c>
      <c r="D70" t="s">
        <v>27</v>
      </c>
      <c r="G70">
        <v>0.5</v>
      </c>
      <c r="H70">
        <v>0.5</v>
      </c>
      <c r="I70">
        <v>4052</v>
      </c>
      <c r="J70">
        <v>7290</v>
      </c>
      <c r="L70">
        <v>1668</v>
      </c>
      <c r="M70">
        <v>3.5230000000000001</v>
      </c>
      <c r="N70">
        <v>6.4539999999999997</v>
      </c>
      <c r="O70">
        <v>2.931</v>
      </c>
      <c r="Q70">
        <v>5.8000000000000003E-2</v>
      </c>
      <c r="R70">
        <v>1</v>
      </c>
      <c r="S70">
        <v>0</v>
      </c>
      <c r="T70">
        <v>0</v>
      </c>
      <c r="V70">
        <v>0</v>
      </c>
      <c r="Y70" s="1">
        <v>44845</v>
      </c>
      <c r="Z70" s="6">
        <v>0.88170138888888883</v>
      </c>
      <c r="AB70">
        <v>1</v>
      </c>
      <c r="AD70" s="3">
        <f t="shared" si="8"/>
        <v>4.0523564872332587</v>
      </c>
      <c r="AE70" s="3">
        <f t="shared" si="9"/>
        <v>7.254422398549738</v>
      </c>
      <c r="AF70" s="3">
        <f t="shared" si="10"/>
        <v>3.2020659113164793</v>
      </c>
      <c r="AG70" s="3">
        <f t="shared" si="11"/>
        <v>0.1763233812548109</v>
      </c>
      <c r="AH70" s="3"/>
      <c r="BG70" s="3"/>
      <c r="BH70" s="3"/>
      <c r="BI70" s="3"/>
      <c r="BJ70" s="3"/>
    </row>
    <row r="71" spans="1:62" x14ac:dyDescent="0.35">
      <c r="A71">
        <v>47</v>
      </c>
      <c r="B71">
        <v>14</v>
      </c>
      <c r="C71" t="s">
        <v>154</v>
      </c>
      <c r="D71" t="s">
        <v>27</v>
      </c>
      <c r="G71">
        <v>0.5</v>
      </c>
      <c r="H71">
        <v>0.5</v>
      </c>
      <c r="I71">
        <v>4439</v>
      </c>
      <c r="J71">
        <v>7092</v>
      </c>
      <c r="L71">
        <v>1595</v>
      </c>
      <c r="M71">
        <v>3.82</v>
      </c>
      <c r="N71">
        <v>6.2869999999999999</v>
      </c>
      <c r="O71">
        <v>2.4660000000000002</v>
      </c>
      <c r="Q71">
        <v>5.0999999999999997E-2</v>
      </c>
      <c r="R71">
        <v>1</v>
      </c>
      <c r="S71">
        <v>0</v>
      </c>
      <c r="T71">
        <v>0</v>
      </c>
      <c r="V71">
        <v>0</v>
      </c>
      <c r="Y71" s="1">
        <v>44845</v>
      </c>
      <c r="Z71" s="6">
        <v>0.89479166666666676</v>
      </c>
      <c r="AB71">
        <v>1</v>
      </c>
      <c r="AD71" s="3">
        <f t="shared" si="8"/>
        <v>4.4354594063697697</v>
      </c>
      <c r="AE71" s="3">
        <f t="shared" si="9"/>
        <v>7.0610741555045973</v>
      </c>
      <c r="AF71" s="3">
        <f t="shared" si="10"/>
        <v>2.6256147491348276</v>
      </c>
      <c r="AG71" s="3">
        <f t="shared" si="11"/>
        <v>0.16907712128251945</v>
      </c>
      <c r="AH71" s="3"/>
      <c r="BG71" s="3"/>
      <c r="BH71" s="3"/>
      <c r="BI71" s="3"/>
      <c r="BJ71" s="3"/>
    </row>
    <row r="72" spans="1:62" x14ac:dyDescent="0.35">
      <c r="A72">
        <v>48</v>
      </c>
      <c r="B72">
        <v>14</v>
      </c>
      <c r="C72" t="s">
        <v>154</v>
      </c>
      <c r="D72" t="s">
        <v>27</v>
      </c>
      <c r="G72">
        <v>0.5</v>
      </c>
      <c r="H72">
        <v>0.5</v>
      </c>
      <c r="I72">
        <v>4467</v>
      </c>
      <c r="J72">
        <v>7081</v>
      </c>
      <c r="L72">
        <v>1562</v>
      </c>
      <c r="M72">
        <v>3.8420000000000001</v>
      </c>
      <c r="N72">
        <v>6.2779999999999996</v>
      </c>
      <c r="O72">
        <v>2.4359999999999999</v>
      </c>
      <c r="Q72">
        <v>4.7E-2</v>
      </c>
      <c r="R72">
        <v>1</v>
      </c>
      <c r="S72">
        <v>0</v>
      </c>
      <c r="T72">
        <v>0</v>
      </c>
      <c r="V72">
        <v>0</v>
      </c>
      <c r="Y72" s="1">
        <v>44845</v>
      </c>
      <c r="Z72" s="6">
        <v>0.90195601851851848</v>
      </c>
      <c r="AB72">
        <v>1</v>
      </c>
      <c r="AD72" s="3">
        <f t="shared" si="8"/>
        <v>4.4631774470308088</v>
      </c>
      <c r="AE72" s="3">
        <f t="shared" si="9"/>
        <v>7.050332586446534</v>
      </c>
      <c r="AF72" s="3">
        <f t="shared" si="10"/>
        <v>2.5871551394157253</v>
      </c>
      <c r="AG72" s="3">
        <f t="shared" si="11"/>
        <v>0.16580141471970272</v>
      </c>
      <c r="AH72" s="3"/>
      <c r="AK72">
        <f>ABS(100*(AD72-AD73)/(AVERAGE(AD72:AD73)))</f>
        <v>1.7369971963536961</v>
      </c>
      <c r="AQ72">
        <f>ABS(100*(AE72-AE73)/(AVERAGE(AE72:AE73)))</f>
        <v>0.34686301517387369</v>
      </c>
      <c r="AW72">
        <f>ABS(100*(AF72-AF73)/(AVERAGE(AF72:AF73)))</f>
        <v>4.0466615696137263</v>
      </c>
      <c r="BC72">
        <f>ABS(100*(AG72-AG73)/(AVERAGE(AG72:AG73)))</f>
        <v>1.1902562880221834</v>
      </c>
      <c r="BG72" s="3">
        <f>AVERAGE(AD72:AD73)</f>
        <v>4.502279682963346</v>
      </c>
      <c r="BH72" s="3">
        <f>AVERAGE(AE72:AE73)</f>
        <v>7.0381262579714621</v>
      </c>
      <c r="BI72" s="3">
        <f>AVERAGE(AF72:AF73)</f>
        <v>2.5358465750081156</v>
      </c>
      <c r="BJ72" s="3">
        <f>AVERAGE(AG72:AG73)</f>
        <v>0.1667940530720714</v>
      </c>
    </row>
    <row r="73" spans="1:62" x14ac:dyDescent="0.35">
      <c r="A73">
        <v>49</v>
      </c>
      <c r="B73">
        <v>14</v>
      </c>
      <c r="C73" t="s">
        <v>154</v>
      </c>
      <c r="D73" t="s">
        <v>27</v>
      </c>
      <c r="G73">
        <v>0.5</v>
      </c>
      <c r="H73">
        <v>0.5</v>
      </c>
      <c r="I73">
        <v>4546</v>
      </c>
      <c r="J73">
        <v>7056</v>
      </c>
      <c r="L73">
        <v>1582</v>
      </c>
      <c r="M73">
        <v>3.9020000000000001</v>
      </c>
      <c r="N73">
        <v>6.2560000000000002</v>
      </c>
      <c r="O73">
        <v>2.3540000000000001</v>
      </c>
      <c r="Q73">
        <v>4.9000000000000002E-2</v>
      </c>
      <c r="R73">
        <v>1</v>
      </c>
      <c r="S73">
        <v>0</v>
      </c>
      <c r="T73">
        <v>0</v>
      </c>
      <c r="V73">
        <v>0</v>
      </c>
      <c r="Y73" s="1">
        <v>44845</v>
      </c>
      <c r="Z73" s="6">
        <v>0.90945601851851843</v>
      </c>
      <c r="AB73">
        <v>1</v>
      </c>
      <c r="AD73" s="3">
        <f t="shared" si="8"/>
        <v>4.5413819188958842</v>
      </c>
      <c r="AE73" s="3">
        <f t="shared" si="9"/>
        <v>7.0259199294963901</v>
      </c>
      <c r="AF73" s="3">
        <f t="shared" si="10"/>
        <v>2.4845380106005059</v>
      </c>
      <c r="AG73" s="3">
        <f t="shared" si="11"/>
        <v>0.16778669142444011</v>
      </c>
      <c r="AH73" s="3"/>
      <c r="BG73" s="3"/>
      <c r="BH73" s="3"/>
      <c r="BI73" s="3"/>
      <c r="BJ73" s="3"/>
    </row>
    <row r="74" spans="1:62" x14ac:dyDescent="0.35">
      <c r="A74">
        <v>50</v>
      </c>
      <c r="B74">
        <v>15</v>
      </c>
      <c r="C74" t="s">
        <v>155</v>
      </c>
      <c r="D74" t="s">
        <v>27</v>
      </c>
      <c r="G74">
        <v>0.5</v>
      </c>
      <c r="H74">
        <v>0.5</v>
      </c>
      <c r="I74">
        <v>4172</v>
      </c>
      <c r="J74">
        <v>7727</v>
      </c>
      <c r="L74">
        <v>3064</v>
      </c>
      <c r="M74">
        <v>3.6160000000000001</v>
      </c>
      <c r="N74">
        <v>6.8250000000000002</v>
      </c>
      <c r="O74">
        <v>3.2090000000000001</v>
      </c>
      <c r="Q74">
        <v>0.20399999999999999</v>
      </c>
      <c r="R74">
        <v>1</v>
      </c>
      <c r="S74">
        <v>0</v>
      </c>
      <c r="T74">
        <v>0</v>
      </c>
      <c r="V74">
        <v>0</v>
      </c>
      <c r="Y74" s="1">
        <v>44845</v>
      </c>
      <c r="Z74" s="6">
        <v>0.92248842592592595</v>
      </c>
      <c r="AB74">
        <v>1</v>
      </c>
      <c r="AD74" s="3">
        <f t="shared" si="8"/>
        <v>4.1711480900662856</v>
      </c>
      <c r="AE74" s="3">
        <f t="shared" si="9"/>
        <v>7.681155642038255</v>
      </c>
      <c r="AF74" s="3">
        <f t="shared" si="10"/>
        <v>3.5100075519719693</v>
      </c>
      <c r="AG74" s="3">
        <f t="shared" si="11"/>
        <v>0.3148956952454805</v>
      </c>
      <c r="AH74" s="3"/>
      <c r="BG74" s="3"/>
      <c r="BH74" s="3"/>
      <c r="BI74" s="3"/>
      <c r="BJ74" s="3"/>
    </row>
    <row r="75" spans="1:62" x14ac:dyDescent="0.35">
      <c r="A75">
        <v>51</v>
      </c>
      <c r="B75">
        <v>15</v>
      </c>
      <c r="C75" t="s">
        <v>155</v>
      </c>
      <c r="D75" t="s">
        <v>27</v>
      </c>
      <c r="G75">
        <v>0.5</v>
      </c>
      <c r="H75">
        <v>0.5</v>
      </c>
      <c r="I75">
        <v>4020</v>
      </c>
      <c r="J75">
        <v>7754</v>
      </c>
      <c r="L75">
        <v>3076</v>
      </c>
      <c r="M75">
        <v>3.4990000000000001</v>
      </c>
      <c r="N75">
        <v>6.8479999999999999</v>
      </c>
      <c r="O75">
        <v>3.3490000000000002</v>
      </c>
      <c r="Q75">
        <v>0.20599999999999999</v>
      </c>
      <c r="R75">
        <v>1</v>
      </c>
      <c r="S75">
        <v>0</v>
      </c>
      <c r="T75">
        <v>0</v>
      </c>
      <c r="V75">
        <v>0</v>
      </c>
      <c r="Y75" s="1">
        <v>44845</v>
      </c>
      <c r="Z75" s="6">
        <v>0.92964120370370373</v>
      </c>
      <c r="AB75">
        <v>1</v>
      </c>
      <c r="AD75" s="3">
        <f t="shared" si="8"/>
        <v>4.0206787264777857</v>
      </c>
      <c r="AE75" s="3">
        <f t="shared" si="9"/>
        <v>7.7075213115444106</v>
      </c>
      <c r="AF75" s="3">
        <f t="shared" si="10"/>
        <v>3.6868425850666249</v>
      </c>
      <c r="AG75" s="3">
        <f t="shared" si="11"/>
        <v>0.31608686126832292</v>
      </c>
      <c r="AH75" s="3"/>
      <c r="AK75">
        <f>ABS(100*(AD75-AD76)/(AVERAGE(AD75:AD76)))</f>
        <v>9.8435400600440537E-2</v>
      </c>
      <c r="AQ75">
        <f>ABS(100*(AE75-AE76)/(AVERAGE(AE75:AE76)))</f>
        <v>0.15191880609472994</v>
      </c>
      <c r="AW75">
        <f>ABS(100*(AF75-AF76)/(AVERAGE(AF75:AF76)))</f>
        <v>0.21021241211057354</v>
      </c>
      <c r="BC75">
        <f>ABS(100*(AG75-AG76)/(AVERAGE(AG75:AG76)))</f>
        <v>0.99990301450817465</v>
      </c>
      <c r="BG75" s="3">
        <f>AVERAGE(AD75:AD76)</f>
        <v>4.0226585865250026</v>
      </c>
      <c r="BH75" s="3">
        <f>AVERAGE(AE75:AE76)</f>
        <v>7.7133803492124446</v>
      </c>
      <c r="BI75" s="3">
        <f>AVERAGE(AF75:AF76)</f>
        <v>3.6907217626874425</v>
      </c>
      <c r="BJ75" s="3">
        <f>AVERAGE(AG75:AG76)</f>
        <v>0.31767508263211286</v>
      </c>
    </row>
    <row r="76" spans="1:62" x14ac:dyDescent="0.35">
      <c r="A76">
        <v>52</v>
      </c>
      <c r="B76">
        <v>15</v>
      </c>
      <c r="C76" t="s">
        <v>155</v>
      </c>
      <c r="D76" t="s">
        <v>27</v>
      </c>
      <c r="G76">
        <v>0.5</v>
      </c>
      <c r="H76">
        <v>0.5</v>
      </c>
      <c r="I76">
        <v>4024</v>
      </c>
      <c r="J76">
        <v>7766</v>
      </c>
      <c r="L76">
        <v>3108</v>
      </c>
      <c r="M76">
        <v>3.5019999999999998</v>
      </c>
      <c r="N76">
        <v>6.8579999999999997</v>
      </c>
      <c r="O76">
        <v>3.3559999999999999</v>
      </c>
      <c r="Q76">
        <v>0.20899999999999999</v>
      </c>
      <c r="R76">
        <v>1</v>
      </c>
      <c r="S76">
        <v>0</v>
      </c>
      <c r="T76">
        <v>0</v>
      </c>
      <c r="V76">
        <v>0</v>
      </c>
      <c r="Y76" s="1">
        <v>44845</v>
      </c>
      <c r="Z76" s="6">
        <v>0.93731481481481482</v>
      </c>
      <c r="AB76">
        <v>1</v>
      </c>
      <c r="AD76" s="3">
        <f t="shared" si="8"/>
        <v>4.0246384465722196</v>
      </c>
      <c r="AE76" s="3">
        <f t="shared" si="9"/>
        <v>7.7192393868804796</v>
      </c>
      <c r="AF76" s="3">
        <f t="shared" si="10"/>
        <v>3.69460094030826</v>
      </c>
      <c r="AG76" s="3">
        <f t="shared" si="11"/>
        <v>0.31926330399590275</v>
      </c>
      <c r="AH76" s="3"/>
      <c r="BG76" s="3"/>
      <c r="BH76" s="3"/>
      <c r="BI76" s="3"/>
      <c r="BJ76" s="3"/>
    </row>
    <row r="77" spans="1:62" x14ac:dyDescent="0.35">
      <c r="A77">
        <v>53</v>
      </c>
      <c r="B77">
        <v>16</v>
      </c>
      <c r="C77" t="s">
        <v>156</v>
      </c>
      <c r="D77" t="s">
        <v>27</v>
      </c>
      <c r="G77">
        <v>0.5</v>
      </c>
      <c r="H77">
        <v>0.5</v>
      </c>
      <c r="I77">
        <v>5143</v>
      </c>
      <c r="J77">
        <v>7563</v>
      </c>
      <c r="L77">
        <v>1334</v>
      </c>
      <c r="M77">
        <v>4.3609999999999998</v>
      </c>
      <c r="N77">
        <v>6.6859999999999999</v>
      </c>
      <c r="O77">
        <v>2.3250000000000002</v>
      </c>
      <c r="Q77">
        <v>2.4E-2</v>
      </c>
      <c r="R77">
        <v>1</v>
      </c>
      <c r="S77">
        <v>0</v>
      </c>
      <c r="T77">
        <v>0</v>
      </c>
      <c r="V77">
        <v>0</v>
      </c>
      <c r="Y77" s="1">
        <v>44845</v>
      </c>
      <c r="Z77" s="6">
        <v>0.9503125</v>
      </c>
      <c r="AB77">
        <v>1</v>
      </c>
      <c r="AD77" s="3">
        <f t="shared" si="8"/>
        <v>5.1323701429901911</v>
      </c>
      <c r="AE77" s="3">
        <f t="shared" si="9"/>
        <v>7.5210086124453106</v>
      </c>
      <c r="AF77" s="3">
        <f t="shared" si="10"/>
        <v>2.3886384694551195</v>
      </c>
      <c r="AG77" s="3">
        <f t="shared" si="11"/>
        <v>0.14316926028569654</v>
      </c>
      <c r="AH77" s="3"/>
      <c r="BG77" s="3"/>
      <c r="BH77" s="3"/>
      <c r="BI77" s="3"/>
      <c r="BJ77" s="3"/>
    </row>
    <row r="78" spans="1:62" x14ac:dyDescent="0.35">
      <c r="A78">
        <v>54</v>
      </c>
      <c r="B78">
        <v>16</v>
      </c>
      <c r="C78" t="s">
        <v>156</v>
      </c>
      <c r="D78" t="s">
        <v>27</v>
      </c>
      <c r="G78">
        <v>0.5</v>
      </c>
      <c r="H78">
        <v>0.5</v>
      </c>
      <c r="I78">
        <v>5617</v>
      </c>
      <c r="J78">
        <v>7536</v>
      </c>
      <c r="L78">
        <v>1303</v>
      </c>
      <c r="M78">
        <v>4.7240000000000002</v>
      </c>
      <c r="N78">
        <v>6.6630000000000003</v>
      </c>
      <c r="O78">
        <v>1.9390000000000001</v>
      </c>
      <c r="Q78">
        <v>0.02</v>
      </c>
      <c r="R78">
        <v>1</v>
      </c>
      <c r="S78">
        <v>0</v>
      </c>
      <c r="T78">
        <v>0</v>
      </c>
      <c r="V78">
        <v>0</v>
      </c>
      <c r="Y78" s="1">
        <v>44845</v>
      </c>
      <c r="Z78" s="6">
        <v>0.95745370370370375</v>
      </c>
      <c r="AB78">
        <v>1</v>
      </c>
      <c r="AD78" s="3">
        <f t="shared" si="8"/>
        <v>5.6015969741806462</v>
      </c>
      <c r="AE78" s="3">
        <f t="shared" si="9"/>
        <v>7.494642942939155</v>
      </c>
      <c r="AF78" s="3">
        <f t="shared" si="10"/>
        <v>1.8930459687585088</v>
      </c>
      <c r="AG78" s="3">
        <f t="shared" si="11"/>
        <v>0.14009208139335358</v>
      </c>
      <c r="AH78" s="3"/>
      <c r="AK78">
        <f>ABS(100*(AD78-AD79)/(AVERAGE(AD78:AD79)))</f>
        <v>0.26543604718612679</v>
      </c>
      <c r="AQ78">
        <f>ABS(100*(AE78-AE79)/(AVERAGE(AE78:AE79)))</f>
        <v>0.30012567837368148</v>
      </c>
      <c r="AW78">
        <f>ABS(100*(AF78-AF79)/(AVERAGE(AF78:AF79)))</f>
        <v>0.40284408203124145</v>
      </c>
      <c r="BC78">
        <f>ABS(100*(AG78-AG79)/(AVERAGE(AG78:AG79)))</f>
        <v>0.91690681276359476</v>
      </c>
      <c r="BG78" s="3">
        <f>AVERAGE(AD78:AD79)</f>
        <v>5.5941724990035819</v>
      </c>
      <c r="BH78" s="3">
        <f>AVERAGE(AE78:AE79)</f>
        <v>7.4834131207420889</v>
      </c>
      <c r="BI78" s="3">
        <f>AVERAGE(AF78:AF79)</f>
        <v>1.8892406217385069</v>
      </c>
      <c r="BJ78" s="3">
        <f>AVERAGE(AG78:AG79)</f>
        <v>0.14073729632239323</v>
      </c>
    </row>
    <row r="79" spans="1:62" x14ac:dyDescent="0.35">
      <c r="A79">
        <v>55</v>
      </c>
      <c r="B79">
        <v>16</v>
      </c>
      <c r="C79" t="s">
        <v>156</v>
      </c>
      <c r="D79" t="s">
        <v>27</v>
      </c>
      <c r="G79">
        <v>0.5</v>
      </c>
      <c r="H79">
        <v>0.5</v>
      </c>
      <c r="I79">
        <v>5602</v>
      </c>
      <c r="J79">
        <v>7513</v>
      </c>
      <c r="L79">
        <v>1316</v>
      </c>
      <c r="M79">
        <v>4.7119999999999997</v>
      </c>
      <c r="N79">
        <v>6.6429999999999998</v>
      </c>
      <c r="O79">
        <v>1.931</v>
      </c>
      <c r="Q79">
        <v>2.1999999999999999E-2</v>
      </c>
      <c r="R79">
        <v>1</v>
      </c>
      <c r="S79">
        <v>0</v>
      </c>
      <c r="T79">
        <v>0</v>
      </c>
      <c r="V79">
        <v>0</v>
      </c>
      <c r="Y79" s="1">
        <v>44845</v>
      </c>
      <c r="Z79" s="6">
        <v>0.9650347222222222</v>
      </c>
      <c r="AB79">
        <v>1</v>
      </c>
      <c r="AD79" s="3">
        <f t="shared" si="8"/>
        <v>5.5867480238265177</v>
      </c>
      <c r="AE79" s="3">
        <f t="shared" si="9"/>
        <v>7.4721832985450227</v>
      </c>
      <c r="AF79" s="3">
        <f t="shared" si="10"/>
        <v>1.885435274718505</v>
      </c>
      <c r="AG79" s="3">
        <f t="shared" si="11"/>
        <v>0.14138251125143289</v>
      </c>
      <c r="AH79" s="3"/>
      <c r="BG79" s="3"/>
      <c r="BH79" s="3"/>
      <c r="BI79" s="3"/>
      <c r="BJ79" s="3"/>
    </row>
    <row r="80" spans="1:62" x14ac:dyDescent="0.35">
      <c r="A80">
        <v>56</v>
      </c>
      <c r="B80">
        <v>17</v>
      </c>
      <c r="C80" t="s">
        <v>157</v>
      </c>
      <c r="D80" t="s">
        <v>27</v>
      </c>
      <c r="G80">
        <v>0.5</v>
      </c>
      <c r="H80">
        <v>0.5</v>
      </c>
      <c r="I80">
        <v>6103</v>
      </c>
      <c r="J80">
        <v>7836</v>
      </c>
      <c r="L80">
        <v>8206</v>
      </c>
      <c r="M80">
        <v>5.0970000000000004</v>
      </c>
      <c r="N80">
        <v>6.9169999999999998</v>
      </c>
      <c r="O80">
        <v>1.82</v>
      </c>
      <c r="Q80">
        <v>0.74199999999999999</v>
      </c>
      <c r="R80">
        <v>1</v>
      </c>
      <c r="S80">
        <v>0</v>
      </c>
      <c r="T80">
        <v>0</v>
      </c>
      <c r="V80">
        <v>0</v>
      </c>
      <c r="Y80" s="1">
        <v>44845</v>
      </c>
      <c r="Z80" s="6">
        <v>0.97805555555555557</v>
      </c>
      <c r="AB80">
        <v>1</v>
      </c>
      <c r="AD80" s="3">
        <f t="shared" si="8"/>
        <v>6.0827029656544038</v>
      </c>
      <c r="AE80" s="3">
        <f t="shared" si="9"/>
        <v>7.7875948263408832</v>
      </c>
      <c r="AF80" s="3">
        <f t="shared" si="10"/>
        <v>1.7048918606864794</v>
      </c>
      <c r="AG80" s="3">
        <f t="shared" si="11"/>
        <v>0.82531033603346271</v>
      </c>
      <c r="AH80" s="3"/>
      <c r="BG80" s="3"/>
      <c r="BH80" s="3"/>
      <c r="BI80" s="3"/>
      <c r="BJ80" s="3"/>
    </row>
    <row r="81" spans="1:62" x14ac:dyDescent="0.35">
      <c r="A81">
        <v>57</v>
      </c>
      <c r="B81">
        <v>17</v>
      </c>
      <c r="C81" t="s">
        <v>157</v>
      </c>
      <c r="D81" t="s">
        <v>27</v>
      </c>
      <c r="G81">
        <v>0.5</v>
      </c>
      <c r="H81">
        <v>0.5</v>
      </c>
      <c r="I81">
        <v>6295</v>
      </c>
      <c r="J81">
        <v>7751</v>
      </c>
      <c r="L81">
        <v>8099</v>
      </c>
      <c r="M81">
        <v>5.2439999999999998</v>
      </c>
      <c r="N81">
        <v>6.8449999999999998</v>
      </c>
      <c r="O81">
        <v>1.6</v>
      </c>
      <c r="Q81">
        <v>0.73099999999999998</v>
      </c>
      <c r="R81">
        <v>1</v>
      </c>
      <c r="S81">
        <v>0</v>
      </c>
      <c r="T81">
        <v>0</v>
      </c>
      <c r="V81">
        <v>0</v>
      </c>
      <c r="Y81" s="1">
        <v>44845</v>
      </c>
      <c r="Z81" s="6">
        <v>0.98525462962962962</v>
      </c>
      <c r="AB81">
        <v>1</v>
      </c>
      <c r="AD81" s="3">
        <f t="shared" si="8"/>
        <v>6.2727695301872455</v>
      </c>
      <c r="AE81" s="3">
        <f t="shared" si="9"/>
        <v>7.7045917927103931</v>
      </c>
      <c r="AF81" s="3">
        <f t="shared" si="10"/>
        <v>1.4318222625231476</v>
      </c>
      <c r="AG81" s="3">
        <f t="shared" si="11"/>
        <v>0.81468910566311759</v>
      </c>
      <c r="AH81" s="3"/>
      <c r="AK81">
        <f>ABS(100*(AD81-AD82)/(AVERAGE(AD81:AD82)))</f>
        <v>0.39375791464409954</v>
      </c>
      <c r="AQ81">
        <f>ABS(100*(AE81-AE82)/(AVERAGE(AE81:AE82)))</f>
        <v>1.1342217572542184</v>
      </c>
      <c r="AW81">
        <f>ABS(100*(AF81-AF82)/(AVERAGE(AF81:AF82)))</f>
        <v>4.3144530677828756</v>
      </c>
      <c r="BC81">
        <f>ABS(100*(AG81-AG82)/(AVERAGE(AG81:AG82)))</f>
        <v>1.1508441209971023</v>
      </c>
      <c r="BG81" s="3">
        <f>AVERAGE(AD81:AD82)</f>
        <v>6.2851436554823525</v>
      </c>
      <c r="BH81" s="3">
        <f>AVERAGE(AE81:AE82)</f>
        <v>7.7485345752206527</v>
      </c>
      <c r="BI81" s="3">
        <f>AVERAGE(AF81:AF82)</f>
        <v>1.4633909197383002</v>
      </c>
      <c r="BJ81" s="3">
        <f>AVERAGE(AG81:AG82)</f>
        <v>0.81940413783686883</v>
      </c>
    </row>
    <row r="82" spans="1:62" x14ac:dyDescent="0.35">
      <c r="A82">
        <v>58</v>
      </c>
      <c r="B82">
        <v>17</v>
      </c>
      <c r="C82" t="s">
        <v>157</v>
      </c>
      <c r="D82" t="s">
        <v>27</v>
      </c>
      <c r="G82">
        <v>0.5</v>
      </c>
      <c r="H82">
        <v>0.5</v>
      </c>
      <c r="I82">
        <v>6320</v>
      </c>
      <c r="J82">
        <v>7841</v>
      </c>
      <c r="L82">
        <v>8194</v>
      </c>
      <c r="M82">
        <v>5.2629999999999999</v>
      </c>
      <c r="N82">
        <v>6.9210000000000003</v>
      </c>
      <c r="O82">
        <v>1.6579999999999999</v>
      </c>
      <c r="Q82">
        <v>0.74099999999999999</v>
      </c>
      <c r="R82">
        <v>1</v>
      </c>
      <c r="S82">
        <v>0</v>
      </c>
      <c r="T82">
        <v>0</v>
      </c>
      <c r="V82">
        <v>0</v>
      </c>
      <c r="Y82" s="1">
        <v>44845</v>
      </c>
      <c r="Z82" s="6">
        <v>0.99284722222222221</v>
      </c>
      <c r="AB82">
        <v>1</v>
      </c>
      <c r="AD82" s="3">
        <f t="shared" si="8"/>
        <v>6.2975177807774587</v>
      </c>
      <c r="AE82" s="3">
        <f t="shared" si="9"/>
        <v>7.7924773577309114</v>
      </c>
      <c r="AF82" s="3">
        <f t="shared" si="10"/>
        <v>1.4949595769534527</v>
      </c>
      <c r="AG82" s="3">
        <f t="shared" si="11"/>
        <v>0.82411917001062018</v>
      </c>
      <c r="AH82" s="3"/>
      <c r="BG82" s="3"/>
      <c r="BH82" s="3"/>
      <c r="BI82" s="3"/>
      <c r="BJ82" s="3"/>
    </row>
    <row r="83" spans="1:62" x14ac:dyDescent="0.35">
      <c r="A83">
        <v>59</v>
      </c>
      <c r="B83">
        <v>18</v>
      </c>
      <c r="C83" t="s">
        <v>158</v>
      </c>
      <c r="D83" t="s">
        <v>27</v>
      </c>
      <c r="G83">
        <v>0.5</v>
      </c>
      <c r="H83">
        <v>0.5</v>
      </c>
      <c r="I83">
        <v>4712</v>
      </c>
      <c r="J83">
        <v>7566</v>
      </c>
      <c r="L83">
        <v>2540</v>
      </c>
      <c r="M83">
        <v>4.0289999999999999</v>
      </c>
      <c r="N83">
        <v>6.6879999999999997</v>
      </c>
      <c r="O83">
        <v>2.6589999999999998</v>
      </c>
      <c r="Q83">
        <v>0.15</v>
      </c>
      <c r="R83">
        <v>1</v>
      </c>
      <c r="S83">
        <v>0</v>
      </c>
      <c r="T83">
        <v>0</v>
      </c>
      <c r="V83">
        <v>0</v>
      </c>
      <c r="Y83" s="1">
        <v>44846</v>
      </c>
      <c r="Z83" s="6">
        <v>5.8796296296296296E-3</v>
      </c>
      <c r="AB83">
        <v>1</v>
      </c>
      <c r="AD83" s="3">
        <f t="shared" si="8"/>
        <v>4.7057103028149045</v>
      </c>
      <c r="AE83" s="3">
        <f t="shared" si="9"/>
        <v>7.5239381312793281</v>
      </c>
      <c r="AF83" s="3">
        <f t="shared" si="10"/>
        <v>2.8182278284644235</v>
      </c>
      <c r="AG83" s="3">
        <f t="shared" si="11"/>
        <v>0.26288144558136095</v>
      </c>
      <c r="AH83" s="3"/>
      <c r="BG83" s="3"/>
      <c r="BH83" s="3"/>
      <c r="BI83" s="3"/>
      <c r="BJ83" s="3"/>
    </row>
    <row r="84" spans="1:62" x14ac:dyDescent="0.35">
      <c r="A84">
        <v>60</v>
      </c>
      <c r="B84">
        <v>18</v>
      </c>
      <c r="C84" t="s">
        <v>158</v>
      </c>
      <c r="D84" t="s">
        <v>27</v>
      </c>
      <c r="G84">
        <v>0.5</v>
      </c>
      <c r="H84">
        <v>0.5</v>
      </c>
      <c r="I84">
        <v>4197</v>
      </c>
      <c r="J84">
        <v>7575</v>
      </c>
      <c r="L84">
        <v>2504</v>
      </c>
      <c r="M84">
        <v>3.6349999999999998</v>
      </c>
      <c r="N84">
        <v>6.6959999999999997</v>
      </c>
      <c r="O84">
        <v>3.0609999999999999</v>
      </c>
      <c r="Q84">
        <v>0.14599999999999999</v>
      </c>
      <c r="R84">
        <v>1</v>
      </c>
      <c r="S84">
        <v>0</v>
      </c>
      <c r="T84">
        <v>0</v>
      </c>
      <c r="V84">
        <v>0</v>
      </c>
      <c r="Y84" s="1">
        <v>44846</v>
      </c>
      <c r="Z84" s="6">
        <v>1.2939814814814814E-2</v>
      </c>
      <c r="AB84">
        <v>2</v>
      </c>
      <c r="AD84" s="3">
        <f t="shared" si="8"/>
        <v>4.1958963406564997</v>
      </c>
      <c r="AE84" s="3">
        <f t="shared" si="9"/>
        <v>7.5327266877813797</v>
      </c>
      <c r="AF84" s="3">
        <f t="shared" si="10"/>
        <v>3.3368303471248799</v>
      </c>
      <c r="AG84" s="3">
        <f t="shared" si="11"/>
        <v>0.25930794751283365</v>
      </c>
      <c r="AH84" s="3"/>
      <c r="AK84">
        <f>ABS(100*(AD84-AD85)/(AVERAGE(AD84:AD85)))</f>
        <v>0.11803368918753897</v>
      </c>
      <c r="AQ84">
        <f>ABS(100*(AE84-AE85)/(AVERAGE(AE84:AE85)))</f>
        <v>0.42871305805320242</v>
      </c>
      <c r="AW84">
        <f>ABS(100*(AF84-AF85)/(AVERAGE(AF84:AF85)))</f>
        <v>0.82074855553108272</v>
      </c>
      <c r="BC84">
        <f>ABS(100*(AG84-AG85)/(AVERAGE(AG84:AG85)))</f>
        <v>2.494981322693429</v>
      </c>
      <c r="BG84" s="3">
        <f>AVERAGE(AD84:AD85)</f>
        <v>4.1934215155974783</v>
      </c>
      <c r="BH84" s="3">
        <f>AVERAGE(AE84:AE85)</f>
        <v>7.5166143341942853</v>
      </c>
      <c r="BI84" s="3">
        <f>AVERAGE(AF84:AF85)</f>
        <v>3.3231928185968069</v>
      </c>
      <c r="BJ84" s="3">
        <f>AVERAGE(AG84:AG85)</f>
        <v>0.26258365407565032</v>
      </c>
    </row>
    <row r="85" spans="1:62" x14ac:dyDescent="0.35">
      <c r="A85">
        <v>61</v>
      </c>
      <c r="B85">
        <v>18</v>
      </c>
      <c r="C85" t="s">
        <v>158</v>
      </c>
      <c r="D85" t="s">
        <v>27</v>
      </c>
      <c r="G85">
        <v>0.5</v>
      </c>
      <c r="H85">
        <v>0.5</v>
      </c>
      <c r="I85">
        <v>4192</v>
      </c>
      <c r="J85">
        <v>7542</v>
      </c>
      <c r="L85">
        <v>2570</v>
      </c>
      <c r="M85">
        <v>3.6309999999999998</v>
      </c>
      <c r="N85">
        <v>6.6680000000000001</v>
      </c>
      <c r="O85">
        <v>3.0369999999999999</v>
      </c>
      <c r="Q85">
        <v>0.153</v>
      </c>
      <c r="R85">
        <v>1</v>
      </c>
      <c r="S85">
        <v>0</v>
      </c>
      <c r="T85">
        <v>0</v>
      </c>
      <c r="V85">
        <v>0</v>
      </c>
      <c r="Y85" s="1">
        <v>44846</v>
      </c>
      <c r="Z85" s="6">
        <v>2.0405092592592593E-2</v>
      </c>
      <c r="AB85">
        <v>2</v>
      </c>
      <c r="AD85" s="3">
        <f t="shared" si="8"/>
        <v>4.190946690538456</v>
      </c>
      <c r="AE85" s="3">
        <f t="shared" si="9"/>
        <v>7.50050198060719</v>
      </c>
      <c r="AF85" s="3">
        <f t="shared" si="10"/>
        <v>3.3095552900687339</v>
      </c>
      <c r="AG85" s="3">
        <f t="shared" si="11"/>
        <v>0.26585936063846705</v>
      </c>
      <c r="AH85" s="3"/>
    </row>
    <row r="86" spans="1:62" x14ac:dyDescent="0.35">
      <c r="A86">
        <v>62</v>
      </c>
      <c r="B86">
        <v>19</v>
      </c>
      <c r="C86" t="s">
        <v>62</v>
      </c>
      <c r="D86" t="s">
        <v>27</v>
      </c>
      <c r="G86">
        <v>0.5</v>
      </c>
      <c r="H86">
        <v>0.5</v>
      </c>
      <c r="I86">
        <v>6794</v>
      </c>
      <c r="J86">
        <v>13495</v>
      </c>
      <c r="L86">
        <v>4681</v>
      </c>
      <c r="M86">
        <v>5.6269999999999998</v>
      </c>
      <c r="N86">
        <v>11.711</v>
      </c>
      <c r="O86">
        <v>6.0839999999999996</v>
      </c>
      <c r="Q86">
        <v>0.374</v>
      </c>
      <c r="R86">
        <v>1</v>
      </c>
      <c r="S86">
        <v>0</v>
      </c>
      <c r="T86">
        <v>0</v>
      </c>
      <c r="V86">
        <v>0</v>
      </c>
      <c r="Y86" s="1">
        <v>44846</v>
      </c>
      <c r="Z86" s="6">
        <v>3.3692129629629627E-2</v>
      </c>
      <c r="AB86">
        <v>1</v>
      </c>
      <c r="AD86" s="3">
        <f t="shared" si="8"/>
        <v>6.7667446119679138</v>
      </c>
      <c r="AE86" s="3">
        <f t="shared" si="9"/>
        <v>13.31364385357548</v>
      </c>
      <c r="AF86" s="3">
        <f t="shared" si="10"/>
        <v>6.5468992416075658</v>
      </c>
      <c r="AG86" s="3">
        <f t="shared" si="11"/>
        <v>0.47540531682349824</v>
      </c>
      <c r="AH86" s="3"/>
      <c r="BG86" s="3"/>
      <c r="BH86" s="3"/>
      <c r="BI86" s="3"/>
      <c r="BJ86" s="3"/>
    </row>
    <row r="87" spans="1:62" x14ac:dyDescent="0.35">
      <c r="A87">
        <v>63</v>
      </c>
      <c r="B87">
        <v>19</v>
      </c>
      <c r="C87" t="s">
        <v>62</v>
      </c>
      <c r="D87" t="s">
        <v>27</v>
      </c>
      <c r="G87">
        <v>0.5</v>
      </c>
      <c r="H87">
        <v>0.5</v>
      </c>
      <c r="I87">
        <v>7810</v>
      </c>
      <c r="J87">
        <v>13522</v>
      </c>
      <c r="L87">
        <v>4712</v>
      </c>
      <c r="M87">
        <v>6.4059999999999997</v>
      </c>
      <c r="N87">
        <v>11.734</v>
      </c>
      <c r="O87">
        <v>5.3280000000000003</v>
      </c>
      <c r="Q87">
        <v>0.377</v>
      </c>
      <c r="R87">
        <v>1</v>
      </c>
      <c r="S87">
        <v>0</v>
      </c>
      <c r="T87">
        <v>0</v>
      </c>
      <c r="V87">
        <v>0</v>
      </c>
      <c r="Y87" s="1">
        <v>44846</v>
      </c>
      <c r="Z87" s="6">
        <v>4.1157407407407406E-2</v>
      </c>
      <c r="AB87">
        <v>1</v>
      </c>
      <c r="AD87" s="3">
        <f t="shared" si="8"/>
        <v>7.7725135159542047</v>
      </c>
      <c r="AE87" s="3">
        <f t="shared" si="9"/>
        <v>13.340009523081635</v>
      </c>
      <c r="AF87" s="3">
        <f t="shared" si="10"/>
        <v>5.5674960071274304</v>
      </c>
      <c r="AG87" s="3">
        <f t="shared" si="11"/>
        <v>0.47848249571584117</v>
      </c>
      <c r="AH87" s="3"/>
      <c r="AK87">
        <f>ABS(100*(AD87-AD88)/(AVERAGE(AD87:AD88)))</f>
        <v>0.4723557783981393</v>
      </c>
      <c r="AM87">
        <f>100*((AVERAGE(AD87:AD88)*25.225)-(AVERAGE(AD69:AD70)*25))/(1000*0.075)</f>
        <v>125.07758287061597</v>
      </c>
      <c r="AQ87">
        <f>ABS(100*(AE87-AE88)/(AVERAGE(AE87:AE88)))</f>
        <v>0.73470223769165877</v>
      </c>
      <c r="AS87">
        <f>100*((AVERAGE(AE87:AE88)*25.225)-(AVERAGE(AE69:AE70)*25))/(2000*0.075)</f>
        <v>102.29714748720221</v>
      </c>
      <c r="AW87">
        <f>ABS(100*(AF87-AF88)/(AVERAGE(AF87:AF88)))</f>
        <v>1.1021020204027343</v>
      </c>
      <c r="AY87">
        <f>100*((AVERAGE(AF87:AF88)*25.225)-(AVERAGE(AF69:AF70)*25))/(1000*0.075)</f>
        <v>79.516712103788507</v>
      </c>
      <c r="BC87">
        <f>ABS(100*(AG87-AG88)/(AVERAGE(AG87:AG88)))</f>
        <v>0.97981775889954081</v>
      </c>
      <c r="BE87">
        <f>100*((AVERAGE(AG87:AG88)*25.225)-(AVERAGE(AG69:AG70)*25))/(100*0.075)</f>
        <v>100.55993284331683</v>
      </c>
      <c r="BG87" s="3">
        <f>AVERAGE(AD87:AD88)</f>
        <v>7.7541998105174468</v>
      </c>
      <c r="BH87" s="3">
        <f>AVERAGE(AE87:AE88)</f>
        <v>13.291184209181347</v>
      </c>
      <c r="BI87" s="3">
        <f>AVERAGE(AF87:AF88)</f>
        <v>5.5369843986639005</v>
      </c>
      <c r="BJ87" s="3">
        <f>AVERAGE(AG87:AG88)</f>
        <v>0.4761497955877747</v>
      </c>
    </row>
    <row r="88" spans="1:62" x14ac:dyDescent="0.35">
      <c r="A88">
        <v>64</v>
      </c>
      <c r="B88">
        <v>19</v>
      </c>
      <c r="C88" t="s">
        <v>62</v>
      </c>
      <c r="D88" t="s">
        <v>27</v>
      </c>
      <c r="G88">
        <v>0.5</v>
      </c>
      <c r="H88">
        <v>0.5</v>
      </c>
      <c r="I88">
        <v>7773</v>
      </c>
      <c r="J88">
        <v>13422</v>
      </c>
      <c r="L88">
        <v>4665</v>
      </c>
      <c r="M88">
        <v>6.3780000000000001</v>
      </c>
      <c r="N88">
        <v>11.65</v>
      </c>
      <c r="O88">
        <v>5.2709999999999999</v>
      </c>
      <c r="Q88">
        <v>0.372</v>
      </c>
      <c r="R88">
        <v>1</v>
      </c>
      <c r="S88">
        <v>0</v>
      </c>
      <c r="T88">
        <v>0</v>
      </c>
      <c r="V88">
        <v>0</v>
      </c>
      <c r="Y88" s="1">
        <v>44846</v>
      </c>
      <c r="Z88" s="6">
        <v>4.8993055555555554E-2</v>
      </c>
      <c r="AB88">
        <v>1</v>
      </c>
      <c r="AD88" s="3">
        <f t="shared" si="8"/>
        <v>7.735886105080688</v>
      </c>
      <c r="AE88" s="3">
        <f t="shared" si="9"/>
        <v>13.242358895281059</v>
      </c>
      <c r="AF88" s="3">
        <f t="shared" si="10"/>
        <v>5.5064727902003714</v>
      </c>
      <c r="AG88" s="3">
        <f t="shared" si="11"/>
        <v>0.47381709545970829</v>
      </c>
      <c r="AH88" s="3"/>
    </row>
    <row r="89" spans="1:62" x14ac:dyDescent="0.35">
      <c r="A89">
        <v>65</v>
      </c>
      <c r="B89">
        <v>20</v>
      </c>
      <c r="C89" t="s">
        <v>63</v>
      </c>
      <c r="D89" t="s">
        <v>27</v>
      </c>
      <c r="G89">
        <v>0.5</v>
      </c>
      <c r="H89">
        <v>0.5</v>
      </c>
      <c r="I89">
        <v>5228</v>
      </c>
      <c r="J89">
        <v>7884</v>
      </c>
      <c r="L89">
        <v>2572</v>
      </c>
      <c r="M89">
        <v>4.4260000000000002</v>
      </c>
      <c r="N89">
        <v>6.9580000000000002</v>
      </c>
      <c r="O89">
        <v>2.532</v>
      </c>
      <c r="Q89">
        <v>0.153</v>
      </c>
      <c r="R89">
        <v>1</v>
      </c>
      <c r="S89">
        <v>0</v>
      </c>
      <c r="T89">
        <v>0</v>
      </c>
      <c r="V89">
        <v>0</v>
      </c>
      <c r="Y89" s="1">
        <v>44846</v>
      </c>
      <c r="Z89" s="6">
        <v>6.2337962962962963E-2</v>
      </c>
      <c r="AB89">
        <v>1</v>
      </c>
      <c r="AD89" s="3">
        <f t="shared" si="8"/>
        <v>5.2165141949969183</v>
      </c>
      <c r="AE89" s="3">
        <f t="shared" si="9"/>
        <v>7.8344671276851585</v>
      </c>
      <c r="AF89" s="3">
        <f t="shared" si="10"/>
        <v>2.6179529326882403</v>
      </c>
      <c r="AG89" s="3">
        <f t="shared" si="11"/>
        <v>0.26605788830894078</v>
      </c>
      <c r="AH89" s="3"/>
      <c r="BG89" s="3"/>
      <c r="BH89" s="3"/>
      <c r="BI89" s="3"/>
      <c r="BJ89" s="3"/>
    </row>
    <row r="90" spans="1:62" x14ac:dyDescent="0.35">
      <c r="A90">
        <v>66</v>
      </c>
      <c r="B90">
        <v>20</v>
      </c>
      <c r="C90" t="s">
        <v>63</v>
      </c>
      <c r="D90" t="s">
        <v>27</v>
      </c>
      <c r="G90">
        <v>0.5</v>
      </c>
      <c r="H90">
        <v>0.5</v>
      </c>
      <c r="I90">
        <v>4282</v>
      </c>
      <c r="J90">
        <v>7843</v>
      </c>
      <c r="L90">
        <v>2519</v>
      </c>
      <c r="M90">
        <v>3.7</v>
      </c>
      <c r="N90">
        <v>6.923</v>
      </c>
      <c r="O90">
        <v>3.2229999999999999</v>
      </c>
      <c r="Q90">
        <v>0.14699999999999999</v>
      </c>
      <c r="R90">
        <v>1</v>
      </c>
      <c r="S90">
        <v>0</v>
      </c>
      <c r="T90">
        <v>0</v>
      </c>
      <c r="V90">
        <v>0</v>
      </c>
      <c r="Y90" s="1">
        <v>44846</v>
      </c>
      <c r="Z90" s="6">
        <v>6.9386574074074073E-2</v>
      </c>
      <c r="AB90">
        <v>1</v>
      </c>
      <c r="AD90" s="3">
        <f t="shared" si="8"/>
        <v>4.280040392663226</v>
      </c>
      <c r="AE90" s="3">
        <f t="shared" si="9"/>
        <v>7.7944303702869231</v>
      </c>
      <c r="AF90" s="3">
        <f t="shared" si="10"/>
        <v>3.5143899776236971</v>
      </c>
      <c r="AG90" s="3">
        <f t="shared" si="11"/>
        <v>0.2607969050413867</v>
      </c>
      <c r="AH90" s="3"/>
      <c r="AK90">
        <f>ABS(100*(AD90-AD91)/(AVERAGE(AD90:AD91)))</f>
        <v>0.48689118197162967</v>
      </c>
      <c r="AL90">
        <f>ABS(100*((AVERAGE(AD90:AD91)-AVERAGE(AD84:AD85))/(AVERAGE(AD84:AD85,AD90:AD91))))</f>
        <v>1.8013471009129929</v>
      </c>
      <c r="AQ90">
        <f>ABS(100*(AE90-AE91)/(AVERAGE(AE90:AE91)))</f>
        <v>0.37514273097938106</v>
      </c>
      <c r="AR90">
        <f>ABS(100*((AVERAGE(AE90:AE91)-AVERAGE(AE84:AE85))/(AVERAGE(AE84:AE85,AE90:AE91))))</f>
        <v>3.8166449458007454</v>
      </c>
      <c r="AW90">
        <f>ABS(100*(AF90-AF91)/(AVERAGE(AF90:AF91)))</f>
        <v>1.4150214255238347</v>
      </c>
      <c r="AX90">
        <f>ABS(100*((AVERAGE(AF90:AF91)-AVERAGE(AF84:AF85))/(AVERAGE(AF84:AF85,AF90:AF91))))</f>
        <v>6.3019334233061777</v>
      </c>
      <c r="BC90">
        <f>ABS(100*(AG90-AG91)/(AVERAGE(AG90:AG91)))</f>
        <v>1.1099159809367061</v>
      </c>
      <c r="BD90">
        <f>ABS(100*((AVERAGE(AG90:AG91)-AVERAGE(AG84:AG85))/(AVERAGE(AG84:AG85,AG90:AG91))))</f>
        <v>1.2361830942258665</v>
      </c>
      <c r="BG90" s="3">
        <f>AVERAGE(AD90:AD91)</f>
        <v>4.2696461274153368</v>
      </c>
      <c r="BH90" s="3">
        <f>AVERAGE(AE90:AE91)</f>
        <v>7.8090779644570096</v>
      </c>
      <c r="BI90" s="3">
        <f>AVERAGE(AF90:AF91)</f>
        <v>3.5394318370416729</v>
      </c>
      <c r="BJ90" s="3">
        <f>AVERAGE(AG90:AG91)</f>
        <v>0.25935757943045212</v>
      </c>
    </row>
    <row r="91" spans="1:62" x14ac:dyDescent="0.35">
      <c r="A91">
        <v>67</v>
      </c>
      <c r="B91">
        <v>20</v>
      </c>
      <c r="C91" t="s">
        <v>63</v>
      </c>
      <c r="D91" t="s">
        <v>27</v>
      </c>
      <c r="G91">
        <v>0.5</v>
      </c>
      <c r="H91">
        <v>0.5</v>
      </c>
      <c r="I91">
        <v>4261</v>
      </c>
      <c r="J91">
        <v>7873</v>
      </c>
      <c r="L91">
        <v>2490</v>
      </c>
      <c r="M91">
        <v>3.6840000000000002</v>
      </c>
      <c r="N91">
        <v>6.9480000000000004</v>
      </c>
      <c r="O91">
        <v>3.2639999999999998</v>
      </c>
      <c r="Q91">
        <v>0.14399999999999999</v>
      </c>
      <c r="R91">
        <v>1</v>
      </c>
      <c r="S91">
        <v>0</v>
      </c>
      <c r="T91">
        <v>0</v>
      </c>
      <c r="V91">
        <v>0</v>
      </c>
      <c r="Y91" s="1">
        <v>44846</v>
      </c>
      <c r="Z91" s="6">
        <v>7.6932870370370374E-2</v>
      </c>
      <c r="AB91">
        <v>1</v>
      </c>
      <c r="AD91" s="3">
        <f t="shared" si="8"/>
        <v>4.2592518621674476</v>
      </c>
      <c r="AE91" s="3">
        <f t="shared" si="9"/>
        <v>7.8237255586270962</v>
      </c>
      <c r="AF91" s="3">
        <f t="shared" si="10"/>
        <v>3.5644736964596486</v>
      </c>
      <c r="AG91" s="3">
        <f t="shared" si="11"/>
        <v>0.2579182538195175</v>
      </c>
      <c r="AH91" s="3"/>
      <c r="BG91" s="3"/>
      <c r="BH91" s="3"/>
      <c r="BI91" s="3"/>
      <c r="BJ91" s="3"/>
    </row>
    <row r="92" spans="1:62" x14ac:dyDescent="0.35">
      <c r="A92">
        <v>68</v>
      </c>
      <c r="B92">
        <v>3</v>
      </c>
      <c r="C92" t="s">
        <v>28</v>
      </c>
      <c r="D92" t="s">
        <v>27</v>
      </c>
      <c r="G92">
        <v>0.5</v>
      </c>
      <c r="H92">
        <v>0.5</v>
      </c>
      <c r="I92">
        <v>1366</v>
      </c>
      <c r="J92">
        <v>528</v>
      </c>
      <c r="L92">
        <v>253</v>
      </c>
      <c r="M92">
        <v>1.4630000000000001</v>
      </c>
      <c r="N92">
        <v>0.72599999999999998</v>
      </c>
      <c r="O92">
        <v>0</v>
      </c>
      <c r="Q92">
        <v>0</v>
      </c>
      <c r="R92">
        <v>1</v>
      </c>
      <c r="S92">
        <v>0</v>
      </c>
      <c r="T92">
        <v>0</v>
      </c>
      <c r="V92">
        <v>0</v>
      </c>
      <c r="Y92" s="1">
        <v>44846</v>
      </c>
      <c r="Z92" s="6">
        <v>8.9120370370370364E-2</v>
      </c>
      <c r="AB92">
        <v>1</v>
      </c>
      <c r="AD92" s="3">
        <f t="shared" si="8"/>
        <v>1.3934044438206838</v>
      </c>
      <c r="AE92" s="3">
        <f t="shared" si="9"/>
        <v>0.65128694667478848</v>
      </c>
      <c r="AF92" s="3">
        <f t="shared" si="10"/>
        <v>-0.74211749714589537</v>
      </c>
      <c r="AG92" s="3">
        <f t="shared" si="11"/>
        <v>3.5865054394640779E-2</v>
      </c>
      <c r="AH92" s="3"/>
    </row>
    <row r="93" spans="1:62" x14ac:dyDescent="0.35">
      <c r="A93">
        <v>69</v>
      </c>
      <c r="B93">
        <v>3</v>
      </c>
      <c r="C93" t="s">
        <v>28</v>
      </c>
      <c r="D93" t="s">
        <v>27</v>
      </c>
      <c r="G93">
        <v>0.5</v>
      </c>
      <c r="H93">
        <v>0.5</v>
      </c>
      <c r="I93">
        <v>222</v>
      </c>
      <c r="J93">
        <v>477</v>
      </c>
      <c r="L93">
        <v>265</v>
      </c>
      <c r="M93">
        <v>0.58599999999999997</v>
      </c>
      <c r="N93">
        <v>0.68200000000000005</v>
      </c>
      <c r="O93">
        <v>9.7000000000000003E-2</v>
      </c>
      <c r="Q93">
        <v>0</v>
      </c>
      <c r="R93">
        <v>1</v>
      </c>
      <c r="S93">
        <v>0</v>
      </c>
      <c r="T93">
        <v>0</v>
      </c>
      <c r="V93">
        <v>0</v>
      </c>
      <c r="Y93" s="1">
        <v>44846</v>
      </c>
      <c r="Z93" s="6">
        <v>9.5173611111111112E-2</v>
      </c>
      <c r="AB93">
        <v>1</v>
      </c>
      <c r="AD93" s="3">
        <f t="shared" si="8"/>
        <v>0.26092449681249819</v>
      </c>
      <c r="AE93" s="3">
        <f t="shared" si="9"/>
        <v>0.60148512649649488</v>
      </c>
      <c r="AF93" s="3">
        <f t="shared" si="10"/>
        <v>0.3405606296839967</v>
      </c>
      <c r="AG93" s="3">
        <f t="shared" si="11"/>
        <v>3.7056220417483209E-2</v>
      </c>
      <c r="AH93" s="3"/>
      <c r="AK93">
        <f>ABS(100*(AD93-AD94)/(AVERAGE(AD93:AD94)))</f>
        <v>3.47384752739673</v>
      </c>
      <c r="AQ93">
        <f>ABS(100*(AE93-AE94)/(AVERAGE(AE93:AE94)))</f>
        <v>2.72236854362386</v>
      </c>
      <c r="AW93">
        <f>ABS(100*(AF93-AF94)/(AVERAGE(AF93:AF94)))</f>
        <v>7.22016679361945</v>
      </c>
      <c r="BC93">
        <f>ABS(100*(AG93-AG94)/(AVERAGE(AG93:AG94)))</f>
        <v>7.216000753211433</v>
      </c>
      <c r="BG93" s="3">
        <f>AVERAGE(AD93:AD94)</f>
        <v>0.25646981170625971</v>
      </c>
      <c r="BH93" s="3">
        <f>AVERAGE(AE93:AE94)</f>
        <v>0.60978542985954376</v>
      </c>
      <c r="BI93" s="3">
        <f>AVERAGE(AF93:AF94)</f>
        <v>0.35331561815328405</v>
      </c>
      <c r="BJ93" s="3">
        <f>AVERAGE(AG93:AG94)</f>
        <v>3.5765790559403904E-2</v>
      </c>
    </row>
    <row r="94" spans="1:62" x14ac:dyDescent="0.35">
      <c r="A94">
        <v>70</v>
      </c>
      <c r="B94">
        <v>3</v>
      </c>
      <c r="C94" t="s">
        <v>28</v>
      </c>
      <c r="D94" t="s">
        <v>27</v>
      </c>
      <c r="G94">
        <v>0.5</v>
      </c>
      <c r="H94">
        <v>0.5</v>
      </c>
      <c r="I94">
        <v>213</v>
      </c>
      <c r="J94">
        <v>494</v>
      </c>
      <c r="L94">
        <v>239</v>
      </c>
      <c r="M94">
        <v>0.57799999999999996</v>
      </c>
      <c r="N94">
        <v>0.69699999999999995</v>
      </c>
      <c r="O94">
        <v>0.11899999999999999</v>
      </c>
      <c r="Q94">
        <v>0</v>
      </c>
      <c r="R94">
        <v>1</v>
      </c>
      <c r="S94">
        <v>0</v>
      </c>
      <c r="T94">
        <v>0</v>
      </c>
      <c r="V94">
        <v>0</v>
      </c>
      <c r="Y94" s="1">
        <v>44846</v>
      </c>
      <c r="Z94" s="6">
        <v>0.10172453703703704</v>
      </c>
      <c r="AB94">
        <v>1</v>
      </c>
      <c r="AD94" s="3">
        <f t="shared" si="8"/>
        <v>0.25201512660002123</v>
      </c>
      <c r="AE94" s="3">
        <f t="shared" si="9"/>
        <v>0.61808573322259264</v>
      </c>
      <c r="AF94" s="3">
        <f t="shared" si="10"/>
        <v>0.3660706066225714</v>
      </c>
      <c r="AG94" s="3">
        <f t="shared" si="11"/>
        <v>3.4475360701324599E-2</v>
      </c>
      <c r="AH94" s="3"/>
      <c r="BG94" s="3"/>
      <c r="BH94" s="3"/>
      <c r="BI94" s="3"/>
      <c r="BJ94" s="3"/>
    </row>
    <row r="95" spans="1:62" x14ac:dyDescent="0.35">
      <c r="A95">
        <v>71</v>
      </c>
      <c r="B95">
        <v>1</v>
      </c>
      <c r="C95" t="s">
        <v>71</v>
      </c>
      <c r="D95" t="s">
        <v>27</v>
      </c>
      <c r="G95">
        <v>0.3</v>
      </c>
      <c r="H95">
        <v>0.3</v>
      </c>
      <c r="I95">
        <v>3292</v>
      </c>
      <c r="J95">
        <v>6726</v>
      </c>
      <c r="L95">
        <v>3277</v>
      </c>
      <c r="M95">
        <v>4.9009999999999998</v>
      </c>
      <c r="N95">
        <v>9.9610000000000003</v>
      </c>
      <c r="O95">
        <v>5.0599999999999996</v>
      </c>
      <c r="Q95">
        <v>0.378</v>
      </c>
      <c r="R95">
        <v>1</v>
      </c>
      <c r="S95">
        <v>0</v>
      </c>
      <c r="T95">
        <v>0</v>
      </c>
      <c r="V95">
        <v>0</v>
      </c>
      <c r="Y95" s="1">
        <v>44846</v>
      </c>
      <c r="Z95" s="6">
        <v>0.11408564814814814</v>
      </c>
      <c r="AB95">
        <v>1</v>
      </c>
      <c r="AD95" s="3">
        <f t="shared" si="8"/>
        <v>5.5000161154845975</v>
      </c>
      <c r="AE95" s="3">
        <f t="shared" si="9"/>
        <v>11.172788096257483</v>
      </c>
      <c r="AF95" s="3">
        <f t="shared" si="10"/>
        <v>5.6727719807728851</v>
      </c>
      <c r="AG95" s="3">
        <f t="shared" si="11"/>
        <v>0.56006482025155613</v>
      </c>
      <c r="AH95" s="3"/>
    </row>
    <row r="96" spans="1:62" x14ac:dyDescent="0.35">
      <c r="A96">
        <v>72</v>
      </c>
      <c r="B96">
        <v>1</v>
      </c>
      <c r="C96" t="s">
        <v>71</v>
      </c>
      <c r="D96" t="s">
        <v>27</v>
      </c>
      <c r="G96">
        <v>0.3</v>
      </c>
      <c r="H96">
        <v>0.3</v>
      </c>
      <c r="I96">
        <v>5714</v>
      </c>
      <c r="J96">
        <v>6715</v>
      </c>
      <c r="L96">
        <v>3373</v>
      </c>
      <c r="M96">
        <v>7.9980000000000002</v>
      </c>
      <c r="N96">
        <v>9.9459999999999997</v>
      </c>
      <c r="O96">
        <v>1.9490000000000001</v>
      </c>
      <c r="Q96">
        <v>0.39500000000000002</v>
      </c>
      <c r="R96">
        <v>1</v>
      </c>
      <c r="S96">
        <v>0</v>
      </c>
      <c r="T96">
        <v>0</v>
      </c>
      <c r="V96">
        <v>0</v>
      </c>
      <c r="Y96" s="1">
        <v>44846</v>
      </c>
      <c r="Z96" s="6">
        <v>0.12100694444444444</v>
      </c>
      <c r="AB96">
        <v>1</v>
      </c>
      <c r="AD96" s="3">
        <f t="shared" si="8"/>
        <v>9.4960336441177926</v>
      </c>
      <c r="AE96" s="3">
        <f t="shared" si="9"/>
        <v>11.154885481160711</v>
      </c>
      <c r="AF96" s="3">
        <f t="shared" si="10"/>
        <v>1.6588518370429188</v>
      </c>
      <c r="AG96" s="3">
        <f t="shared" si="11"/>
        <v>0.57594703388945523</v>
      </c>
      <c r="AH96" s="3"/>
      <c r="AI96">
        <f>100*(AVERAGE(I96:I97))/(AVERAGE(I$51:I$52))</f>
        <v>94.031295370221002</v>
      </c>
      <c r="AK96">
        <f>ABS(100*(AD96-AD97)/(AVERAGE(AD96:AD97)))</f>
        <v>3.9178420159487044</v>
      </c>
      <c r="AO96">
        <f>100*(AVERAGE(J96:J97))/(AVERAGE(J$51:J$52))</f>
        <v>91.287749676187886</v>
      </c>
      <c r="AQ96">
        <f>ABS(100*(AE96-AE97)/(AVERAGE(AE96:AE97)))</f>
        <v>0.57063793639361282</v>
      </c>
      <c r="AU96">
        <f>100*(((AVERAGE(J96:J97))-(AVERAGE(I96:I97)))/((AVERAGE(J$51:J$52))-(AVERAGE($I$51:I52))))</f>
        <v>76.309995596653451</v>
      </c>
      <c r="AW96">
        <f>ABS(100*(AF96-AF97)/(AVERAGE(AF96:AF97)))</f>
        <v>30.816238926144724</v>
      </c>
      <c r="BA96">
        <f>100*(AVERAGE(L96:L97))/(AVERAGE(L$51:L$52))</f>
        <v>100.10546933855657</v>
      </c>
      <c r="BC96">
        <f>ABS(100*(AG96-AG97)/(AVERAGE(AG96:AG97)))</f>
        <v>2.9734918590858785</v>
      </c>
      <c r="BG96" s="3">
        <f>AVERAGE(AD96:AD97)</f>
        <v>9.6857702319760985</v>
      </c>
      <c r="BH96" s="3">
        <f>AVERAGE(AE96:AE97)</f>
        <v>11.123149027125525</v>
      </c>
      <c r="BI96" s="3">
        <f>AVERAGE(AF96:AF97)</f>
        <v>1.4373787951494252</v>
      </c>
      <c r="BJ96" s="3">
        <f>AVERAGE(AG96:AG97)</f>
        <v>0.56750960789432137</v>
      </c>
    </row>
    <row r="97" spans="1:62" x14ac:dyDescent="0.35">
      <c r="A97">
        <v>73</v>
      </c>
      <c r="B97">
        <v>1</v>
      </c>
      <c r="C97" t="s">
        <v>71</v>
      </c>
      <c r="D97" t="s">
        <v>27</v>
      </c>
      <c r="G97">
        <v>0.3</v>
      </c>
      <c r="H97">
        <v>0.3</v>
      </c>
      <c r="I97">
        <v>5944</v>
      </c>
      <c r="J97">
        <v>6676</v>
      </c>
      <c r="L97">
        <v>3271</v>
      </c>
      <c r="M97">
        <v>8.2910000000000004</v>
      </c>
      <c r="N97">
        <v>9.891</v>
      </c>
      <c r="O97">
        <v>1.6</v>
      </c>
      <c r="Q97">
        <v>0.377</v>
      </c>
      <c r="R97">
        <v>1</v>
      </c>
      <c r="S97">
        <v>0</v>
      </c>
      <c r="T97">
        <v>0</v>
      </c>
      <c r="V97">
        <v>0</v>
      </c>
      <c r="Y97" s="1">
        <v>44846</v>
      </c>
      <c r="Z97" s="6">
        <v>0.12836805555555555</v>
      </c>
      <c r="AB97">
        <v>1</v>
      </c>
      <c r="AD97" s="3">
        <f t="shared" si="8"/>
        <v>9.8755068198344045</v>
      </c>
      <c r="AE97" s="3">
        <f t="shared" si="9"/>
        <v>11.091412573090336</v>
      </c>
      <c r="AF97" s="3">
        <f t="shared" si="10"/>
        <v>1.2159057532559316</v>
      </c>
      <c r="AG97" s="3">
        <f t="shared" si="11"/>
        <v>0.55907218189918739</v>
      </c>
      <c r="AH97" s="3"/>
    </row>
    <row r="98" spans="1:62" x14ac:dyDescent="0.35">
      <c r="A98">
        <v>74</v>
      </c>
      <c r="B98">
        <v>21</v>
      </c>
      <c r="C98" t="s">
        <v>159</v>
      </c>
      <c r="D98" t="s">
        <v>27</v>
      </c>
      <c r="G98">
        <v>0.5</v>
      </c>
      <c r="H98">
        <v>0.5</v>
      </c>
      <c r="I98">
        <v>7043</v>
      </c>
      <c r="J98">
        <v>16806</v>
      </c>
      <c r="L98">
        <v>3643</v>
      </c>
      <c r="M98">
        <v>5.8179999999999996</v>
      </c>
      <c r="N98">
        <v>14.516</v>
      </c>
      <c r="O98">
        <v>8.6980000000000004</v>
      </c>
      <c r="Q98">
        <v>0.26500000000000001</v>
      </c>
      <c r="R98">
        <v>1</v>
      </c>
      <c r="S98">
        <v>0</v>
      </c>
      <c r="T98">
        <v>0</v>
      </c>
      <c r="V98">
        <v>0</v>
      </c>
      <c r="Y98" s="1">
        <v>44846</v>
      </c>
      <c r="Z98" s="6">
        <v>0.14256944444444444</v>
      </c>
      <c r="AB98">
        <v>1</v>
      </c>
      <c r="AD98" s="3">
        <f t="shared" si="8"/>
        <v>7.0132371878464435</v>
      </c>
      <c r="AE98" s="3">
        <f t="shared" si="9"/>
        <v>16.546856140052551</v>
      </c>
      <c r="AF98" s="3">
        <f t="shared" si="10"/>
        <v>9.5336189522061083</v>
      </c>
      <c r="AG98" s="3">
        <f t="shared" si="11"/>
        <v>0.37236945584762782</v>
      </c>
      <c r="AH98" s="3"/>
    </row>
    <row r="99" spans="1:62" x14ac:dyDescent="0.35">
      <c r="A99">
        <v>75</v>
      </c>
      <c r="B99">
        <v>21</v>
      </c>
      <c r="C99" t="s">
        <v>159</v>
      </c>
      <c r="D99" t="s">
        <v>27</v>
      </c>
      <c r="G99">
        <v>0.5</v>
      </c>
      <c r="H99">
        <v>0.5</v>
      </c>
      <c r="I99">
        <v>5682</v>
      </c>
      <c r="J99">
        <v>16786</v>
      </c>
      <c r="L99">
        <v>3674</v>
      </c>
      <c r="M99">
        <v>4.774</v>
      </c>
      <c r="N99">
        <v>14.499000000000001</v>
      </c>
      <c r="O99">
        <v>9.7260000000000009</v>
      </c>
      <c r="Q99">
        <v>0.26800000000000002</v>
      </c>
      <c r="R99">
        <v>1</v>
      </c>
      <c r="S99">
        <v>0</v>
      </c>
      <c r="T99">
        <v>0</v>
      </c>
      <c r="V99">
        <v>0</v>
      </c>
      <c r="Y99" s="1">
        <v>44846</v>
      </c>
      <c r="Z99" s="6">
        <v>0.15</v>
      </c>
      <c r="AB99">
        <v>1</v>
      </c>
      <c r="AD99" s="3">
        <f t="shared" si="8"/>
        <v>5.665942425715202</v>
      </c>
      <c r="AE99" s="3">
        <f t="shared" si="9"/>
        <v>16.527326014492438</v>
      </c>
      <c r="AF99" s="3">
        <f t="shared" si="10"/>
        <v>10.861383588777237</v>
      </c>
      <c r="AG99" s="3">
        <f t="shared" si="11"/>
        <v>0.37544663473997081</v>
      </c>
      <c r="AH99" s="3"/>
      <c r="AK99">
        <f>ABS(100*(AD99-AD100)/(AVERAGE(AD99:AD100)))</f>
        <v>1.4075638576178839</v>
      </c>
      <c r="AQ99">
        <f>ABS(100*(AE99-AE100)/(AVERAGE(AE99:AE100)))</f>
        <v>0.23605844390997124</v>
      </c>
      <c r="AW99">
        <f>ABS(100*(AF99-AF100)/(AVERAGE(AF99:AF100)))</f>
        <v>1.0828674036068455</v>
      </c>
      <c r="BC99">
        <f>ABS(100*(AG99-AG100)/(AVERAGE(AG99:AG100)))</f>
        <v>1.078149996013233</v>
      </c>
      <c r="BG99" s="3">
        <f>AVERAGE(AD99:AD100)</f>
        <v>5.6263452247708603</v>
      </c>
      <c r="BH99" s="3">
        <f>AVERAGE(AE99:AE100)</f>
        <v>16.546856140052554</v>
      </c>
      <c r="BI99" s="3">
        <f>AVERAGE(AF99:AF100)</f>
        <v>10.920510915281692</v>
      </c>
      <c r="BJ99" s="3">
        <f>AVERAGE(AG99:AG100)</f>
        <v>0.37748154336232664</v>
      </c>
    </row>
    <row r="100" spans="1:62" x14ac:dyDescent="0.35">
      <c r="A100">
        <v>76</v>
      </c>
      <c r="B100">
        <v>21</v>
      </c>
      <c r="C100" t="s">
        <v>159</v>
      </c>
      <c r="D100" t="s">
        <v>27</v>
      </c>
      <c r="G100">
        <v>0.5</v>
      </c>
      <c r="H100">
        <v>0.5</v>
      </c>
      <c r="I100">
        <v>5602</v>
      </c>
      <c r="J100">
        <v>16826</v>
      </c>
      <c r="L100">
        <v>3715</v>
      </c>
      <c r="M100">
        <v>4.7130000000000001</v>
      </c>
      <c r="N100">
        <v>14.534000000000001</v>
      </c>
      <c r="O100">
        <v>9.8209999999999997</v>
      </c>
      <c r="Q100">
        <v>0.27300000000000002</v>
      </c>
      <c r="R100">
        <v>1</v>
      </c>
      <c r="S100">
        <v>0</v>
      </c>
      <c r="T100">
        <v>0</v>
      </c>
      <c r="V100">
        <v>0</v>
      </c>
      <c r="Y100" s="1">
        <v>44846</v>
      </c>
      <c r="Z100" s="6">
        <v>0.15780092592592593</v>
      </c>
      <c r="AB100">
        <v>1</v>
      </c>
      <c r="AD100" s="3">
        <f t="shared" si="8"/>
        <v>5.5867480238265177</v>
      </c>
      <c r="AE100" s="3">
        <f t="shared" si="9"/>
        <v>16.566386265612667</v>
      </c>
      <c r="AF100" s="3">
        <f t="shared" si="10"/>
        <v>10.97963824178615</v>
      </c>
      <c r="AG100" s="3">
        <f t="shared" si="11"/>
        <v>0.37951645198468242</v>
      </c>
      <c r="AH100" s="3"/>
      <c r="BG100" s="3"/>
      <c r="BH100" s="3"/>
      <c r="BI100" s="3"/>
      <c r="BJ100" s="3"/>
    </row>
    <row r="101" spans="1:62" x14ac:dyDescent="0.35">
      <c r="A101">
        <v>77</v>
      </c>
      <c r="B101">
        <v>22</v>
      </c>
      <c r="C101" t="s">
        <v>160</v>
      </c>
      <c r="D101" t="s">
        <v>27</v>
      </c>
      <c r="G101">
        <v>0.5</v>
      </c>
      <c r="H101">
        <v>0.5</v>
      </c>
      <c r="I101">
        <v>3937</v>
      </c>
      <c r="J101">
        <v>6872</v>
      </c>
      <c r="L101">
        <v>2589</v>
      </c>
      <c r="M101">
        <v>3.4350000000000001</v>
      </c>
      <c r="N101">
        <v>6.101</v>
      </c>
      <c r="O101">
        <v>2.6659999999999999</v>
      </c>
      <c r="Q101">
        <v>0.155</v>
      </c>
      <c r="R101">
        <v>1</v>
      </c>
      <c r="S101">
        <v>0</v>
      </c>
      <c r="T101">
        <v>0</v>
      </c>
      <c r="V101">
        <v>0</v>
      </c>
      <c r="Y101" s="1">
        <v>44846</v>
      </c>
      <c r="Z101" s="6">
        <v>0.17099537037037038</v>
      </c>
      <c r="AB101">
        <v>1</v>
      </c>
      <c r="AD101" s="3">
        <f t="shared" si="8"/>
        <v>3.9385145345182759</v>
      </c>
      <c r="AE101" s="3">
        <f t="shared" si="9"/>
        <v>6.846242774343331</v>
      </c>
      <c r="AF101" s="3">
        <f t="shared" si="10"/>
        <v>2.907728239825055</v>
      </c>
      <c r="AG101" s="3">
        <f t="shared" si="11"/>
        <v>0.26774537350796757</v>
      </c>
      <c r="AH101" s="3"/>
      <c r="BG101" s="3"/>
      <c r="BH101" s="3"/>
      <c r="BI101" s="3"/>
      <c r="BJ101" s="3"/>
    </row>
    <row r="102" spans="1:62" x14ac:dyDescent="0.35">
      <c r="A102">
        <v>78</v>
      </c>
      <c r="B102">
        <v>22</v>
      </c>
      <c r="C102" t="s">
        <v>160</v>
      </c>
      <c r="D102" t="s">
        <v>27</v>
      </c>
      <c r="G102">
        <v>0.5</v>
      </c>
      <c r="H102">
        <v>0.5</v>
      </c>
      <c r="I102">
        <v>3262</v>
      </c>
      <c r="J102">
        <v>6814</v>
      </c>
      <c r="L102">
        <v>2659</v>
      </c>
      <c r="M102">
        <v>2.9180000000000001</v>
      </c>
      <c r="N102">
        <v>6.0510000000000002</v>
      </c>
      <c r="O102">
        <v>3.1339999999999999</v>
      </c>
      <c r="Q102">
        <v>0.16200000000000001</v>
      </c>
      <c r="R102">
        <v>1</v>
      </c>
      <c r="S102">
        <v>0</v>
      </c>
      <c r="T102">
        <v>0</v>
      </c>
      <c r="V102">
        <v>0</v>
      </c>
      <c r="Y102" s="1">
        <v>44846</v>
      </c>
      <c r="Z102" s="6">
        <v>0.17804398148148148</v>
      </c>
      <c r="AB102">
        <v>1</v>
      </c>
      <c r="AD102" s="3">
        <f t="shared" ref="AD102:AD139" si="12">((I102*$F$21)+$F$22)*1000/G102</f>
        <v>3.2703117685825016</v>
      </c>
      <c r="AE102" s="3">
        <f t="shared" ref="AE102:AE139" si="13">((J102*$H$21)+$H$22)*1000/H102</f>
        <v>6.7896054102189964</v>
      </c>
      <c r="AF102" s="3">
        <f t="shared" ref="AF102:AF139" si="14">AE102-AD102</f>
        <v>3.5192936416364948</v>
      </c>
      <c r="AG102" s="3">
        <f t="shared" ref="AG102:AG139" si="15">((L102*$J$21)+$J$22)*1000/H102</f>
        <v>0.27469384197454844</v>
      </c>
      <c r="AH102" s="3"/>
      <c r="AK102">
        <f>ABS(100*(AD102-AD103)/(AVERAGE(AD102:AD103)))</f>
        <v>1.8020336373862818</v>
      </c>
      <c r="AQ102">
        <f>ABS(100*(AE102-AE103)/(AVERAGE(AE102:AE103)))</f>
        <v>0.83071274126468886</v>
      </c>
      <c r="AW102">
        <f>ABS(100*(AF102-AF103)/(AVERAGE(AF102:AF103)))</f>
        <v>3.2163594475576676</v>
      </c>
      <c r="BC102">
        <f>ABS(100*(AG102-AG103)/(AVERAGE(AG102:AG103)))</f>
        <v>1.4926403454584951</v>
      </c>
      <c r="BG102" s="3">
        <f>AVERAGE(AD102:AD103)</f>
        <v>3.2411088328860496</v>
      </c>
      <c r="BH102" s="3">
        <f>AVERAGE(AE102:AE103)</f>
        <v>6.8179240922811637</v>
      </c>
      <c r="BI102" s="3">
        <f>AVERAGE(AF102:AF103)</f>
        <v>3.5768152593951141</v>
      </c>
      <c r="BJ102" s="3">
        <f>AVERAGE(AG102:AG103)</f>
        <v>0.2726589333521926</v>
      </c>
    </row>
    <row r="103" spans="1:62" x14ac:dyDescent="0.35">
      <c r="A103">
        <v>79</v>
      </c>
      <c r="B103">
        <v>22</v>
      </c>
      <c r="C103" t="s">
        <v>160</v>
      </c>
      <c r="D103" t="s">
        <v>27</v>
      </c>
      <c r="G103">
        <v>0.5</v>
      </c>
      <c r="H103">
        <v>0.5</v>
      </c>
      <c r="I103">
        <v>3203</v>
      </c>
      <c r="J103">
        <v>6872</v>
      </c>
      <c r="L103">
        <v>2618</v>
      </c>
      <c r="M103">
        <v>2.8719999999999999</v>
      </c>
      <c r="N103">
        <v>6.1</v>
      </c>
      <c r="O103">
        <v>3.2280000000000002</v>
      </c>
      <c r="Q103">
        <v>0.158</v>
      </c>
      <c r="R103">
        <v>1</v>
      </c>
      <c r="S103">
        <v>0</v>
      </c>
      <c r="T103">
        <v>0</v>
      </c>
      <c r="V103">
        <v>0</v>
      </c>
      <c r="Y103" s="1">
        <v>44846</v>
      </c>
      <c r="Z103" s="6">
        <v>0.18550925925925923</v>
      </c>
      <c r="AB103">
        <v>1</v>
      </c>
      <c r="AD103" s="3">
        <f t="shared" si="12"/>
        <v>3.2119058971895971</v>
      </c>
      <c r="AE103" s="3">
        <f t="shared" si="13"/>
        <v>6.846242774343331</v>
      </c>
      <c r="AF103" s="3">
        <f t="shared" si="14"/>
        <v>3.6343368771537339</v>
      </c>
      <c r="AG103" s="3">
        <f t="shared" si="15"/>
        <v>0.27062402472983682</v>
      </c>
      <c r="AH103" s="3"/>
      <c r="BG103" s="3"/>
      <c r="BH103" s="3"/>
      <c r="BI103" s="3"/>
      <c r="BJ103" s="3"/>
    </row>
    <row r="104" spans="1:62" x14ac:dyDescent="0.35">
      <c r="A104">
        <v>80</v>
      </c>
      <c r="B104">
        <v>23</v>
      </c>
      <c r="C104" t="s">
        <v>161</v>
      </c>
      <c r="D104" t="s">
        <v>27</v>
      </c>
      <c r="G104">
        <v>0.5</v>
      </c>
      <c r="H104">
        <v>0.5</v>
      </c>
      <c r="I104">
        <v>3837</v>
      </c>
      <c r="J104">
        <v>7560</v>
      </c>
      <c r="L104">
        <v>2103</v>
      </c>
      <c r="M104">
        <v>3.3580000000000001</v>
      </c>
      <c r="N104">
        <v>6.6829999999999998</v>
      </c>
      <c r="O104">
        <v>3.3250000000000002</v>
      </c>
      <c r="Q104">
        <v>0.104</v>
      </c>
      <c r="R104">
        <v>1</v>
      </c>
      <c r="S104">
        <v>0</v>
      </c>
      <c r="T104">
        <v>0</v>
      </c>
      <c r="V104">
        <v>0</v>
      </c>
      <c r="Y104" s="1">
        <v>44846</v>
      </c>
      <c r="Z104" s="6">
        <v>0.19849537037037038</v>
      </c>
      <c r="AB104">
        <v>1</v>
      </c>
      <c r="AD104" s="3">
        <f t="shared" si="12"/>
        <v>3.8395215321574203</v>
      </c>
      <c r="AE104" s="3">
        <f t="shared" si="13"/>
        <v>7.5180790936112931</v>
      </c>
      <c r="AF104" s="3">
        <f t="shared" si="14"/>
        <v>3.6785575614538728</v>
      </c>
      <c r="AG104" s="3">
        <f t="shared" si="15"/>
        <v>0.21950314958284906</v>
      </c>
      <c r="AH104" s="3"/>
      <c r="BG104" s="3"/>
      <c r="BH104" s="3"/>
      <c r="BI104" s="3"/>
      <c r="BJ104" s="3"/>
    </row>
    <row r="105" spans="1:62" x14ac:dyDescent="0.35">
      <c r="A105">
        <v>81</v>
      </c>
      <c r="B105">
        <v>23</v>
      </c>
      <c r="C105" t="s">
        <v>161</v>
      </c>
      <c r="D105" t="s">
        <v>27</v>
      </c>
      <c r="G105">
        <v>0.5</v>
      </c>
      <c r="H105">
        <v>0.5</v>
      </c>
      <c r="I105">
        <v>4051</v>
      </c>
      <c r="J105">
        <v>8035</v>
      </c>
      <c r="L105">
        <v>2210</v>
      </c>
      <c r="M105">
        <v>3.5230000000000001</v>
      </c>
      <c r="N105">
        <v>7.0860000000000003</v>
      </c>
      <c r="O105">
        <v>3.5630000000000002</v>
      </c>
      <c r="Q105">
        <v>0.115</v>
      </c>
      <c r="R105">
        <v>1</v>
      </c>
      <c r="S105">
        <v>0</v>
      </c>
      <c r="T105">
        <v>0</v>
      </c>
      <c r="V105">
        <v>0</v>
      </c>
      <c r="Y105" s="1">
        <v>44846</v>
      </c>
      <c r="Z105" s="6">
        <v>0.2056597222222222</v>
      </c>
      <c r="AB105">
        <v>1</v>
      </c>
      <c r="AD105" s="3">
        <f t="shared" si="12"/>
        <v>4.0513665572096507</v>
      </c>
      <c r="AE105" s="3">
        <f t="shared" si="13"/>
        <v>7.9819195756640289</v>
      </c>
      <c r="AF105" s="3">
        <f t="shared" si="14"/>
        <v>3.9305530184543782</v>
      </c>
      <c r="AG105" s="3">
        <f t="shared" si="15"/>
        <v>0.23012437995319407</v>
      </c>
      <c r="AH105" s="3"/>
      <c r="AK105">
        <f>ABS(100*(AD105-AD106)/(AVERAGE(AD105:AD106)))</f>
        <v>3.4105275596672469</v>
      </c>
      <c r="AQ105">
        <f>ABS(100*(AE105-AE106)/(AVERAGE(AE105:AE106)))</f>
        <v>5.7128790798171938</v>
      </c>
      <c r="AW105">
        <f>ABS(100*(AF105-AF106)/(AVERAGE(AF105:AF106)))</f>
        <v>16.047483735380922</v>
      </c>
      <c r="BC105">
        <f>ABS(100*(AG105-AG106)/(AVERAGE(AG105:AG106)))</f>
        <v>3.6007388622896643</v>
      </c>
      <c r="BG105" s="3">
        <f>AVERAGE(AD105:AD106)</f>
        <v>4.1216515888858583</v>
      </c>
      <c r="BH105" s="3">
        <f>AVERAGE(AE105:AE106)</f>
        <v>7.7602526505567218</v>
      </c>
      <c r="BI105" s="3">
        <f>AVERAGE(AF105:AF106)</f>
        <v>3.6386010616708635</v>
      </c>
      <c r="BJ105" s="3">
        <f>AVERAGE(AG105:AG106)</f>
        <v>0.22605456270848243</v>
      </c>
    </row>
    <row r="106" spans="1:62" x14ac:dyDescent="0.35">
      <c r="A106">
        <v>82</v>
      </c>
      <c r="B106">
        <v>23</v>
      </c>
      <c r="C106" t="s">
        <v>161</v>
      </c>
      <c r="D106" t="s">
        <v>27</v>
      </c>
      <c r="G106">
        <v>0.5</v>
      </c>
      <c r="H106">
        <v>0.5</v>
      </c>
      <c r="I106">
        <v>4193</v>
      </c>
      <c r="J106">
        <v>7581</v>
      </c>
      <c r="L106">
        <v>2128</v>
      </c>
      <c r="M106">
        <v>3.6320000000000001</v>
      </c>
      <c r="N106">
        <v>6.7009999999999996</v>
      </c>
      <c r="O106">
        <v>3.069</v>
      </c>
      <c r="Q106">
        <v>0.107</v>
      </c>
      <c r="R106">
        <v>1</v>
      </c>
      <c r="S106">
        <v>0</v>
      </c>
      <c r="T106">
        <v>0</v>
      </c>
      <c r="V106">
        <v>0</v>
      </c>
      <c r="Y106" s="1">
        <v>44846</v>
      </c>
      <c r="Z106" s="6">
        <v>0.21314814814814817</v>
      </c>
      <c r="AB106">
        <v>1</v>
      </c>
      <c r="AD106" s="3">
        <f t="shared" si="12"/>
        <v>4.1919366205620658</v>
      </c>
      <c r="AE106" s="3">
        <f t="shared" si="13"/>
        <v>7.5385857254494146</v>
      </c>
      <c r="AF106" s="3">
        <f t="shared" si="14"/>
        <v>3.3466491048873488</v>
      </c>
      <c r="AG106" s="3">
        <f t="shared" si="15"/>
        <v>0.22198474546377078</v>
      </c>
      <c r="AH106" s="3"/>
      <c r="BG106" s="3"/>
      <c r="BH106" s="3"/>
      <c r="BI106" s="3"/>
      <c r="BJ106" s="3"/>
    </row>
    <row r="107" spans="1:62" x14ac:dyDescent="0.35">
      <c r="A107">
        <v>83</v>
      </c>
      <c r="B107">
        <v>24</v>
      </c>
      <c r="C107" t="s">
        <v>162</v>
      </c>
      <c r="D107" t="s">
        <v>27</v>
      </c>
      <c r="G107">
        <v>0.5</v>
      </c>
      <c r="H107">
        <v>0.5</v>
      </c>
      <c r="I107">
        <v>3450</v>
      </c>
      <c r="J107">
        <v>5752</v>
      </c>
      <c r="L107">
        <v>1784</v>
      </c>
      <c r="M107">
        <v>3.0619999999999998</v>
      </c>
      <c r="N107">
        <v>5.1509999999999998</v>
      </c>
      <c r="O107">
        <v>2.09</v>
      </c>
      <c r="Q107">
        <v>7.0999999999999994E-2</v>
      </c>
      <c r="R107">
        <v>1</v>
      </c>
      <c r="S107">
        <v>0</v>
      </c>
      <c r="T107">
        <v>0</v>
      </c>
      <c r="V107">
        <v>0</v>
      </c>
      <c r="Y107" s="1">
        <v>44846</v>
      </c>
      <c r="Z107" s="6">
        <v>0.22600694444444444</v>
      </c>
      <c r="AB107">
        <v>1</v>
      </c>
      <c r="AD107" s="3">
        <f t="shared" si="12"/>
        <v>3.4564186130209098</v>
      </c>
      <c r="AE107" s="3">
        <f t="shared" si="13"/>
        <v>5.7525557429768792</v>
      </c>
      <c r="AF107" s="3">
        <f t="shared" si="14"/>
        <v>2.2961371299559694</v>
      </c>
      <c r="AG107" s="3">
        <f t="shared" si="15"/>
        <v>0.18783798614228772</v>
      </c>
      <c r="AH107" s="3"/>
      <c r="BG107" s="3"/>
      <c r="BH107" s="3"/>
      <c r="BI107" s="3"/>
      <c r="BJ107" s="3"/>
    </row>
    <row r="108" spans="1:62" x14ac:dyDescent="0.35">
      <c r="A108">
        <v>84</v>
      </c>
      <c r="B108">
        <v>24</v>
      </c>
      <c r="C108" t="s">
        <v>162</v>
      </c>
      <c r="D108" t="s">
        <v>27</v>
      </c>
      <c r="G108">
        <v>0.5</v>
      </c>
      <c r="H108">
        <v>0.5</v>
      </c>
      <c r="I108">
        <v>3145</v>
      </c>
      <c r="J108">
        <v>5685</v>
      </c>
      <c r="L108">
        <v>1794</v>
      </c>
      <c r="M108">
        <v>2.8279999999999998</v>
      </c>
      <c r="N108">
        <v>5.0949999999999998</v>
      </c>
      <c r="O108">
        <v>2.2669999999999999</v>
      </c>
      <c r="Q108">
        <v>7.1999999999999995E-2</v>
      </c>
      <c r="R108">
        <v>1</v>
      </c>
      <c r="S108">
        <v>0</v>
      </c>
      <c r="T108">
        <v>0</v>
      </c>
      <c r="V108">
        <v>0</v>
      </c>
      <c r="Y108" s="1">
        <v>44846</v>
      </c>
      <c r="Z108" s="6">
        <v>0.23303240740740741</v>
      </c>
      <c r="AB108">
        <v>1</v>
      </c>
      <c r="AD108" s="3">
        <f t="shared" si="12"/>
        <v>3.154489955820301</v>
      </c>
      <c r="AE108" s="3">
        <f t="shared" si="13"/>
        <v>5.6871298223504931</v>
      </c>
      <c r="AF108" s="3">
        <f t="shared" si="14"/>
        <v>2.5326398665301921</v>
      </c>
      <c r="AG108" s="3">
        <f t="shared" si="15"/>
        <v>0.18883062449465643</v>
      </c>
      <c r="AH108" s="3"/>
      <c r="AK108">
        <f>ABS(100*(AD108-AD109)/(AVERAGE(AD108:AD109)))</f>
        <v>2.8970938925430612</v>
      </c>
      <c r="AQ108">
        <f>ABS(100*(AE108-AE109)/(AVERAGE(AE108:AE109)))</f>
        <v>1.7171932961149002E-2</v>
      </c>
      <c r="AW108">
        <f>ABS(100*(AF108-AF109)/(AVERAGE(AF108:AF109)))</f>
        <v>3.4575257274677011</v>
      </c>
      <c r="BC108">
        <f>ABS(100*(AG108-AG109)/(AVERAGE(AG108:AG109)))</f>
        <v>1.0458553261394963</v>
      </c>
      <c r="BG108" s="3">
        <f>AVERAGE(AD108:AD109)</f>
        <v>3.109448139746112</v>
      </c>
      <c r="BH108" s="3">
        <f>AVERAGE(AE108:AE109)</f>
        <v>5.6866415692114902</v>
      </c>
      <c r="BI108" s="3">
        <f>AVERAGE(AF108:AF109)</f>
        <v>2.5771934294653782</v>
      </c>
      <c r="BJ108" s="3">
        <f>AVERAGE(AG108:AG109)</f>
        <v>0.18982326284702511</v>
      </c>
    </row>
    <row r="109" spans="1:62" x14ac:dyDescent="0.35">
      <c r="A109">
        <v>85</v>
      </c>
      <c r="B109">
        <v>24</v>
      </c>
      <c r="C109" t="s">
        <v>162</v>
      </c>
      <c r="D109" t="s">
        <v>27</v>
      </c>
      <c r="G109">
        <v>0.5</v>
      </c>
      <c r="H109">
        <v>0.5</v>
      </c>
      <c r="I109">
        <v>3054</v>
      </c>
      <c r="J109">
        <v>5684</v>
      </c>
      <c r="L109">
        <v>1814</v>
      </c>
      <c r="M109">
        <v>2.758</v>
      </c>
      <c r="N109">
        <v>5.0940000000000003</v>
      </c>
      <c r="O109">
        <v>2.3359999999999999</v>
      </c>
      <c r="Q109">
        <v>7.3999999999999996E-2</v>
      </c>
      <c r="R109">
        <v>1</v>
      </c>
      <c r="S109">
        <v>0</v>
      </c>
      <c r="T109">
        <v>0</v>
      </c>
      <c r="V109">
        <v>0</v>
      </c>
      <c r="Y109" s="1">
        <v>44846</v>
      </c>
      <c r="Z109" s="6">
        <v>0.24033564814814815</v>
      </c>
      <c r="AB109">
        <v>1</v>
      </c>
      <c r="AD109" s="3">
        <f t="shared" si="12"/>
        <v>3.0644063236719226</v>
      </c>
      <c r="AE109" s="3">
        <f t="shared" si="13"/>
        <v>5.6861533160724873</v>
      </c>
      <c r="AF109" s="3">
        <f t="shared" si="14"/>
        <v>2.6217469924005647</v>
      </c>
      <c r="AG109" s="3">
        <f t="shared" si="15"/>
        <v>0.19081590119939382</v>
      </c>
      <c r="AH109" s="3"/>
      <c r="BG109" s="3"/>
      <c r="BH109" s="3"/>
      <c r="BI109" s="3"/>
      <c r="BJ109" s="3"/>
    </row>
    <row r="110" spans="1:62" x14ac:dyDescent="0.35">
      <c r="A110">
        <v>86</v>
      </c>
      <c r="B110">
        <v>25</v>
      </c>
      <c r="C110" t="s">
        <v>163</v>
      </c>
      <c r="D110" t="s">
        <v>27</v>
      </c>
      <c r="G110">
        <v>0.5</v>
      </c>
      <c r="H110">
        <v>0.5</v>
      </c>
      <c r="I110">
        <v>5269</v>
      </c>
      <c r="J110">
        <v>8098</v>
      </c>
      <c r="L110">
        <v>6486</v>
      </c>
      <c r="M110">
        <v>4.4569999999999999</v>
      </c>
      <c r="N110">
        <v>7.1390000000000002</v>
      </c>
      <c r="O110">
        <v>2.6819999999999999</v>
      </c>
      <c r="Q110">
        <v>0.56200000000000006</v>
      </c>
      <c r="R110">
        <v>1</v>
      </c>
      <c r="S110">
        <v>0</v>
      </c>
      <c r="T110">
        <v>0</v>
      </c>
      <c r="V110">
        <v>0</v>
      </c>
      <c r="Y110" s="1">
        <v>44846</v>
      </c>
      <c r="Z110" s="6">
        <v>0.25349537037037034</v>
      </c>
      <c r="AB110">
        <v>1</v>
      </c>
      <c r="AD110" s="3">
        <f t="shared" si="12"/>
        <v>5.2571013259648689</v>
      </c>
      <c r="AE110" s="3">
        <f t="shared" si="13"/>
        <v>8.0434394711783934</v>
      </c>
      <c r="AF110" s="3">
        <f t="shared" si="14"/>
        <v>2.7863381452135245</v>
      </c>
      <c r="AG110" s="3">
        <f t="shared" si="15"/>
        <v>0.65457653942604732</v>
      </c>
      <c r="AH110" s="3"/>
      <c r="BG110" s="3"/>
      <c r="BH110" s="3"/>
      <c r="BI110" s="3"/>
      <c r="BJ110" s="3"/>
    </row>
    <row r="111" spans="1:62" x14ac:dyDescent="0.35">
      <c r="A111">
        <v>87</v>
      </c>
      <c r="B111">
        <v>25</v>
      </c>
      <c r="C111" t="s">
        <v>163</v>
      </c>
      <c r="D111" t="s">
        <v>27</v>
      </c>
      <c r="G111">
        <v>0.5</v>
      </c>
      <c r="H111">
        <v>0.5</v>
      </c>
      <c r="I111">
        <v>6052</v>
      </c>
      <c r="J111">
        <v>8103</v>
      </c>
      <c r="L111">
        <v>6524</v>
      </c>
      <c r="M111">
        <v>5.0579999999999998</v>
      </c>
      <c r="N111">
        <v>7.1429999999999998</v>
      </c>
      <c r="O111">
        <v>2.085</v>
      </c>
      <c r="Q111">
        <v>0.56599999999999995</v>
      </c>
      <c r="R111">
        <v>1</v>
      </c>
      <c r="S111">
        <v>0</v>
      </c>
      <c r="T111">
        <v>0</v>
      </c>
      <c r="V111">
        <v>0</v>
      </c>
      <c r="Y111" s="1">
        <v>44846</v>
      </c>
      <c r="Z111" s="6">
        <v>0.26065972222222222</v>
      </c>
      <c r="AB111">
        <v>1</v>
      </c>
      <c r="AD111" s="3">
        <f t="shared" si="12"/>
        <v>6.0322165344503667</v>
      </c>
      <c r="AE111" s="3">
        <f t="shared" si="13"/>
        <v>8.0483220025684208</v>
      </c>
      <c r="AF111" s="3">
        <f t="shared" si="14"/>
        <v>2.0161054681180541</v>
      </c>
      <c r="AG111" s="3">
        <f t="shared" si="15"/>
        <v>0.65834856516504847</v>
      </c>
      <c r="AH111" s="3"/>
      <c r="AK111">
        <f>ABS(100*(AD111-AD112)/(AVERAGE(AD111:AD112)))</f>
        <v>0.52652547058826304</v>
      </c>
      <c r="AQ111">
        <f>ABS(100*(AE111-AE112)/(AVERAGE(AE111:AE112)))</f>
        <v>0.80399990136611144</v>
      </c>
      <c r="AW111">
        <f>ABS(100*(AF111-AF112)/(AVERAGE(AF111:AF112)))</f>
        <v>1.6388124072857322</v>
      </c>
      <c r="BC111">
        <f>ABS(100*(AG111-AG112)/(AVERAGE(AG111:AG112)))</f>
        <v>1.3032125689598559</v>
      </c>
      <c r="BG111" s="3">
        <f>AVERAGE(AD111:AD112)</f>
        <v>6.0163776540726301</v>
      </c>
      <c r="BH111" s="3">
        <f>AVERAGE(AE111:AE112)</f>
        <v>8.0160972953942302</v>
      </c>
      <c r="BI111" s="3">
        <f>AVERAGE(AF111:AF112)</f>
        <v>1.9997196413216001</v>
      </c>
      <c r="BJ111" s="3">
        <f>AVERAGE(AG111:AG112)</f>
        <v>0.66266654199785235</v>
      </c>
    </row>
    <row r="112" spans="1:62" x14ac:dyDescent="0.35">
      <c r="A112">
        <v>88</v>
      </c>
      <c r="B112">
        <v>25</v>
      </c>
      <c r="C112" t="s">
        <v>163</v>
      </c>
      <c r="D112" t="s">
        <v>27</v>
      </c>
      <c r="G112">
        <v>0.5</v>
      </c>
      <c r="H112">
        <v>0.5</v>
      </c>
      <c r="I112">
        <v>6020</v>
      </c>
      <c r="J112">
        <v>8037</v>
      </c>
      <c r="L112">
        <v>6611</v>
      </c>
      <c r="M112">
        <v>5.0330000000000004</v>
      </c>
      <c r="N112">
        <v>7.0869999999999997</v>
      </c>
      <c r="O112">
        <v>2.0539999999999998</v>
      </c>
      <c r="Q112">
        <v>0.57499999999999996</v>
      </c>
      <c r="R112">
        <v>1</v>
      </c>
      <c r="S112">
        <v>0</v>
      </c>
      <c r="T112">
        <v>0</v>
      </c>
      <c r="V112">
        <v>0</v>
      </c>
      <c r="Y112" s="1">
        <v>44846</v>
      </c>
      <c r="Z112" s="6">
        <v>0.26818287037037036</v>
      </c>
      <c r="AB112">
        <v>1</v>
      </c>
      <c r="AD112" s="3">
        <f t="shared" si="12"/>
        <v>6.0005387736948936</v>
      </c>
      <c r="AE112" s="3">
        <f t="shared" si="13"/>
        <v>7.9838725882200396</v>
      </c>
      <c r="AF112" s="3">
        <f t="shared" si="14"/>
        <v>1.983333814525146</v>
      </c>
      <c r="AG112" s="3">
        <f t="shared" si="15"/>
        <v>0.66698451883065613</v>
      </c>
      <c r="AH112" s="3"/>
      <c r="BG112" s="3"/>
      <c r="BH112" s="3"/>
      <c r="BI112" s="3"/>
      <c r="BJ112" s="3"/>
    </row>
    <row r="113" spans="1:62" x14ac:dyDescent="0.35">
      <c r="A113">
        <v>89</v>
      </c>
      <c r="B113">
        <v>26</v>
      </c>
      <c r="C113" t="s">
        <v>164</v>
      </c>
      <c r="D113" t="s">
        <v>27</v>
      </c>
      <c r="G113">
        <v>0.5</v>
      </c>
      <c r="H113">
        <v>0.5</v>
      </c>
      <c r="I113">
        <v>7505</v>
      </c>
      <c r="J113">
        <v>11075</v>
      </c>
      <c r="L113">
        <v>1649</v>
      </c>
      <c r="M113">
        <v>6.1719999999999997</v>
      </c>
      <c r="N113">
        <v>9.6609999999999996</v>
      </c>
      <c r="O113">
        <v>3.4889999999999999</v>
      </c>
      <c r="Q113">
        <v>5.6000000000000001E-2</v>
      </c>
      <c r="R113">
        <v>1</v>
      </c>
      <c r="S113">
        <v>0</v>
      </c>
      <c r="T113">
        <v>0</v>
      </c>
      <c r="V113">
        <v>0</v>
      </c>
      <c r="Y113" s="1">
        <v>44846</v>
      </c>
      <c r="Z113" s="6">
        <v>0.28164351851851849</v>
      </c>
      <c r="AB113">
        <v>1</v>
      </c>
      <c r="AD113" s="3">
        <f t="shared" si="12"/>
        <v>7.4705848587535959</v>
      </c>
      <c r="AE113" s="3">
        <f t="shared" si="13"/>
        <v>10.950498660801539</v>
      </c>
      <c r="AF113" s="3">
        <f t="shared" si="14"/>
        <v>3.4799138020479434</v>
      </c>
      <c r="AG113" s="3">
        <f t="shared" si="15"/>
        <v>0.17443736838531038</v>
      </c>
      <c r="AH113" s="3"/>
      <c r="BG113" s="3"/>
      <c r="BH113" s="3"/>
      <c r="BI113" s="3"/>
      <c r="BJ113" s="3"/>
    </row>
    <row r="114" spans="1:62" x14ac:dyDescent="0.35">
      <c r="A114">
        <v>90</v>
      </c>
      <c r="B114">
        <v>26</v>
      </c>
      <c r="C114" t="s">
        <v>164</v>
      </c>
      <c r="D114" t="s">
        <v>27</v>
      </c>
      <c r="G114">
        <v>0.5</v>
      </c>
      <c r="H114">
        <v>0.5</v>
      </c>
      <c r="I114">
        <v>8121</v>
      </c>
      <c r="J114">
        <v>11066</v>
      </c>
      <c r="L114">
        <v>1652</v>
      </c>
      <c r="M114">
        <v>6.6449999999999996</v>
      </c>
      <c r="N114">
        <v>9.6539999999999999</v>
      </c>
      <c r="O114">
        <v>3.0089999999999999</v>
      </c>
      <c r="Q114">
        <v>5.7000000000000002E-2</v>
      </c>
      <c r="R114">
        <v>1</v>
      </c>
      <c r="S114">
        <v>0</v>
      </c>
      <c r="T114">
        <v>0</v>
      </c>
      <c r="V114">
        <v>0</v>
      </c>
      <c r="Y114" s="1">
        <v>44846</v>
      </c>
      <c r="Z114" s="6">
        <v>0.28900462962962964</v>
      </c>
      <c r="AB114">
        <v>1</v>
      </c>
      <c r="AD114" s="3">
        <f t="shared" si="12"/>
        <v>8.0803817532964644</v>
      </c>
      <c r="AE114" s="3">
        <f t="shared" si="13"/>
        <v>10.941710104299489</v>
      </c>
      <c r="AF114" s="3">
        <f t="shared" si="14"/>
        <v>2.8613283510030243</v>
      </c>
      <c r="AG114" s="3">
        <f t="shared" si="15"/>
        <v>0.17473515989102101</v>
      </c>
      <c r="AH114" s="3"/>
      <c r="AK114">
        <f>ABS(100*(AD114-AD115)/(AVERAGE(AD114:AD115)))</f>
        <v>0.67608442199944363</v>
      </c>
      <c r="AQ114">
        <f>ABS(100*(AE114-AE115)/(AVERAGE(AE114:AE115)))</f>
        <v>2.6770282577962656E-2</v>
      </c>
      <c r="AW114">
        <f>ABS(100*(AF114-AF115)/(AVERAGE(AF114:AF115)))</f>
        <v>1.9853061864862376</v>
      </c>
      <c r="BC114">
        <f>ABS(100*(AG114-AG115)/(AVERAGE(AG114:AG115)))</f>
        <v>0.45550035314677095</v>
      </c>
      <c r="BG114" s="3">
        <f>AVERAGE(AD114:AD115)</f>
        <v>8.0531586776472288</v>
      </c>
      <c r="BH114" s="3">
        <f>AVERAGE(AE114:AE115)</f>
        <v>10.943174863716497</v>
      </c>
      <c r="BI114" s="3">
        <f>AVERAGE(AF114:AF115)</f>
        <v>2.8900161860692677</v>
      </c>
      <c r="BJ114" s="3">
        <f>AVERAGE(AG114:AG115)</f>
        <v>0.17433810455007354</v>
      </c>
    </row>
    <row r="115" spans="1:62" x14ac:dyDescent="0.35">
      <c r="A115">
        <v>91</v>
      </c>
      <c r="B115">
        <v>26</v>
      </c>
      <c r="C115" t="s">
        <v>164</v>
      </c>
      <c r="D115" t="s">
        <v>27</v>
      </c>
      <c r="G115">
        <v>0.5</v>
      </c>
      <c r="H115">
        <v>0.5</v>
      </c>
      <c r="I115">
        <v>8066</v>
      </c>
      <c r="J115">
        <v>11069</v>
      </c>
      <c r="L115">
        <v>1644</v>
      </c>
      <c r="M115">
        <v>6.6029999999999998</v>
      </c>
      <c r="N115">
        <v>9.6560000000000006</v>
      </c>
      <c r="O115">
        <v>3.0529999999999999</v>
      </c>
      <c r="Q115">
        <v>5.6000000000000001E-2</v>
      </c>
      <c r="R115">
        <v>1</v>
      </c>
      <c r="S115">
        <v>0</v>
      </c>
      <c r="T115">
        <v>0</v>
      </c>
      <c r="V115">
        <v>0</v>
      </c>
      <c r="Y115" s="1">
        <v>44846</v>
      </c>
      <c r="Z115" s="6">
        <v>0.29674768518518518</v>
      </c>
      <c r="AB115">
        <v>1</v>
      </c>
      <c r="AD115" s="3">
        <f t="shared" si="12"/>
        <v>8.0259356019979951</v>
      </c>
      <c r="AE115" s="3">
        <f t="shared" si="13"/>
        <v>10.944639623133506</v>
      </c>
      <c r="AF115" s="3">
        <f t="shared" si="14"/>
        <v>2.9187040211355111</v>
      </c>
      <c r="AG115" s="3">
        <f t="shared" si="15"/>
        <v>0.17394104920912604</v>
      </c>
      <c r="AH115" s="3"/>
      <c r="BG115" s="3"/>
      <c r="BH115" s="3"/>
      <c r="BI115" s="3"/>
      <c r="BJ115" s="3"/>
    </row>
    <row r="116" spans="1:62" x14ac:dyDescent="0.35">
      <c r="A116">
        <v>92</v>
      </c>
      <c r="B116">
        <v>27</v>
      </c>
      <c r="C116" t="s">
        <v>165</v>
      </c>
      <c r="D116" t="s">
        <v>27</v>
      </c>
      <c r="G116">
        <v>0.5</v>
      </c>
      <c r="H116">
        <v>0.5</v>
      </c>
      <c r="I116">
        <v>5389</v>
      </c>
      <c r="J116">
        <v>7494</v>
      </c>
      <c r="L116">
        <v>1980</v>
      </c>
      <c r="M116">
        <v>4.5490000000000004</v>
      </c>
      <c r="N116">
        <v>6.6280000000000001</v>
      </c>
      <c r="O116">
        <v>2.0790000000000002</v>
      </c>
      <c r="Q116">
        <v>9.0999999999999998E-2</v>
      </c>
      <c r="R116">
        <v>1</v>
      </c>
      <c r="S116">
        <v>0</v>
      </c>
      <c r="T116">
        <v>0</v>
      </c>
      <c r="V116">
        <v>0</v>
      </c>
      <c r="Y116" s="1">
        <v>44846</v>
      </c>
      <c r="Z116" s="6">
        <v>0.31</v>
      </c>
      <c r="AB116">
        <v>1</v>
      </c>
      <c r="AD116" s="3">
        <f t="shared" si="12"/>
        <v>5.3758929287978958</v>
      </c>
      <c r="AE116" s="3">
        <f t="shared" si="13"/>
        <v>7.4536296792629129</v>
      </c>
      <c r="AF116" s="3">
        <f t="shared" si="14"/>
        <v>2.077736750465017</v>
      </c>
      <c r="AG116" s="3">
        <f t="shared" si="15"/>
        <v>0.20729369784871413</v>
      </c>
      <c r="AH116" s="3"/>
      <c r="BG116" s="3"/>
      <c r="BH116" s="3"/>
      <c r="BI116" s="3"/>
      <c r="BJ116" s="3"/>
    </row>
    <row r="117" spans="1:62" x14ac:dyDescent="0.35">
      <c r="A117">
        <v>93</v>
      </c>
      <c r="B117">
        <v>27</v>
      </c>
      <c r="C117" t="s">
        <v>165</v>
      </c>
      <c r="D117" t="s">
        <v>27</v>
      </c>
      <c r="G117">
        <v>0.5</v>
      </c>
      <c r="H117">
        <v>0.5</v>
      </c>
      <c r="I117">
        <v>4157</v>
      </c>
      <c r="J117">
        <v>7518</v>
      </c>
      <c r="L117">
        <v>1979</v>
      </c>
      <c r="M117">
        <v>3.6040000000000001</v>
      </c>
      <c r="N117">
        <v>6.6479999999999997</v>
      </c>
      <c r="O117">
        <v>3.0430000000000001</v>
      </c>
      <c r="Q117">
        <v>9.0999999999999998E-2</v>
      </c>
      <c r="R117">
        <v>1</v>
      </c>
      <c r="S117">
        <v>0</v>
      </c>
      <c r="T117">
        <v>0</v>
      </c>
      <c r="V117">
        <v>0</v>
      </c>
      <c r="Y117" s="1">
        <v>44846</v>
      </c>
      <c r="Z117" s="6">
        <v>0.31708333333333333</v>
      </c>
      <c r="AB117">
        <v>1</v>
      </c>
      <c r="AD117" s="3">
        <f t="shared" si="12"/>
        <v>4.1562991397121571</v>
      </c>
      <c r="AE117" s="3">
        <f t="shared" si="13"/>
        <v>7.477065829935051</v>
      </c>
      <c r="AF117" s="3">
        <f t="shared" si="14"/>
        <v>3.3207666902228938</v>
      </c>
      <c r="AG117" s="3">
        <f t="shared" si="15"/>
        <v>0.20719443401347726</v>
      </c>
      <c r="AH117" s="3"/>
      <c r="AK117">
        <f>ABS(100*(AD117-AD118)/(AVERAGE(AD117:AD118)))</f>
        <v>1.2779314614886781</v>
      </c>
      <c r="AQ117">
        <f>ABS(100*(AE117-AE118)/(AVERAGE(AE117:AE118)))</f>
        <v>0.3519999226521458</v>
      </c>
      <c r="AW117">
        <f>ABS(100*(AF117-AF118)/(AVERAGE(AF117:AF118)))</f>
        <v>0.81913329574049087</v>
      </c>
      <c r="BC117">
        <f>ABS(100*(AG117-AG118)/(AVERAGE(AG117:AG118)))</f>
        <v>1.2049293851951861</v>
      </c>
      <c r="BG117" s="3">
        <f>AVERAGE(AD117:AD118)</f>
        <v>4.1830272503495882</v>
      </c>
      <c r="BH117" s="3">
        <f>AVERAGE(AE117:AE118)</f>
        <v>7.4902486646881288</v>
      </c>
      <c r="BI117" s="3">
        <f>AVERAGE(AF117:AF118)</f>
        <v>3.3072214143385406</v>
      </c>
      <c r="BJ117" s="3">
        <f>AVERAGE(AG117:AG118)</f>
        <v>0.20595363607301639</v>
      </c>
    </row>
    <row r="118" spans="1:62" x14ac:dyDescent="0.35">
      <c r="A118">
        <v>94</v>
      </c>
      <c r="B118">
        <v>27</v>
      </c>
      <c r="C118" t="s">
        <v>165</v>
      </c>
      <c r="D118" t="s">
        <v>27</v>
      </c>
      <c r="G118">
        <v>0.5</v>
      </c>
      <c r="H118">
        <v>0.5</v>
      </c>
      <c r="I118">
        <v>4211</v>
      </c>
      <c r="J118">
        <v>7545</v>
      </c>
      <c r="L118">
        <v>1954</v>
      </c>
      <c r="M118">
        <v>3.645</v>
      </c>
      <c r="N118">
        <v>6.67</v>
      </c>
      <c r="O118">
        <v>3.0249999999999999</v>
      </c>
      <c r="Q118">
        <v>8.7999999999999995E-2</v>
      </c>
      <c r="R118">
        <v>1</v>
      </c>
      <c r="S118">
        <v>0</v>
      </c>
      <c r="T118">
        <v>0</v>
      </c>
      <c r="V118">
        <v>0</v>
      </c>
      <c r="Y118" s="1">
        <v>44846</v>
      </c>
      <c r="Z118" s="6">
        <v>0.32466435185185188</v>
      </c>
      <c r="AB118">
        <v>1</v>
      </c>
      <c r="AD118" s="3">
        <f t="shared" si="12"/>
        <v>4.2097553609870193</v>
      </c>
      <c r="AE118" s="3">
        <f t="shared" si="13"/>
        <v>7.5034314994412066</v>
      </c>
      <c r="AF118" s="3">
        <f t="shared" si="14"/>
        <v>3.2936761384541873</v>
      </c>
      <c r="AG118" s="3">
        <f t="shared" si="15"/>
        <v>0.20471283813255553</v>
      </c>
      <c r="AH118" s="3"/>
      <c r="BG118" s="3"/>
      <c r="BH118" s="3"/>
      <c r="BI118" s="3"/>
      <c r="BJ118" s="3"/>
    </row>
    <row r="119" spans="1:62" x14ac:dyDescent="0.35">
      <c r="A119">
        <v>95</v>
      </c>
      <c r="B119">
        <v>28</v>
      </c>
      <c r="C119" t="s">
        <v>166</v>
      </c>
      <c r="D119" t="s">
        <v>27</v>
      </c>
      <c r="G119">
        <v>0.5</v>
      </c>
      <c r="H119">
        <v>0.5</v>
      </c>
      <c r="I119">
        <v>5871</v>
      </c>
      <c r="J119">
        <v>8438</v>
      </c>
      <c r="L119">
        <v>10025</v>
      </c>
      <c r="M119">
        <v>4.9189999999999996</v>
      </c>
      <c r="N119">
        <v>7.4269999999999996</v>
      </c>
      <c r="O119">
        <v>2.508</v>
      </c>
      <c r="Q119">
        <v>0.93300000000000005</v>
      </c>
      <c r="R119">
        <v>1</v>
      </c>
      <c r="S119">
        <v>0</v>
      </c>
      <c r="T119">
        <v>0</v>
      </c>
      <c r="V119">
        <v>0</v>
      </c>
      <c r="Y119" s="1">
        <v>44846</v>
      </c>
      <c r="Z119" s="6">
        <v>0.33785879629629628</v>
      </c>
      <c r="AB119">
        <v>1</v>
      </c>
      <c r="AD119" s="3">
        <f t="shared" si="12"/>
        <v>5.8530392001772187</v>
      </c>
      <c r="AE119" s="3">
        <f t="shared" si="13"/>
        <v>8.3754516057003503</v>
      </c>
      <c r="AF119" s="3">
        <f t="shared" si="14"/>
        <v>2.5224124055231316</v>
      </c>
      <c r="AG119" s="3">
        <f t="shared" si="15"/>
        <v>1.0058712523293281</v>
      </c>
      <c r="AH119" s="3"/>
      <c r="BG119" s="3"/>
      <c r="BH119" s="3"/>
      <c r="BI119" s="3"/>
      <c r="BJ119" s="3"/>
    </row>
    <row r="120" spans="1:62" x14ac:dyDescent="0.35">
      <c r="A120">
        <v>96</v>
      </c>
      <c r="B120">
        <v>28</v>
      </c>
      <c r="C120" t="s">
        <v>166</v>
      </c>
      <c r="D120" t="s">
        <v>27</v>
      </c>
      <c r="G120">
        <v>0.5</v>
      </c>
      <c r="H120">
        <v>0.5</v>
      </c>
      <c r="I120">
        <v>6534</v>
      </c>
      <c r="J120">
        <v>8443</v>
      </c>
      <c r="L120">
        <v>10121</v>
      </c>
      <c r="M120">
        <v>5.4279999999999999</v>
      </c>
      <c r="N120">
        <v>7.431</v>
      </c>
      <c r="O120">
        <v>2.004</v>
      </c>
      <c r="Q120">
        <v>0.94299999999999995</v>
      </c>
      <c r="R120">
        <v>1</v>
      </c>
      <c r="S120">
        <v>0</v>
      </c>
      <c r="T120">
        <v>0</v>
      </c>
      <c r="V120">
        <v>0</v>
      </c>
      <c r="Y120" s="1">
        <v>44846</v>
      </c>
      <c r="Z120" s="6">
        <v>0.34520833333333334</v>
      </c>
      <c r="AB120">
        <v>1</v>
      </c>
      <c r="AD120" s="3">
        <f t="shared" si="12"/>
        <v>6.5093628058296895</v>
      </c>
      <c r="AE120" s="3">
        <f t="shared" si="13"/>
        <v>8.3803341370903794</v>
      </c>
      <c r="AF120" s="3">
        <f t="shared" si="14"/>
        <v>1.8709713312606899</v>
      </c>
      <c r="AG120" s="3">
        <f t="shared" si="15"/>
        <v>1.0154005805120676</v>
      </c>
      <c r="AH120" s="3"/>
      <c r="AK120">
        <f>ABS(100*(AD120-AD121)/(AVERAGE(AD120:AD121)))</f>
        <v>1.7785605511795664</v>
      </c>
      <c r="AQ120">
        <f>ABS(100*(AE120-AE121)/(AVERAGE(AE120:AE121)))</f>
        <v>8.1599763541927578E-2</v>
      </c>
      <c r="AW120">
        <f>ABS(100*(AF120-AF121)/(AVERAGE(AF120:AF121)))</f>
        <v>6.8345601389643003</v>
      </c>
      <c r="BC120">
        <f>ABS(100*(AG120-AG121)/(AVERAGE(AG120:AG121)))</f>
        <v>0.50705437528996544</v>
      </c>
      <c r="BG120" s="3">
        <f>AVERAGE(AD120:AD121)</f>
        <v>6.5677686772225936</v>
      </c>
      <c r="BH120" s="3">
        <f>AVERAGE(AE120:AE121)</f>
        <v>8.3769163651173599</v>
      </c>
      <c r="BI120" s="3">
        <f>AVERAGE(AF120:AF121)</f>
        <v>1.809147687894765</v>
      </c>
      <c r="BJ120" s="3">
        <f>AVERAGE(AG120:AG121)</f>
        <v>1.0179814402282261</v>
      </c>
    </row>
    <row r="121" spans="1:62" x14ac:dyDescent="0.35">
      <c r="A121">
        <v>97</v>
      </c>
      <c r="B121">
        <v>28</v>
      </c>
      <c r="C121" t="s">
        <v>166</v>
      </c>
      <c r="D121" t="s">
        <v>27</v>
      </c>
      <c r="G121">
        <v>0.5</v>
      </c>
      <c r="H121">
        <v>0.5</v>
      </c>
      <c r="I121">
        <v>6652</v>
      </c>
      <c r="J121">
        <v>8436</v>
      </c>
      <c r="L121">
        <v>10173</v>
      </c>
      <c r="M121">
        <v>5.5179999999999998</v>
      </c>
      <c r="N121">
        <v>7.4249999999999998</v>
      </c>
      <c r="O121">
        <v>1.907</v>
      </c>
      <c r="Q121">
        <v>0.94799999999999995</v>
      </c>
      <c r="R121">
        <v>1</v>
      </c>
      <c r="S121">
        <v>0</v>
      </c>
      <c r="T121">
        <v>0</v>
      </c>
      <c r="V121">
        <v>0</v>
      </c>
      <c r="Y121" s="1">
        <v>44846</v>
      </c>
      <c r="Z121" s="6">
        <v>0.35318287037037038</v>
      </c>
      <c r="AB121">
        <v>1</v>
      </c>
      <c r="AD121" s="3">
        <f t="shared" si="12"/>
        <v>6.6261745486154986</v>
      </c>
      <c r="AE121" s="3">
        <f t="shared" si="13"/>
        <v>8.3734985931443386</v>
      </c>
      <c r="AF121" s="3">
        <f t="shared" si="14"/>
        <v>1.74732404452884</v>
      </c>
      <c r="AG121" s="3">
        <f t="shared" si="15"/>
        <v>1.0205622999443846</v>
      </c>
      <c r="AH121" s="3"/>
      <c r="BG121" s="3"/>
      <c r="BH121" s="3"/>
      <c r="BI121" s="3"/>
      <c r="BJ121" s="3"/>
    </row>
    <row r="122" spans="1:62" x14ac:dyDescent="0.35">
      <c r="A122">
        <v>98</v>
      </c>
      <c r="B122">
        <v>29</v>
      </c>
      <c r="C122" t="s">
        <v>167</v>
      </c>
      <c r="D122" t="s">
        <v>27</v>
      </c>
      <c r="G122">
        <v>0.5</v>
      </c>
      <c r="H122">
        <v>0.5</v>
      </c>
      <c r="I122">
        <v>7825</v>
      </c>
      <c r="J122">
        <v>11230</v>
      </c>
      <c r="L122">
        <v>1833</v>
      </c>
      <c r="M122">
        <v>6.4180000000000001</v>
      </c>
      <c r="N122">
        <v>9.7919999999999998</v>
      </c>
      <c r="O122">
        <v>3.3740000000000001</v>
      </c>
      <c r="Q122">
        <v>7.5999999999999998E-2</v>
      </c>
      <c r="R122">
        <v>1</v>
      </c>
      <c r="S122">
        <v>0</v>
      </c>
      <c r="T122">
        <v>0</v>
      </c>
      <c r="V122">
        <v>0</v>
      </c>
      <c r="Y122" s="1">
        <v>44846</v>
      </c>
      <c r="Z122" s="6">
        <v>0.36694444444444446</v>
      </c>
      <c r="AB122">
        <v>1</v>
      </c>
      <c r="AD122" s="3">
        <f t="shared" si="12"/>
        <v>7.7873624663083332</v>
      </c>
      <c r="AE122" s="3">
        <f t="shared" si="13"/>
        <v>11.101857133892434</v>
      </c>
      <c r="AF122" s="3">
        <f t="shared" si="14"/>
        <v>3.3144946675841007</v>
      </c>
      <c r="AG122" s="3">
        <f t="shared" si="15"/>
        <v>0.19270191406889434</v>
      </c>
      <c r="AH122" s="3"/>
      <c r="BG122" s="3"/>
      <c r="BH122" s="3"/>
      <c r="BI122" s="3"/>
      <c r="BJ122" s="3"/>
    </row>
    <row r="123" spans="1:62" x14ac:dyDescent="0.35">
      <c r="A123">
        <v>99</v>
      </c>
      <c r="B123">
        <v>29</v>
      </c>
      <c r="C123" t="s">
        <v>167</v>
      </c>
      <c r="D123" t="s">
        <v>27</v>
      </c>
      <c r="G123">
        <v>0.5</v>
      </c>
      <c r="H123">
        <v>0.5</v>
      </c>
      <c r="I123">
        <v>8322</v>
      </c>
      <c r="J123">
        <v>11249</v>
      </c>
      <c r="L123">
        <v>1958</v>
      </c>
      <c r="M123">
        <v>6.8</v>
      </c>
      <c r="N123">
        <v>9.8079999999999998</v>
      </c>
      <c r="O123">
        <v>3.0089999999999999</v>
      </c>
      <c r="Q123">
        <v>8.8999999999999996E-2</v>
      </c>
      <c r="R123">
        <v>1</v>
      </c>
      <c r="S123">
        <v>0</v>
      </c>
      <c r="T123">
        <v>0</v>
      </c>
      <c r="V123">
        <v>0</v>
      </c>
      <c r="Y123" s="1">
        <v>44846</v>
      </c>
      <c r="Z123" s="6">
        <v>0.3743055555555555</v>
      </c>
      <c r="AB123">
        <v>1</v>
      </c>
      <c r="AD123" s="3">
        <f t="shared" si="12"/>
        <v>8.2793576880417845</v>
      </c>
      <c r="AE123" s="3">
        <f t="shared" si="13"/>
        <v>11.120410753174543</v>
      </c>
      <c r="AF123" s="3">
        <f t="shared" si="14"/>
        <v>2.8410530651327583</v>
      </c>
      <c r="AG123" s="3">
        <f t="shared" si="15"/>
        <v>0.205109893473503</v>
      </c>
      <c r="AH123" s="3"/>
      <c r="AK123">
        <f>ABS(100*(AD123-AD124)/(AVERAGE(AD123:AD124)))</f>
        <v>0.25140431070810382</v>
      </c>
      <c r="AQ123">
        <f>ABS(100*(AE123-AE124)/(AVERAGE(AE123:AE124)))</f>
        <v>0.14916917729070914</v>
      </c>
      <c r="AW123">
        <f>ABS(100*(AF123-AF124)/(AVERAGE(AF123:AF124)))</f>
        <v>1.3074278576439067</v>
      </c>
      <c r="BC123">
        <f>ABS(100*(AG123-AG124)/(AVERAGE(AG123:AG124)))</f>
        <v>0.97261581513979112</v>
      </c>
      <c r="BG123" s="3">
        <f>AVERAGE(AD123:AD124)</f>
        <v>8.2689634227938953</v>
      </c>
      <c r="BH123" s="3">
        <f>AVERAGE(AE123:AE124)</f>
        <v>11.128711056537592</v>
      </c>
      <c r="BI123" s="3">
        <f>AVERAGE(AF123:AF124)</f>
        <v>2.8597476337436971</v>
      </c>
      <c r="BJ123" s="3">
        <f>AVERAGE(AG123:AG124)</f>
        <v>0.20411725512113432</v>
      </c>
    </row>
    <row r="124" spans="1:62" x14ac:dyDescent="0.35">
      <c r="A124">
        <v>100</v>
      </c>
      <c r="B124">
        <v>29</v>
      </c>
      <c r="C124" t="s">
        <v>167</v>
      </c>
      <c r="D124" t="s">
        <v>27</v>
      </c>
      <c r="G124">
        <v>0.5</v>
      </c>
      <c r="H124">
        <v>0.5</v>
      </c>
      <c r="I124">
        <v>8301</v>
      </c>
      <c r="J124">
        <v>11266</v>
      </c>
      <c r="L124">
        <v>1938</v>
      </c>
      <c r="M124">
        <v>6.7830000000000004</v>
      </c>
      <c r="N124">
        <v>9.8230000000000004</v>
      </c>
      <c r="O124">
        <v>3.0390000000000001</v>
      </c>
      <c r="Q124">
        <v>8.6999999999999994E-2</v>
      </c>
      <c r="R124">
        <v>1</v>
      </c>
      <c r="S124">
        <v>0</v>
      </c>
      <c r="T124">
        <v>0</v>
      </c>
      <c r="V124">
        <v>0</v>
      </c>
      <c r="Y124" s="1">
        <v>44846</v>
      </c>
      <c r="Z124" s="6">
        <v>0.38195601851851851</v>
      </c>
      <c r="AB124">
        <v>1</v>
      </c>
      <c r="AD124" s="3">
        <f t="shared" si="12"/>
        <v>8.2585691575460043</v>
      </c>
      <c r="AE124" s="3">
        <f t="shared" si="13"/>
        <v>11.13701135990064</v>
      </c>
      <c r="AF124" s="3">
        <f t="shared" si="14"/>
        <v>2.8784422023546359</v>
      </c>
      <c r="AG124" s="3">
        <f t="shared" si="15"/>
        <v>0.20312461676876561</v>
      </c>
      <c r="AH124" s="3"/>
      <c r="BG124" s="3"/>
      <c r="BH124" s="3"/>
      <c r="BI124" s="3"/>
      <c r="BJ124" s="3"/>
    </row>
    <row r="125" spans="1:62" x14ac:dyDescent="0.35">
      <c r="A125">
        <v>101</v>
      </c>
      <c r="B125">
        <v>30</v>
      </c>
      <c r="C125" t="s">
        <v>168</v>
      </c>
      <c r="D125" t="s">
        <v>27</v>
      </c>
      <c r="G125">
        <v>0.5</v>
      </c>
      <c r="H125">
        <v>0.5</v>
      </c>
      <c r="I125">
        <v>5976</v>
      </c>
      <c r="J125">
        <v>7643</v>
      </c>
      <c r="L125">
        <v>3222</v>
      </c>
      <c r="M125">
        <v>5</v>
      </c>
      <c r="N125">
        <v>6.7530000000000001</v>
      </c>
      <c r="O125">
        <v>1.754</v>
      </c>
      <c r="Q125">
        <v>0.221</v>
      </c>
      <c r="R125">
        <v>1</v>
      </c>
      <c r="S125">
        <v>0</v>
      </c>
      <c r="T125">
        <v>0</v>
      </c>
      <c r="V125">
        <v>0</v>
      </c>
      <c r="Y125" s="1">
        <v>44846</v>
      </c>
      <c r="Z125" s="6">
        <v>0.39534722222222224</v>
      </c>
      <c r="AB125">
        <v>1</v>
      </c>
      <c r="AD125" s="3">
        <f t="shared" si="12"/>
        <v>5.9569818526561171</v>
      </c>
      <c r="AE125" s="3">
        <f t="shared" si="13"/>
        <v>7.5991291146857707</v>
      </c>
      <c r="AF125" s="3">
        <f t="shared" si="14"/>
        <v>1.6421472620296536</v>
      </c>
      <c r="AG125" s="3">
        <f t="shared" si="15"/>
        <v>0.33057938121290587</v>
      </c>
      <c r="AH125" s="3"/>
      <c r="BG125" s="3"/>
      <c r="BH125" s="3"/>
      <c r="BI125" s="3"/>
      <c r="BJ125" s="3"/>
    </row>
    <row r="126" spans="1:62" x14ac:dyDescent="0.35">
      <c r="A126">
        <v>102</v>
      </c>
      <c r="B126">
        <v>30</v>
      </c>
      <c r="C126" t="s">
        <v>168</v>
      </c>
      <c r="D126" t="s">
        <v>27</v>
      </c>
      <c r="G126">
        <v>0.5</v>
      </c>
      <c r="H126">
        <v>0.5</v>
      </c>
      <c r="I126">
        <v>4827</v>
      </c>
      <c r="J126">
        <v>7619</v>
      </c>
      <c r="L126">
        <v>3257</v>
      </c>
      <c r="M126">
        <v>4.1180000000000003</v>
      </c>
      <c r="N126">
        <v>6.7329999999999997</v>
      </c>
      <c r="O126">
        <v>2.6150000000000002</v>
      </c>
      <c r="Q126">
        <v>0.22500000000000001</v>
      </c>
      <c r="R126">
        <v>1</v>
      </c>
      <c r="S126">
        <v>0</v>
      </c>
      <c r="T126">
        <v>0</v>
      </c>
      <c r="V126">
        <v>0</v>
      </c>
      <c r="Y126" s="1">
        <v>44846</v>
      </c>
      <c r="Z126" s="6">
        <v>0.4024537037037037</v>
      </c>
      <c r="AB126">
        <v>1</v>
      </c>
      <c r="AD126" s="3">
        <f t="shared" si="12"/>
        <v>4.8195522555298886</v>
      </c>
      <c r="AE126" s="3">
        <f t="shared" si="13"/>
        <v>7.5756929640136326</v>
      </c>
      <c r="AF126" s="3">
        <f t="shared" si="14"/>
        <v>2.7561407084837439</v>
      </c>
      <c r="AG126" s="3">
        <f t="shared" si="15"/>
        <v>0.33405361544619627</v>
      </c>
      <c r="AH126" s="3"/>
      <c r="AK126">
        <f>ABS(100*(AD126-AD127)/(AVERAGE(AD126:AD127)))</f>
        <v>2.1592089710299471</v>
      </c>
      <c r="AQ126">
        <f>ABS(100*(AE126-AE127)/(AVERAGE(AE126:AE127)))</f>
        <v>0.67253355356398903</v>
      </c>
      <c r="AW126">
        <f>ABS(100*(AF126-AF127)/(AVERAGE(AF126:AF127)))</f>
        <v>1.8752739801585763</v>
      </c>
      <c r="BC126">
        <f>ABS(100*(AG126-AG127)/(AVERAGE(AG126:AG127)))</f>
        <v>1.2257795000903364</v>
      </c>
      <c r="BG126" s="3">
        <f>AVERAGE(AD126:AD127)</f>
        <v>4.7680758943022434</v>
      </c>
      <c r="BH126" s="3">
        <f>AVERAGE(AE126:AE127)</f>
        <v>7.5503038007854828</v>
      </c>
      <c r="BI126" s="3">
        <f>AVERAGE(AF126:AF127)</f>
        <v>2.7822279064832394</v>
      </c>
      <c r="BJ126" s="3">
        <f>AVERAGE(AG126:AG127)</f>
        <v>0.33201870682384044</v>
      </c>
    </row>
    <row r="127" spans="1:62" x14ac:dyDescent="0.35">
      <c r="A127">
        <v>103</v>
      </c>
      <c r="B127">
        <v>30</v>
      </c>
      <c r="C127" t="s">
        <v>168</v>
      </c>
      <c r="D127" t="s">
        <v>27</v>
      </c>
      <c r="G127">
        <v>0.5</v>
      </c>
      <c r="H127">
        <v>0.5</v>
      </c>
      <c r="I127">
        <v>4723</v>
      </c>
      <c r="J127">
        <v>7567</v>
      </c>
      <c r="L127">
        <v>3216</v>
      </c>
      <c r="M127">
        <v>4.0380000000000003</v>
      </c>
      <c r="N127">
        <v>6.6890000000000001</v>
      </c>
      <c r="O127">
        <v>2.6509999999999998</v>
      </c>
      <c r="Q127">
        <v>0.22</v>
      </c>
      <c r="R127">
        <v>1</v>
      </c>
      <c r="S127">
        <v>0</v>
      </c>
      <c r="T127">
        <v>0</v>
      </c>
      <c r="V127">
        <v>0</v>
      </c>
      <c r="Y127" s="1">
        <v>44846</v>
      </c>
      <c r="Z127" s="6">
        <v>0.40983796296296293</v>
      </c>
      <c r="AB127">
        <v>1</v>
      </c>
      <c r="AD127" s="3">
        <f t="shared" si="12"/>
        <v>4.7165995330745982</v>
      </c>
      <c r="AE127" s="3">
        <f t="shared" si="13"/>
        <v>7.524914637557333</v>
      </c>
      <c r="AF127" s="3">
        <f t="shared" si="14"/>
        <v>2.8083151044827348</v>
      </c>
      <c r="AG127" s="3">
        <f t="shared" si="15"/>
        <v>0.3299837982014846</v>
      </c>
      <c r="AH127" s="3"/>
      <c r="BG127" s="3"/>
      <c r="BH127" s="3"/>
      <c r="BI127" s="3"/>
      <c r="BJ127" s="3"/>
    </row>
    <row r="128" spans="1:62" x14ac:dyDescent="0.35">
      <c r="A128">
        <v>104</v>
      </c>
      <c r="B128">
        <v>31</v>
      </c>
      <c r="C128" t="s">
        <v>62</v>
      </c>
      <c r="D128" t="s">
        <v>27</v>
      </c>
      <c r="G128">
        <v>0.5</v>
      </c>
      <c r="H128">
        <v>0.5</v>
      </c>
      <c r="I128">
        <v>8750</v>
      </c>
      <c r="J128">
        <v>14866</v>
      </c>
      <c r="L128">
        <v>8866</v>
      </c>
      <c r="M128">
        <v>7.1280000000000001</v>
      </c>
      <c r="N128">
        <v>12.872999999999999</v>
      </c>
      <c r="O128">
        <v>5.7450000000000001</v>
      </c>
      <c r="Q128">
        <v>0.81100000000000005</v>
      </c>
      <c r="R128">
        <v>1</v>
      </c>
      <c r="S128">
        <v>0</v>
      </c>
      <c r="T128">
        <v>0</v>
      </c>
      <c r="V128">
        <v>0</v>
      </c>
      <c r="Y128" s="1">
        <v>44846</v>
      </c>
      <c r="Z128" s="6">
        <v>0.42306712962962961</v>
      </c>
      <c r="AB128">
        <v>1</v>
      </c>
      <c r="AD128" s="3">
        <f t="shared" si="12"/>
        <v>8.7030477381462443</v>
      </c>
      <c r="AE128" s="3">
        <f t="shared" si="13"/>
        <v>14.652433960721375</v>
      </c>
      <c r="AF128" s="3">
        <f t="shared" si="14"/>
        <v>5.9493862225751304</v>
      </c>
      <c r="AG128" s="3">
        <f t="shared" si="15"/>
        <v>0.89082446728979636</v>
      </c>
      <c r="AH128" s="3"/>
      <c r="BG128" s="3"/>
      <c r="BH128" s="3"/>
      <c r="BI128" s="3"/>
      <c r="BJ128" s="3"/>
    </row>
    <row r="129" spans="1:62" x14ac:dyDescent="0.35">
      <c r="A129">
        <v>105</v>
      </c>
      <c r="B129">
        <v>31</v>
      </c>
      <c r="C129" t="s">
        <v>62</v>
      </c>
      <c r="D129" t="s">
        <v>27</v>
      </c>
      <c r="G129">
        <v>0.5</v>
      </c>
      <c r="H129">
        <v>0.5</v>
      </c>
      <c r="I129">
        <v>10262</v>
      </c>
      <c r="J129">
        <v>14884</v>
      </c>
      <c r="L129">
        <v>8741</v>
      </c>
      <c r="M129">
        <v>8.2870000000000008</v>
      </c>
      <c r="N129">
        <v>12.888</v>
      </c>
      <c r="O129">
        <v>4.601</v>
      </c>
      <c r="Q129">
        <v>0.79800000000000004</v>
      </c>
      <c r="R129">
        <v>1</v>
      </c>
      <c r="S129">
        <v>0</v>
      </c>
      <c r="T129">
        <v>0</v>
      </c>
      <c r="V129">
        <v>0</v>
      </c>
      <c r="Y129" s="1">
        <v>44846</v>
      </c>
      <c r="Z129" s="6">
        <v>0.4305208333333333</v>
      </c>
      <c r="AB129">
        <v>1</v>
      </c>
      <c r="AD129" s="3">
        <f t="shared" si="12"/>
        <v>10.199821933842379</v>
      </c>
      <c r="AE129" s="3">
        <f t="shared" si="13"/>
        <v>14.67001107372548</v>
      </c>
      <c r="AF129" s="3">
        <f t="shared" si="14"/>
        <v>4.4701891398831002</v>
      </c>
      <c r="AG129" s="3">
        <f t="shared" si="15"/>
        <v>0.87841648788518778</v>
      </c>
      <c r="AH129" s="3"/>
      <c r="AK129">
        <f>ABS(100*(AD129-AD130)/(AVERAGE(AD129:AD130)))</f>
        <v>0.67707565845401807</v>
      </c>
      <c r="AM129">
        <f>100*((AVERAGE(AD129:AD130)*25.225)-(AVERAGE(AD111:AD112)*25))/(1000*0.075)</f>
        <v>143.67340186526889</v>
      </c>
      <c r="AQ129">
        <f>ABS(100*(AE129-AE130)/(AVERAGE(AE129:AE130)))</f>
        <v>0.85501490791667489</v>
      </c>
      <c r="AS129">
        <f>100*((AVERAGE(AE129:AE130)*25.225)-(AVERAGE(AE111:AE112)*25))/(2000*0.075)</f>
        <v>114.15825658034223</v>
      </c>
      <c r="AW129">
        <f>ABS(100*(AF129-AF130)/(AVERAGE(AF129:AF130)))</f>
        <v>1.2598394482167661</v>
      </c>
      <c r="AY129">
        <f>100*((AVERAGE(AF129:AF130)*25.225)-(AVERAGE(AF111:AF112)*25))/(1000*0.075)</f>
        <v>84.643111295415579</v>
      </c>
      <c r="BC129">
        <f>ABS(100*(AG129-AG130)/(AVERAGE(AG129:AG130)))</f>
        <v>1.4249153132730576</v>
      </c>
      <c r="BE129">
        <f>100*((AVERAGE(AG129:AG130)*25.225)-(AVERAGE(AG111:AG112)*25))/(100*0.075)</f>
        <v>76.671892365893697</v>
      </c>
      <c r="BG129" s="3">
        <f>AVERAGE(AD129:AD130)</f>
        <v>10.234469484668677</v>
      </c>
      <c r="BH129" s="3">
        <f>AVERAGE(AE129:AE130)</f>
        <v>14.732995728656851</v>
      </c>
      <c r="BI129" s="3">
        <f>AVERAGE(AF129:AF130)</f>
        <v>4.4985262439881737</v>
      </c>
      <c r="BJ129" s="3">
        <f>AVERAGE(AG129:AG130)</f>
        <v>0.88471974142272891</v>
      </c>
    </row>
    <row r="130" spans="1:62" x14ac:dyDescent="0.35">
      <c r="A130">
        <v>106</v>
      </c>
      <c r="B130">
        <v>31</v>
      </c>
      <c r="C130" t="s">
        <v>62</v>
      </c>
      <c r="D130" t="s">
        <v>27</v>
      </c>
      <c r="G130">
        <v>0.5</v>
      </c>
      <c r="H130">
        <v>0.5</v>
      </c>
      <c r="I130">
        <v>10332</v>
      </c>
      <c r="J130">
        <v>15013</v>
      </c>
      <c r="L130">
        <v>8868</v>
      </c>
      <c r="M130">
        <v>8.3409999999999993</v>
      </c>
      <c r="N130">
        <v>12.997999999999999</v>
      </c>
      <c r="O130">
        <v>4.6559999999999997</v>
      </c>
      <c r="Q130">
        <v>0.81100000000000005</v>
      </c>
      <c r="R130">
        <v>1</v>
      </c>
      <c r="S130">
        <v>0</v>
      </c>
      <c r="T130">
        <v>0</v>
      </c>
      <c r="V130">
        <v>0</v>
      </c>
      <c r="Y130" s="1">
        <v>44846</v>
      </c>
      <c r="Z130" s="6">
        <v>0.4384953703703704</v>
      </c>
      <c r="AB130">
        <v>1</v>
      </c>
      <c r="AD130" s="3">
        <f t="shared" si="12"/>
        <v>10.269117035494975</v>
      </c>
      <c r="AE130" s="3">
        <f t="shared" si="13"/>
        <v>14.795980383588223</v>
      </c>
      <c r="AF130" s="3">
        <f t="shared" si="14"/>
        <v>4.5268633480932472</v>
      </c>
      <c r="AG130" s="3">
        <f t="shared" si="15"/>
        <v>0.89102299496027004</v>
      </c>
      <c r="AH130" s="3"/>
    </row>
    <row r="131" spans="1:62" x14ac:dyDescent="0.35">
      <c r="A131">
        <v>107</v>
      </c>
      <c r="B131">
        <v>32</v>
      </c>
      <c r="C131" t="s">
        <v>63</v>
      </c>
      <c r="D131" t="s">
        <v>27</v>
      </c>
      <c r="G131">
        <v>0.5</v>
      </c>
      <c r="H131">
        <v>0.5</v>
      </c>
      <c r="I131">
        <v>6380</v>
      </c>
      <c r="J131">
        <v>7726</v>
      </c>
      <c r="L131">
        <v>3097</v>
      </c>
      <c r="M131">
        <v>5.3090000000000002</v>
      </c>
      <c r="N131">
        <v>6.8239999999999998</v>
      </c>
      <c r="O131">
        <v>1.5149999999999999</v>
      </c>
      <c r="Q131">
        <v>0.20799999999999999</v>
      </c>
      <c r="R131">
        <v>1</v>
      </c>
      <c r="S131">
        <v>0</v>
      </c>
      <c r="T131">
        <v>0</v>
      </c>
      <c r="V131">
        <v>0</v>
      </c>
      <c r="Y131" s="1">
        <v>44846</v>
      </c>
      <c r="Z131" s="6">
        <v>0.45166666666666666</v>
      </c>
      <c r="AB131">
        <v>1</v>
      </c>
      <c r="AD131" s="3">
        <f t="shared" si="12"/>
        <v>6.3569135821939726</v>
      </c>
      <c r="AE131" s="3">
        <f t="shared" si="13"/>
        <v>7.6801791357602491</v>
      </c>
      <c r="AF131" s="3">
        <f t="shared" si="14"/>
        <v>1.3232655535662765</v>
      </c>
      <c r="AG131" s="3">
        <f t="shared" si="15"/>
        <v>0.31817140180829723</v>
      </c>
      <c r="AH131" s="3"/>
      <c r="BG131" s="3"/>
      <c r="BH131" s="3"/>
      <c r="BI131" s="3"/>
      <c r="BJ131" s="3"/>
    </row>
    <row r="132" spans="1:62" x14ac:dyDescent="0.35">
      <c r="A132">
        <v>108</v>
      </c>
      <c r="B132">
        <v>32</v>
      </c>
      <c r="C132" t="s">
        <v>63</v>
      </c>
      <c r="D132" t="s">
        <v>27</v>
      </c>
      <c r="G132">
        <v>0.5</v>
      </c>
      <c r="H132">
        <v>0.5</v>
      </c>
      <c r="I132">
        <v>4897</v>
      </c>
      <c r="J132">
        <v>7699</v>
      </c>
      <c r="L132">
        <v>3118</v>
      </c>
      <c r="M132">
        <v>4.1719999999999997</v>
      </c>
      <c r="N132">
        <v>6.8010000000000002</v>
      </c>
      <c r="O132">
        <v>2.629</v>
      </c>
      <c r="Q132">
        <v>0.21</v>
      </c>
      <c r="R132">
        <v>1</v>
      </c>
      <c r="S132">
        <v>0</v>
      </c>
      <c r="T132">
        <v>0</v>
      </c>
      <c r="V132">
        <v>0</v>
      </c>
      <c r="Y132" s="1">
        <v>44846</v>
      </c>
      <c r="Z132" s="6">
        <v>0.45876157407407409</v>
      </c>
      <c r="AB132">
        <v>2</v>
      </c>
      <c r="AD132" s="3">
        <f t="shared" si="12"/>
        <v>4.8888473571824873</v>
      </c>
      <c r="AE132" s="3">
        <f t="shared" si="13"/>
        <v>7.6538134662540944</v>
      </c>
      <c r="AF132" s="3">
        <f t="shared" si="14"/>
        <v>2.7649661090716071</v>
      </c>
      <c r="AG132" s="3">
        <f t="shared" si="15"/>
        <v>0.32025594234827143</v>
      </c>
      <c r="AH132" s="3"/>
      <c r="AK132">
        <f>ABS(100*(AD132-AD133)/(AVERAGE(AD132:AD133)))</f>
        <v>2.8130962072853949</v>
      </c>
      <c r="AL132">
        <f>ABS(100*((AVERAGE(AD132:AD133)-AVERAGE(AD126:AD127))/(AVERAGE(AD126:AD127,AD132:AD133))))</f>
        <v>1.104612199590338</v>
      </c>
      <c r="AQ132">
        <f>ABS(100*(AE132-AE133)/(AVERAGE(AE132:AE133)))</f>
        <v>0.48599837213052832</v>
      </c>
      <c r="AR132">
        <f>ABS(100*((AVERAGE(AE132:AE133)-AVERAGE(AE126:AE127))/(AVERAGE(AE126:AE127,AE132:AE133))))</f>
        <v>1.118905404595208</v>
      </c>
      <c r="AW132">
        <f>ABS(100*(AF132-AF133)/(AVERAGE(AF132:AF133)))</f>
        <v>3.5005465202145643</v>
      </c>
      <c r="AX132">
        <f>ABS(100*((AVERAGE(AF132:AF133)-AVERAGE(AF126:AF127))/(AVERAGE(AF126:AF127,AF132:AF133))))</f>
        <v>1.1433957768490777</v>
      </c>
      <c r="BC132">
        <f>ABS(100*(AG132-AG133)/(AVERAGE(AG132:AG133)))</f>
        <v>1.4674612096782331</v>
      </c>
      <c r="BD132">
        <f>ABS(100*((AVERAGE(AG132:AG133)-AVERAGE(AG126:AG127))/(AVERAGE(AG126:AG127,AG132:AG133))))</f>
        <v>4.3374534062211305</v>
      </c>
      <c r="BG132" s="3">
        <f>AVERAGE(AD132:AD133)</f>
        <v>4.8210371505653011</v>
      </c>
      <c r="BH132" s="3">
        <f>AVERAGE(AE132:AE133)</f>
        <v>7.6352598469719846</v>
      </c>
      <c r="BI132" s="3">
        <f>AVERAGE(AF132:AF133)</f>
        <v>2.8142226964066834</v>
      </c>
      <c r="BJ132" s="3">
        <f>AVERAGE(AG132:AG133)</f>
        <v>0.31792324222020496</v>
      </c>
    </row>
    <row r="133" spans="1:62" x14ac:dyDescent="0.35">
      <c r="A133">
        <v>109</v>
      </c>
      <c r="B133">
        <v>32</v>
      </c>
      <c r="C133" t="s">
        <v>63</v>
      </c>
      <c r="D133" t="s">
        <v>27</v>
      </c>
      <c r="G133">
        <v>0.5</v>
      </c>
      <c r="H133">
        <v>0.5</v>
      </c>
      <c r="I133">
        <v>4760</v>
      </c>
      <c r="J133">
        <v>7661</v>
      </c>
      <c r="L133">
        <v>3071</v>
      </c>
      <c r="M133">
        <v>4.0670000000000002</v>
      </c>
      <c r="N133">
        <v>6.7690000000000001</v>
      </c>
      <c r="O133">
        <v>2.702</v>
      </c>
      <c r="Q133">
        <v>0.20499999999999999</v>
      </c>
      <c r="R133">
        <v>1</v>
      </c>
      <c r="S133">
        <v>0</v>
      </c>
      <c r="T133">
        <v>0</v>
      </c>
      <c r="V133">
        <v>0</v>
      </c>
      <c r="Y133" s="1">
        <v>44846</v>
      </c>
      <c r="Z133" s="6">
        <v>0.46630787037037041</v>
      </c>
      <c r="AB133">
        <v>2</v>
      </c>
      <c r="AD133" s="3">
        <f t="shared" si="12"/>
        <v>4.753226943948115</v>
      </c>
      <c r="AE133" s="3">
        <f t="shared" si="13"/>
        <v>7.6167062276898747</v>
      </c>
      <c r="AF133" s="3">
        <f t="shared" si="14"/>
        <v>2.8634792837417598</v>
      </c>
      <c r="AG133" s="3">
        <f t="shared" si="15"/>
        <v>0.31559054209213855</v>
      </c>
      <c r="AH133" s="3"/>
    </row>
    <row r="134" spans="1:62" x14ac:dyDescent="0.35">
      <c r="A134">
        <v>110</v>
      </c>
      <c r="B134">
        <v>3</v>
      </c>
      <c r="C134" t="s">
        <v>28</v>
      </c>
      <c r="D134" t="s">
        <v>27</v>
      </c>
      <c r="G134">
        <v>0.5</v>
      </c>
      <c r="H134">
        <v>0.5</v>
      </c>
      <c r="I134">
        <v>1537</v>
      </c>
      <c r="J134">
        <v>529</v>
      </c>
      <c r="L134">
        <v>244</v>
      </c>
      <c r="M134">
        <v>1.5940000000000001</v>
      </c>
      <c r="N134">
        <v>0.72699999999999998</v>
      </c>
      <c r="O134">
        <v>0</v>
      </c>
      <c r="Q134">
        <v>0</v>
      </c>
      <c r="R134">
        <v>1</v>
      </c>
      <c r="S134">
        <v>0</v>
      </c>
      <c r="T134">
        <v>0</v>
      </c>
      <c r="V134">
        <v>0</v>
      </c>
      <c r="Y134" s="1">
        <v>44846</v>
      </c>
      <c r="Z134" s="6">
        <v>0.47839120370370369</v>
      </c>
      <c r="AB134">
        <v>1</v>
      </c>
      <c r="AD134" s="3">
        <f t="shared" si="12"/>
        <v>1.5626824778577466</v>
      </c>
      <c r="AE134" s="3">
        <f t="shared" si="13"/>
        <v>0.65226345295279431</v>
      </c>
      <c r="AF134" s="3">
        <f t="shared" si="14"/>
        <v>-0.9104190249049523</v>
      </c>
      <c r="AG134" s="3">
        <f t="shared" si="15"/>
        <v>3.4971679877508946E-2</v>
      </c>
      <c r="AH134" s="3"/>
      <c r="BG134" s="3"/>
      <c r="BH134" s="3"/>
      <c r="BI134" s="3"/>
      <c r="BJ134" s="3"/>
    </row>
    <row r="135" spans="1:62" x14ac:dyDescent="0.35">
      <c r="A135">
        <v>111</v>
      </c>
      <c r="B135">
        <v>3</v>
      </c>
      <c r="C135" t="s">
        <v>28</v>
      </c>
      <c r="D135" t="s">
        <v>27</v>
      </c>
      <c r="G135">
        <v>0.5</v>
      </c>
      <c r="H135">
        <v>0.5</v>
      </c>
      <c r="I135">
        <v>324</v>
      </c>
      <c r="J135">
        <v>511</v>
      </c>
      <c r="L135">
        <v>221</v>
      </c>
      <c r="M135">
        <v>0.66400000000000003</v>
      </c>
      <c r="N135">
        <v>0.71099999999999997</v>
      </c>
      <c r="O135">
        <v>4.8000000000000001E-2</v>
      </c>
      <c r="Q135">
        <v>0</v>
      </c>
      <c r="R135">
        <v>1</v>
      </c>
      <c r="S135">
        <v>0</v>
      </c>
      <c r="T135">
        <v>0</v>
      </c>
      <c r="V135">
        <v>0</v>
      </c>
      <c r="Y135" s="1">
        <v>44846</v>
      </c>
      <c r="Z135" s="6">
        <v>0.48453703703703704</v>
      </c>
      <c r="AB135">
        <v>1</v>
      </c>
      <c r="AD135" s="3">
        <f t="shared" si="12"/>
        <v>0.36189735922057076</v>
      </c>
      <c r="AE135" s="3">
        <f t="shared" si="13"/>
        <v>0.63468633994869073</v>
      </c>
      <c r="AF135" s="3">
        <f t="shared" si="14"/>
        <v>0.27278898072811997</v>
      </c>
      <c r="AG135" s="3">
        <f t="shared" si="15"/>
        <v>3.2688611667060954E-2</v>
      </c>
      <c r="AH135" s="3"/>
      <c r="AK135">
        <f>ABS(100*(AD135-AD136)/(AVERAGE(AD135:AD136)))</f>
        <v>22.183141510951589</v>
      </c>
      <c r="AQ135">
        <f>ABS(100*(AE135-AE136)/(AVERAGE(AE135:AE136)))</f>
        <v>2.5817965114477928</v>
      </c>
      <c r="AW135">
        <f>ABS(100*(AF135-AF136)/(AVERAGE(AF135:AF136)))</f>
        <v>28.013685715263559</v>
      </c>
      <c r="BC135">
        <f>ABS(100*(AG135-AG136)/(AVERAGE(AG135:AG136)))</f>
        <v>0</v>
      </c>
      <c r="BG135" s="3">
        <f>AVERAGE(AD135:AD136)</f>
        <v>0.32576491335885854</v>
      </c>
      <c r="BH135" s="3">
        <f>AVERAGE(AE135:AE136)</f>
        <v>0.6429866433117396</v>
      </c>
      <c r="BI135" s="3">
        <f>AVERAGE(AF135:AF136)</f>
        <v>0.31722172995288106</v>
      </c>
      <c r="BJ135" s="3">
        <f>AVERAGE(AG135:AG136)</f>
        <v>3.2688611667060954E-2</v>
      </c>
    </row>
    <row r="136" spans="1:62" x14ac:dyDescent="0.35">
      <c r="A136">
        <v>112</v>
      </c>
      <c r="B136">
        <v>3</v>
      </c>
      <c r="C136" t="s">
        <v>28</v>
      </c>
      <c r="D136" t="s">
        <v>27</v>
      </c>
      <c r="G136">
        <v>0.5</v>
      </c>
      <c r="H136">
        <v>0.5</v>
      </c>
      <c r="I136">
        <v>251</v>
      </c>
      <c r="J136">
        <v>528</v>
      </c>
      <c r="L136">
        <v>221</v>
      </c>
      <c r="M136">
        <v>0.60699999999999998</v>
      </c>
      <c r="N136">
        <v>0.72599999999999998</v>
      </c>
      <c r="O136">
        <v>0.11899999999999999</v>
      </c>
      <c r="Q136">
        <v>0</v>
      </c>
      <c r="R136">
        <v>1</v>
      </c>
      <c r="S136">
        <v>0</v>
      </c>
      <c r="T136">
        <v>0</v>
      </c>
      <c r="V136">
        <v>0</v>
      </c>
      <c r="Y136" s="1">
        <v>44846</v>
      </c>
      <c r="Z136" s="6">
        <v>0.49105324074074069</v>
      </c>
      <c r="AB136">
        <v>1</v>
      </c>
      <c r="AD136" s="3">
        <f t="shared" si="12"/>
        <v>0.28963246749714633</v>
      </c>
      <c r="AE136" s="3">
        <f t="shared" si="13"/>
        <v>0.65128694667478848</v>
      </c>
      <c r="AF136" s="3">
        <f t="shared" si="14"/>
        <v>0.36165447917764215</v>
      </c>
      <c r="AG136" s="3">
        <f t="shared" si="15"/>
        <v>3.2688611667060954E-2</v>
      </c>
      <c r="AH136" s="3"/>
      <c r="BG136" s="3"/>
      <c r="BH136" s="3"/>
      <c r="BI136" s="3"/>
      <c r="BJ136" s="3"/>
    </row>
    <row r="137" spans="1:62" x14ac:dyDescent="0.35">
      <c r="A137">
        <v>113</v>
      </c>
      <c r="B137">
        <v>1</v>
      </c>
      <c r="C137" t="s">
        <v>71</v>
      </c>
      <c r="D137" t="s">
        <v>27</v>
      </c>
      <c r="G137">
        <v>0.3</v>
      </c>
      <c r="H137">
        <v>0.3</v>
      </c>
      <c r="I137">
        <v>2518</v>
      </c>
      <c r="J137">
        <v>6761</v>
      </c>
      <c r="L137">
        <v>3912</v>
      </c>
      <c r="M137">
        <v>3.911</v>
      </c>
      <c r="N137">
        <v>10.010999999999999</v>
      </c>
      <c r="O137">
        <v>6.1</v>
      </c>
      <c r="Q137">
        <v>0.48899999999999999</v>
      </c>
      <c r="R137">
        <v>1</v>
      </c>
      <c r="S137">
        <v>0</v>
      </c>
      <c r="T137">
        <v>0</v>
      </c>
      <c r="V137">
        <v>0</v>
      </c>
      <c r="Y137" s="1">
        <v>44846</v>
      </c>
      <c r="Z137" s="6">
        <v>0.50300925925925932</v>
      </c>
      <c r="AB137">
        <v>1</v>
      </c>
      <c r="AD137" s="3">
        <f t="shared" si="12"/>
        <v>4.2230063850295627</v>
      </c>
      <c r="AE137" s="3">
        <f t="shared" si="13"/>
        <v>11.229750962474485</v>
      </c>
      <c r="AF137" s="3">
        <f t="shared" si="14"/>
        <v>7.0067445774449224</v>
      </c>
      <c r="AG137" s="3">
        <f t="shared" si="15"/>
        <v>0.6651190458772428</v>
      </c>
      <c r="AH137" s="3"/>
    </row>
    <row r="138" spans="1:62" x14ac:dyDescent="0.35">
      <c r="A138">
        <v>114</v>
      </c>
      <c r="B138">
        <v>1</v>
      </c>
      <c r="C138" t="s">
        <v>71</v>
      </c>
      <c r="D138" t="s">
        <v>27</v>
      </c>
      <c r="G138">
        <v>0.3</v>
      </c>
      <c r="H138">
        <v>0.3</v>
      </c>
      <c r="I138">
        <v>5501</v>
      </c>
      <c r="J138">
        <v>6793</v>
      </c>
      <c r="L138">
        <v>3911</v>
      </c>
      <c r="M138">
        <v>7.7249999999999996</v>
      </c>
      <c r="N138">
        <v>10.055</v>
      </c>
      <c r="O138">
        <v>2.33</v>
      </c>
      <c r="Q138">
        <v>0.48799999999999999</v>
      </c>
      <c r="R138">
        <v>1</v>
      </c>
      <c r="S138">
        <v>0</v>
      </c>
      <c r="T138">
        <v>0</v>
      </c>
      <c r="V138">
        <v>0</v>
      </c>
      <c r="Y138" s="1">
        <v>44846</v>
      </c>
      <c r="Z138" s="6">
        <v>0.50988425925925929</v>
      </c>
      <c r="AB138">
        <v>1</v>
      </c>
      <c r="AD138" s="3">
        <f t="shared" si="12"/>
        <v>9.1446084857367573</v>
      </c>
      <c r="AE138" s="3">
        <f t="shared" si="13"/>
        <v>11.281831297301459</v>
      </c>
      <c r="AF138" s="3">
        <f t="shared" si="14"/>
        <v>2.1372228115647012</v>
      </c>
      <c r="AG138" s="3">
        <f t="shared" si="15"/>
        <v>0.66495360615184806</v>
      </c>
      <c r="AH138" s="3"/>
      <c r="AI138">
        <f>100*(AVERAGE(I138:I139))/(AVERAGE(I$51:I$52))</f>
        <v>91.442168091627678</v>
      </c>
      <c r="AK138">
        <f>ABS(100*(AD138-AD139)/(AVERAGE(AD138:AD139)))</f>
        <v>5.8668192845525144</v>
      </c>
      <c r="AO138">
        <f>100*(AVERAGE(J138:J139))/(AVERAGE(J$51:J$52))</f>
        <v>92.385302338264367</v>
      </c>
      <c r="AQ138">
        <f>ABS(100*(AE138-AE139)/(AVERAGE(AE138:AE139)))</f>
        <v>0.49168785548977045</v>
      </c>
      <c r="AU138">
        <f>100*(((AVERAGE(J138:J139))-(AVERAGE(I138:I139)))/((AVERAGE(J$51:J$52))-(AVERAGE($I$51:I52))))</f>
        <v>97.534125935711131</v>
      </c>
      <c r="AW138">
        <f>ABS(100*(AF138-AF139)/(AVERAGE(AF138:AF139)))</f>
        <v>33.168579285844629</v>
      </c>
      <c r="BA138">
        <f>100*(AVERAGE(L138:L139))/(AVERAGE(L$51:L$52))</f>
        <v>117.07096579780021</v>
      </c>
      <c r="BC138">
        <f>ABS(100*(AG138-AG139)/(AVERAGE(AG138:AG139)))</f>
        <v>1.302177767412211</v>
      </c>
      <c r="BG138" s="3">
        <f>AVERAGE(AD138:AD139)</f>
        <v>9.4209639506608127</v>
      </c>
      <c r="BH138" s="3">
        <f>AVERAGE(AE138:AE139)</f>
        <v>11.254163619424629</v>
      </c>
      <c r="BI138" s="3">
        <f>AVERAGE(AF138:AF139)</f>
        <v>1.8331996687638172</v>
      </c>
      <c r="BJ138" s="3">
        <f>AVERAGE(AG138:AG139)</f>
        <v>0.66065217329158377</v>
      </c>
    </row>
    <row r="139" spans="1:62" x14ac:dyDescent="0.35">
      <c r="A139">
        <v>115</v>
      </c>
      <c r="B139">
        <v>1</v>
      </c>
      <c r="C139" t="s">
        <v>71</v>
      </c>
      <c r="D139" t="s">
        <v>27</v>
      </c>
      <c r="G139">
        <v>0.3</v>
      </c>
      <c r="H139">
        <v>0.3</v>
      </c>
      <c r="I139">
        <v>5836</v>
      </c>
      <c r="J139">
        <v>6759</v>
      </c>
      <c r="L139">
        <v>3859</v>
      </c>
      <c r="M139">
        <v>8.1539999999999999</v>
      </c>
      <c r="N139">
        <v>10.007999999999999</v>
      </c>
      <c r="O139">
        <v>1.8540000000000001</v>
      </c>
      <c r="Q139">
        <v>0.47899999999999998</v>
      </c>
      <c r="R139">
        <v>1</v>
      </c>
      <c r="S139">
        <v>0</v>
      </c>
      <c r="T139">
        <v>0</v>
      </c>
      <c r="V139">
        <v>0</v>
      </c>
      <c r="Y139" s="1">
        <v>44846</v>
      </c>
      <c r="Z139" s="6">
        <v>0.51734953703703701</v>
      </c>
      <c r="AB139">
        <v>1</v>
      </c>
      <c r="AD139" s="3">
        <f t="shared" si="12"/>
        <v>9.6973194155848663</v>
      </c>
      <c r="AE139" s="3">
        <f t="shared" si="13"/>
        <v>11.2264959415478</v>
      </c>
      <c r="AF139" s="3">
        <f t="shared" si="14"/>
        <v>1.5291765259629333</v>
      </c>
      <c r="AG139" s="3">
        <f t="shared" si="15"/>
        <v>0.65635074043131947</v>
      </c>
      <c r="AH139" s="3"/>
      <c r="BG139" s="3"/>
      <c r="BH139" s="3"/>
      <c r="BI139" s="3"/>
      <c r="BJ139" s="3"/>
    </row>
    <row r="140" spans="1:62" x14ac:dyDescent="0.35">
      <c r="A140">
        <v>116</v>
      </c>
      <c r="B140">
        <v>6</v>
      </c>
      <c r="R140">
        <v>1</v>
      </c>
    </row>
  </sheetData>
  <conditionalFormatting sqref="BC37:BD38 AK40:AL41 AW40:AX41 AQ40:AR41 AK43:AL44 AL42 AQ43:AR44 AR42 AW43:AX44 AX42 BD42 BC40:BD41 BD39 BD36">
    <cfRule type="cellIs" dxfId="1235" priority="330" operator="greaterThan">
      <formula>20</formula>
    </cfRule>
  </conditionalFormatting>
  <conditionalFormatting sqref="AS53:AT53 AY53:AZ53 BE53 AM53:AN53 BE36:BE42 AM47:AN48 BE47:BE48 AY47:AZ48 AS47:AT48 AM40:AN44 AY40:AZ44 AS40:AT44">
    <cfRule type="cellIs" dxfId="1234" priority="329" operator="between">
      <formula>80</formula>
      <formula>120</formula>
    </cfRule>
  </conditionalFormatting>
  <conditionalFormatting sqref="BC44">
    <cfRule type="cellIs" dxfId="1233" priority="328" operator="greaterThan">
      <formula>20</formula>
    </cfRule>
  </conditionalFormatting>
  <conditionalFormatting sqref="AL48 AX48 BD48 BC53:BD53 AW53:AX53 AK53:AL53">
    <cfRule type="cellIs" dxfId="1232" priority="327" operator="greaterThan">
      <formula>20</formula>
    </cfRule>
  </conditionalFormatting>
  <conditionalFormatting sqref="AK53">
    <cfRule type="cellIs" dxfId="1231" priority="325" operator="greaterThan">
      <formula>20</formula>
    </cfRule>
  </conditionalFormatting>
  <conditionalFormatting sqref="BC53">
    <cfRule type="cellIs" dxfId="1230" priority="322" operator="greaterThan">
      <formula>20</formula>
    </cfRule>
  </conditionalFormatting>
  <conditionalFormatting sqref="AM35:AN40 AY35:AZ40">
    <cfRule type="cellIs" dxfId="1229" priority="320" operator="between">
      <formula>80</formula>
      <formula>120</formula>
    </cfRule>
  </conditionalFormatting>
  <conditionalFormatting sqref="AR48 AQ53:AR53">
    <cfRule type="cellIs" dxfId="1228" priority="326" operator="greaterThan">
      <formula>20</formula>
    </cfRule>
  </conditionalFormatting>
  <conditionalFormatting sqref="AQ35:AR35 AQ40:AR40 AR39 AQ37:AR38 AR36">
    <cfRule type="cellIs" dxfId="1227" priority="319" operator="greaterThan">
      <formula>20</formula>
    </cfRule>
  </conditionalFormatting>
  <conditionalFormatting sqref="AS35:AT40">
    <cfRule type="cellIs" dxfId="1226" priority="318" operator="between">
      <formula>80</formula>
      <formula>120</formula>
    </cfRule>
  </conditionalFormatting>
  <conditionalFormatting sqref="AQ53">
    <cfRule type="cellIs" dxfId="1225" priority="324" operator="greaterThan">
      <formula>20</formula>
    </cfRule>
  </conditionalFormatting>
  <conditionalFormatting sqref="AW53">
    <cfRule type="cellIs" dxfId="1224" priority="323" operator="greaterThan">
      <formula>20</formula>
    </cfRule>
  </conditionalFormatting>
  <conditionalFormatting sqref="AK35:AL35 AW35:AX35 AK40:AL40 AL39 AK37:AL38 AL36 AW40:AX40 AX39 AW37:AX38 AX36">
    <cfRule type="cellIs" dxfId="1223" priority="321" operator="greaterThan">
      <formula>20</formula>
    </cfRule>
  </conditionalFormatting>
  <conditionalFormatting sqref="BC53">
    <cfRule type="cellIs" dxfId="1222" priority="316" operator="greaterThan">
      <formula>20</formula>
    </cfRule>
  </conditionalFormatting>
  <conditionalFormatting sqref="AW53">
    <cfRule type="cellIs" dxfId="1221" priority="317" operator="greaterThan">
      <formula>20</formula>
    </cfRule>
  </conditionalFormatting>
  <conditionalFormatting sqref="BE84">
    <cfRule type="cellIs" dxfId="1220" priority="212" operator="between">
      <formula>80</formula>
      <formula>120</formula>
    </cfRule>
  </conditionalFormatting>
  <conditionalFormatting sqref="AK49">
    <cfRule type="cellIs" dxfId="1219" priority="315" operator="greaterThan">
      <formula>20</formula>
    </cfRule>
  </conditionalFormatting>
  <conditionalFormatting sqref="AQ49">
    <cfRule type="cellIs" dxfId="1218" priority="314" operator="greaterThan">
      <formula>20</formula>
    </cfRule>
  </conditionalFormatting>
  <conditionalFormatting sqref="AW49">
    <cfRule type="cellIs" dxfId="1217" priority="313" operator="greaterThan">
      <formula>20</formula>
    </cfRule>
  </conditionalFormatting>
  <conditionalFormatting sqref="BC49">
    <cfRule type="cellIs" dxfId="1216" priority="312" operator="greaterThan">
      <formula>20</formula>
    </cfRule>
  </conditionalFormatting>
  <conditionalFormatting sqref="AK46">
    <cfRule type="cellIs" dxfId="1215" priority="311" operator="greaterThan">
      <formula>20</formula>
    </cfRule>
  </conditionalFormatting>
  <conditionalFormatting sqref="AQ46">
    <cfRule type="cellIs" dxfId="1214" priority="310" operator="greaterThan">
      <formula>20</formula>
    </cfRule>
  </conditionalFormatting>
  <conditionalFormatting sqref="AW46">
    <cfRule type="cellIs" dxfId="1213" priority="309" operator="greaterThan">
      <formula>20</formula>
    </cfRule>
  </conditionalFormatting>
  <conditionalFormatting sqref="BC46">
    <cfRule type="cellIs" dxfId="1212" priority="308" operator="greaterThan">
      <formula>20</formula>
    </cfRule>
  </conditionalFormatting>
  <conditionalFormatting sqref="AK47">
    <cfRule type="cellIs" dxfId="1211" priority="307" operator="greaterThan">
      <formula>20</formula>
    </cfRule>
  </conditionalFormatting>
  <conditionalFormatting sqref="AQ47">
    <cfRule type="cellIs" dxfId="1210" priority="306" operator="greaterThan">
      <formula>20</formula>
    </cfRule>
  </conditionalFormatting>
  <conditionalFormatting sqref="AW47">
    <cfRule type="cellIs" dxfId="1209" priority="305" operator="greaterThan">
      <formula>20</formula>
    </cfRule>
  </conditionalFormatting>
  <conditionalFormatting sqref="BC47">
    <cfRule type="cellIs" dxfId="1208" priority="304" operator="greaterThan">
      <formula>20</formula>
    </cfRule>
  </conditionalFormatting>
  <conditionalFormatting sqref="AW89">
    <cfRule type="cellIs" dxfId="1207" priority="206" operator="greaterThan">
      <formula>20</formula>
    </cfRule>
  </conditionalFormatting>
  <conditionalFormatting sqref="BC89">
    <cfRule type="cellIs" dxfId="1206" priority="205" operator="greaterThan">
      <formula>20</formula>
    </cfRule>
  </conditionalFormatting>
  <conditionalFormatting sqref="AK95 AK92">
    <cfRule type="cellIs" dxfId="1205" priority="204" operator="greaterThan">
      <formula>20</formula>
    </cfRule>
  </conditionalFormatting>
  <conditionalFormatting sqref="AQ95 AQ92">
    <cfRule type="cellIs" dxfId="1204" priority="203" operator="greaterThan">
      <formula>20</formula>
    </cfRule>
  </conditionalFormatting>
  <conditionalFormatting sqref="AK52">
    <cfRule type="cellIs" dxfId="1203" priority="303" operator="greaterThan">
      <formula>20</formula>
    </cfRule>
  </conditionalFormatting>
  <conditionalFormatting sqref="AQ52">
    <cfRule type="cellIs" dxfId="1202" priority="302" operator="greaterThan">
      <formula>20</formula>
    </cfRule>
  </conditionalFormatting>
  <conditionalFormatting sqref="AW52">
    <cfRule type="cellIs" dxfId="1201" priority="301" operator="greaterThan">
      <formula>20</formula>
    </cfRule>
  </conditionalFormatting>
  <conditionalFormatting sqref="BC52">
    <cfRule type="cellIs" dxfId="1200" priority="300" operator="greaterThan">
      <formula>20</formula>
    </cfRule>
  </conditionalFormatting>
  <conditionalFormatting sqref="AK86 AK83 AK80 AK77 AK74 AK71 AK68 AK65 AK62 AK59 AK56">
    <cfRule type="cellIs" dxfId="1199" priority="299" operator="greaterThan">
      <formula>20</formula>
    </cfRule>
  </conditionalFormatting>
  <conditionalFormatting sqref="AQ86 AQ83 AQ80 AQ77 AQ74 AQ71 AQ68 AQ65 AQ62 AQ59 AQ56">
    <cfRule type="cellIs" dxfId="1198" priority="298" operator="greaterThan">
      <formula>20</formula>
    </cfRule>
  </conditionalFormatting>
  <conditionalFormatting sqref="AW86 AW83 AW80 AW77 AW74 AW71 AW68 AW65 AW62 AW59 AW56">
    <cfRule type="cellIs" dxfId="1197" priority="297" operator="greaterThan">
      <formula>20</formula>
    </cfRule>
  </conditionalFormatting>
  <conditionalFormatting sqref="BC86 BC83 BC80 BC77 BC74 BC71 BC68 BC65 BC62 BC59 BC56">
    <cfRule type="cellIs" dxfId="1196" priority="296" operator="greaterThan">
      <formula>20</formula>
    </cfRule>
  </conditionalFormatting>
  <conditionalFormatting sqref="AK93">
    <cfRule type="cellIs" dxfId="1195" priority="295" operator="greaterThan">
      <formula>20</formula>
    </cfRule>
  </conditionalFormatting>
  <conditionalFormatting sqref="AQ93">
    <cfRule type="cellIs" dxfId="1194" priority="294" operator="greaterThan">
      <formula>20</formula>
    </cfRule>
  </conditionalFormatting>
  <conditionalFormatting sqref="AW93">
    <cfRule type="cellIs" dxfId="1193" priority="293" operator="greaterThan">
      <formula>20</formula>
    </cfRule>
  </conditionalFormatting>
  <conditionalFormatting sqref="BC96 BC93">
    <cfRule type="cellIs" dxfId="1192" priority="292" operator="greaterThan">
      <formula>20</formula>
    </cfRule>
  </conditionalFormatting>
  <conditionalFormatting sqref="AM87:AN87">
    <cfRule type="cellIs" dxfId="1191" priority="291" operator="between">
      <formula>80</formula>
      <formula>120</formula>
    </cfRule>
  </conditionalFormatting>
  <conditionalFormatting sqref="AL86">
    <cfRule type="cellIs" dxfId="1190" priority="290" operator="greaterThan">
      <formula>20</formula>
    </cfRule>
  </conditionalFormatting>
  <conditionalFormatting sqref="AM86:AN86">
    <cfRule type="cellIs" dxfId="1189" priority="289" operator="between">
      <formula>80</formula>
      <formula>120</formula>
    </cfRule>
  </conditionalFormatting>
  <conditionalFormatting sqref="AM86:AN86">
    <cfRule type="cellIs" dxfId="1188" priority="288" operator="between">
      <formula>80</formula>
      <formula>120</formula>
    </cfRule>
  </conditionalFormatting>
  <conditionalFormatting sqref="AR84">
    <cfRule type="cellIs" dxfId="1187" priority="227" operator="greaterThan">
      <formula>20</formula>
    </cfRule>
  </conditionalFormatting>
  <conditionalFormatting sqref="AM88:AN88">
    <cfRule type="cellIs" dxfId="1186" priority="287" operator="between">
      <formula>80</formula>
      <formula>120</formula>
    </cfRule>
  </conditionalFormatting>
  <conditionalFormatting sqref="AK87 AK84 AK81 AK78 AK75 AK72 AK69 AK66 AK63 AK60 AK57 AK54">
    <cfRule type="cellIs" dxfId="1185" priority="242" operator="greaterThan">
      <formula>20</formula>
    </cfRule>
  </conditionalFormatting>
  <conditionalFormatting sqref="AQ87 AQ84 AQ81 AQ78 AQ75 AQ72 AQ69 AQ66 AQ63 AQ60 AQ57 AQ54">
    <cfRule type="cellIs" dxfId="1184" priority="241" operator="greaterThan">
      <formula>20</formula>
    </cfRule>
  </conditionalFormatting>
  <conditionalFormatting sqref="AW87 AW84 AW81 AW78 AW75 AW72 AW69 AW66 AW63 AW60 AW57 AW54">
    <cfRule type="cellIs" dxfId="1183" priority="240" operator="greaterThan">
      <formula>20</formula>
    </cfRule>
  </conditionalFormatting>
  <conditionalFormatting sqref="BC87 BC84 BC81 BC78 BC75 BC72 BC69 BC66 BC63 BC60 BC57 BC54">
    <cfRule type="cellIs" dxfId="1182" priority="239" operator="greaterThan">
      <formula>20</formula>
    </cfRule>
  </conditionalFormatting>
  <conditionalFormatting sqref="AQ94 AQ91">
    <cfRule type="cellIs" dxfId="1181" priority="237" operator="greaterThan">
      <formula>20</formula>
    </cfRule>
  </conditionalFormatting>
  <conditionalFormatting sqref="AW94 AW91">
    <cfRule type="cellIs" dxfId="1180" priority="236" operator="greaterThan">
      <formula>20</formula>
    </cfRule>
  </conditionalFormatting>
  <conditionalFormatting sqref="AS87:AT87">
    <cfRule type="cellIs" dxfId="1179" priority="286" operator="between">
      <formula>80</formula>
      <formula>120</formula>
    </cfRule>
  </conditionalFormatting>
  <conditionalFormatting sqref="AS87:AT87">
    <cfRule type="cellIs" dxfId="1178" priority="285" operator="between">
      <formula>80</formula>
      <formula>120</formula>
    </cfRule>
  </conditionalFormatting>
  <conditionalFormatting sqref="AR86">
    <cfRule type="cellIs" dxfId="1177" priority="284" operator="greaterThan">
      <formula>20</formula>
    </cfRule>
  </conditionalFormatting>
  <conditionalFormatting sqref="AS86:AT86">
    <cfRule type="cellIs" dxfId="1176" priority="283" operator="between">
      <formula>80</formula>
      <formula>120</formula>
    </cfRule>
  </conditionalFormatting>
  <conditionalFormatting sqref="AS86:AT86">
    <cfRule type="cellIs" dxfId="1175" priority="282" operator="between">
      <formula>80</formula>
      <formula>120</formula>
    </cfRule>
  </conditionalFormatting>
  <conditionalFormatting sqref="AS86:AT86">
    <cfRule type="cellIs" dxfId="1174" priority="281" operator="between">
      <formula>80</formula>
      <formula>120</formula>
    </cfRule>
  </conditionalFormatting>
  <conditionalFormatting sqref="AS88:AT88">
    <cfRule type="cellIs" dxfId="1173" priority="280" operator="between">
      <formula>80</formula>
      <formula>120</formula>
    </cfRule>
  </conditionalFormatting>
  <conditionalFormatting sqref="AS88:AT88">
    <cfRule type="cellIs" dxfId="1172" priority="279" operator="between">
      <formula>80</formula>
      <formula>120</formula>
    </cfRule>
  </conditionalFormatting>
  <conditionalFormatting sqref="AY87:AZ87">
    <cfRule type="cellIs" dxfId="1171" priority="278" operator="between">
      <formula>80</formula>
      <formula>120</formula>
    </cfRule>
  </conditionalFormatting>
  <conditionalFormatting sqref="AX86">
    <cfRule type="cellIs" dxfId="1170" priority="277" operator="greaterThan">
      <formula>20</formula>
    </cfRule>
  </conditionalFormatting>
  <conditionalFormatting sqref="AY86:AZ86">
    <cfRule type="cellIs" dxfId="1169" priority="276" operator="between">
      <formula>80</formula>
      <formula>120</formula>
    </cfRule>
  </conditionalFormatting>
  <conditionalFormatting sqref="AY86:AZ86">
    <cfRule type="cellIs" dxfId="1168" priority="274" operator="between">
      <formula>80</formula>
      <formula>120</formula>
    </cfRule>
  </conditionalFormatting>
  <conditionalFormatting sqref="AY86:AZ86">
    <cfRule type="cellIs" dxfId="1167" priority="275" operator="between">
      <formula>80</formula>
      <formula>120</formula>
    </cfRule>
  </conditionalFormatting>
  <conditionalFormatting sqref="AY88:AZ88">
    <cfRule type="cellIs" dxfId="1166" priority="273" operator="between">
      <formula>80</formula>
      <formula>120</formula>
    </cfRule>
  </conditionalFormatting>
  <conditionalFormatting sqref="BE87">
    <cfRule type="cellIs" dxfId="1165" priority="272" operator="between">
      <formula>80</formula>
      <formula>120</formula>
    </cfRule>
  </conditionalFormatting>
  <conditionalFormatting sqref="BD86">
    <cfRule type="cellIs" dxfId="1164" priority="271" operator="greaterThan">
      <formula>20</formula>
    </cfRule>
  </conditionalFormatting>
  <conditionalFormatting sqref="BE86">
    <cfRule type="cellIs" dxfId="1163" priority="270" operator="between">
      <formula>80</formula>
      <formula>120</formula>
    </cfRule>
  </conditionalFormatting>
  <conditionalFormatting sqref="BE86">
    <cfRule type="cellIs" dxfId="1162" priority="269" operator="between">
      <formula>80</formula>
      <formula>120</formula>
    </cfRule>
  </conditionalFormatting>
  <conditionalFormatting sqref="BE86">
    <cfRule type="cellIs" dxfId="1161" priority="267" operator="between">
      <formula>80</formula>
      <formula>120</formula>
    </cfRule>
  </conditionalFormatting>
  <conditionalFormatting sqref="BE86">
    <cfRule type="cellIs" dxfId="1160" priority="268" operator="between">
      <formula>80</formula>
      <formula>120</formula>
    </cfRule>
  </conditionalFormatting>
  <conditionalFormatting sqref="BE88">
    <cfRule type="cellIs" dxfId="1159" priority="266" operator="between">
      <formula>80</formula>
      <formula>120</formula>
    </cfRule>
  </conditionalFormatting>
  <conditionalFormatting sqref="AW95 AW92">
    <cfRule type="cellIs" dxfId="1158" priority="202" operator="greaterThan">
      <formula>20</formula>
    </cfRule>
  </conditionalFormatting>
  <conditionalFormatting sqref="AQ93 AQ90">
    <cfRule type="cellIs" dxfId="1157" priority="199" operator="greaterThan">
      <formula>20</formula>
    </cfRule>
  </conditionalFormatting>
  <conditionalFormatting sqref="AS97:AT97">
    <cfRule type="cellIs" dxfId="1156" priority="195" operator="between">
      <formula>80</formula>
      <formula>120</formula>
    </cfRule>
  </conditionalFormatting>
  <conditionalFormatting sqref="BE97">
    <cfRule type="cellIs" dxfId="1155" priority="192" operator="between">
      <formula>80</formula>
      <formula>120</formula>
    </cfRule>
  </conditionalFormatting>
  <conditionalFormatting sqref="AS98:AT98 AY98:AZ98 BE98 AM98:AN98">
    <cfRule type="cellIs" dxfId="1154" priority="191" operator="between">
      <formula>80</formula>
      <formula>120</formula>
    </cfRule>
  </conditionalFormatting>
  <conditionalFormatting sqref="BC98:BD98 AW98:AX98 AK98:AL98">
    <cfRule type="cellIs" dxfId="1153" priority="190" operator="greaterThan">
      <formula>20</formula>
    </cfRule>
  </conditionalFormatting>
  <conditionalFormatting sqref="BC43">
    <cfRule type="cellIs" dxfId="1152" priority="265" operator="greaterThan">
      <formula>20</formula>
    </cfRule>
  </conditionalFormatting>
  <conditionalFormatting sqref="AK47:AL47 AW47:AX47 BC47:BD47">
    <cfRule type="cellIs" dxfId="1151" priority="264" operator="greaterThan">
      <formula>20</formula>
    </cfRule>
  </conditionalFormatting>
  <conditionalFormatting sqref="AQ47:AR47">
    <cfRule type="cellIs" dxfId="1150" priority="263" operator="greaterThan">
      <formula>20</formula>
    </cfRule>
  </conditionalFormatting>
  <conditionalFormatting sqref="AQ47">
    <cfRule type="cellIs" dxfId="1149" priority="261" operator="greaterThan">
      <formula>20</formula>
    </cfRule>
  </conditionalFormatting>
  <conditionalFormatting sqref="BC47 BC49">
    <cfRule type="cellIs" dxfId="1148" priority="259" operator="greaterThan">
      <formula>20</formula>
    </cfRule>
  </conditionalFormatting>
  <conditionalFormatting sqref="AK47">
    <cfRule type="cellIs" dxfId="1147" priority="262" operator="greaterThan">
      <formula>20</formula>
    </cfRule>
  </conditionalFormatting>
  <conditionalFormatting sqref="AW47 AW49">
    <cfRule type="cellIs" dxfId="1146" priority="260" operator="greaterThan">
      <formula>20</formula>
    </cfRule>
  </conditionalFormatting>
  <conditionalFormatting sqref="AK49:AL49 AW49:AX49 BC49:BD49">
    <cfRule type="cellIs" dxfId="1145" priority="258" operator="greaterThan">
      <formula>20</formula>
    </cfRule>
  </conditionalFormatting>
  <conditionalFormatting sqref="AM49:AN49 BE49 AY49:AZ49">
    <cfRule type="cellIs" dxfId="1144" priority="257" operator="between">
      <formula>80</formula>
      <formula>120</formula>
    </cfRule>
  </conditionalFormatting>
  <conditionalFormatting sqref="AQ49:AR49">
    <cfRule type="cellIs" dxfId="1143" priority="256" operator="greaterThan">
      <formula>20</formula>
    </cfRule>
  </conditionalFormatting>
  <conditionalFormatting sqref="AS49:AT49">
    <cfRule type="cellIs" dxfId="1142" priority="255" operator="between">
      <formula>80</formula>
      <formula>120</formula>
    </cfRule>
  </conditionalFormatting>
  <conditionalFormatting sqref="AK46">
    <cfRule type="cellIs" dxfId="1141" priority="254" operator="greaterThan">
      <formula>20</formula>
    </cfRule>
  </conditionalFormatting>
  <conditionalFormatting sqref="AQ46">
    <cfRule type="cellIs" dxfId="1140" priority="253" operator="greaterThan">
      <formula>20</formula>
    </cfRule>
  </conditionalFormatting>
  <conditionalFormatting sqref="AW46">
    <cfRule type="cellIs" dxfId="1139" priority="252" operator="greaterThan">
      <formula>20</formula>
    </cfRule>
  </conditionalFormatting>
  <conditionalFormatting sqref="BC46">
    <cfRule type="cellIs" dxfId="1138" priority="251" operator="greaterThan">
      <formula>20</formula>
    </cfRule>
  </conditionalFormatting>
  <conditionalFormatting sqref="AK50">
    <cfRule type="cellIs" dxfId="1137" priority="250" operator="greaterThan">
      <formula>20</formula>
    </cfRule>
  </conditionalFormatting>
  <conditionalFormatting sqref="AQ50">
    <cfRule type="cellIs" dxfId="1136" priority="249" operator="greaterThan">
      <formula>20</formula>
    </cfRule>
  </conditionalFormatting>
  <conditionalFormatting sqref="AW50">
    <cfRule type="cellIs" dxfId="1135" priority="248" operator="greaterThan">
      <formula>20</formula>
    </cfRule>
  </conditionalFormatting>
  <conditionalFormatting sqref="BC50">
    <cfRule type="cellIs" dxfId="1134" priority="247" operator="greaterThan">
      <formula>20</formula>
    </cfRule>
  </conditionalFormatting>
  <conditionalFormatting sqref="AK51">
    <cfRule type="cellIs" dxfId="1133" priority="246" operator="greaterThan">
      <formula>20</formula>
    </cfRule>
  </conditionalFormatting>
  <conditionalFormatting sqref="AQ51">
    <cfRule type="cellIs" dxfId="1132" priority="245" operator="greaterThan">
      <formula>20</formula>
    </cfRule>
  </conditionalFormatting>
  <conditionalFormatting sqref="AW51">
    <cfRule type="cellIs" dxfId="1131" priority="244" operator="greaterThan">
      <formula>20</formula>
    </cfRule>
  </conditionalFormatting>
  <conditionalFormatting sqref="BC51">
    <cfRule type="cellIs" dxfId="1130" priority="243" operator="greaterThan">
      <formula>20</formula>
    </cfRule>
  </conditionalFormatting>
  <conditionalFormatting sqref="AK94 AK91">
    <cfRule type="cellIs" dxfId="1129" priority="238" operator="greaterThan">
      <formula>20</formula>
    </cfRule>
  </conditionalFormatting>
  <conditionalFormatting sqref="BC94 BC91">
    <cfRule type="cellIs" dxfId="1128" priority="235" operator="greaterThan">
      <formula>20</formula>
    </cfRule>
  </conditionalFormatting>
  <conditionalFormatting sqref="AM85:AN85">
    <cfRule type="cellIs" dxfId="1127" priority="234" operator="between">
      <formula>80</formula>
      <formula>120</formula>
    </cfRule>
  </conditionalFormatting>
  <conditionalFormatting sqref="AL84">
    <cfRule type="cellIs" dxfId="1126" priority="233" operator="greaterThan">
      <formula>20</formula>
    </cfRule>
  </conditionalFormatting>
  <conditionalFormatting sqref="AM84:AN84">
    <cfRule type="cellIs" dxfId="1125" priority="232" operator="between">
      <formula>80</formula>
      <formula>120</formula>
    </cfRule>
  </conditionalFormatting>
  <conditionalFormatting sqref="AM84:AN84">
    <cfRule type="cellIs" dxfId="1124" priority="231" operator="between">
      <formula>80</formula>
      <formula>120</formula>
    </cfRule>
  </conditionalFormatting>
  <conditionalFormatting sqref="AM86:AN87">
    <cfRule type="cellIs" dxfId="1123" priority="230" operator="between">
      <formula>80</formula>
      <formula>120</formula>
    </cfRule>
  </conditionalFormatting>
  <conditionalFormatting sqref="AS85:AT85">
    <cfRule type="cellIs" dxfId="1122" priority="229" operator="between">
      <formula>80</formula>
      <formula>120</formula>
    </cfRule>
  </conditionalFormatting>
  <conditionalFormatting sqref="AS85:AT85">
    <cfRule type="cellIs" dxfId="1121" priority="228" operator="between">
      <formula>80</formula>
      <formula>120</formula>
    </cfRule>
  </conditionalFormatting>
  <conditionalFormatting sqref="AS84:AT84">
    <cfRule type="cellIs" dxfId="1120" priority="226" operator="between">
      <formula>80</formula>
      <formula>120</formula>
    </cfRule>
  </conditionalFormatting>
  <conditionalFormatting sqref="AS84:AT84">
    <cfRule type="cellIs" dxfId="1119" priority="225" operator="between">
      <formula>80</formula>
      <formula>120</formula>
    </cfRule>
  </conditionalFormatting>
  <conditionalFormatting sqref="AS84:AT84">
    <cfRule type="cellIs" dxfId="1118" priority="224" operator="between">
      <formula>80</formula>
      <formula>120</formula>
    </cfRule>
  </conditionalFormatting>
  <conditionalFormatting sqref="AS86:AT87">
    <cfRule type="cellIs" dxfId="1117" priority="223" operator="between">
      <formula>80</formula>
      <formula>120</formula>
    </cfRule>
  </conditionalFormatting>
  <conditionalFormatting sqref="AS86:AT87">
    <cfRule type="cellIs" dxfId="1116" priority="222" operator="between">
      <formula>80</formula>
      <formula>120</formula>
    </cfRule>
  </conditionalFormatting>
  <conditionalFormatting sqref="BD84">
    <cfRule type="cellIs" dxfId="1115" priority="214" operator="greaterThan">
      <formula>20</formula>
    </cfRule>
  </conditionalFormatting>
  <conditionalFormatting sqref="AY85:AZ85">
    <cfRule type="cellIs" dxfId="1114" priority="221" operator="between">
      <formula>80</formula>
      <formula>120</formula>
    </cfRule>
  </conditionalFormatting>
  <conditionalFormatting sqref="AX84">
    <cfRule type="cellIs" dxfId="1113" priority="220" operator="greaterThan">
      <formula>20</formula>
    </cfRule>
  </conditionalFormatting>
  <conditionalFormatting sqref="AY84:AZ84">
    <cfRule type="cellIs" dxfId="1112" priority="219" operator="between">
      <formula>80</formula>
      <formula>120</formula>
    </cfRule>
  </conditionalFormatting>
  <conditionalFormatting sqref="AY84:AZ84">
    <cfRule type="cellIs" dxfId="1111" priority="217" operator="between">
      <formula>80</formula>
      <formula>120</formula>
    </cfRule>
  </conditionalFormatting>
  <conditionalFormatting sqref="AY84:AZ84">
    <cfRule type="cellIs" dxfId="1110" priority="218" operator="between">
      <formula>80</formula>
      <formula>120</formula>
    </cfRule>
  </conditionalFormatting>
  <conditionalFormatting sqref="AY86:AZ87">
    <cfRule type="cellIs" dxfId="1109" priority="216" operator="between">
      <formula>80</formula>
      <formula>120</formula>
    </cfRule>
  </conditionalFormatting>
  <conditionalFormatting sqref="AK89">
    <cfRule type="cellIs" dxfId="1108" priority="208" operator="greaterThan">
      <formula>20</formula>
    </cfRule>
  </conditionalFormatting>
  <conditionalFormatting sqref="BE85">
    <cfRule type="cellIs" dxfId="1107" priority="215" operator="between">
      <formula>80</formula>
      <formula>120</formula>
    </cfRule>
  </conditionalFormatting>
  <conditionalFormatting sqref="BE84">
    <cfRule type="cellIs" dxfId="1106" priority="213" operator="between">
      <formula>80</formula>
      <formula>120</formula>
    </cfRule>
  </conditionalFormatting>
  <conditionalFormatting sqref="BE84">
    <cfRule type="cellIs" dxfId="1105" priority="210" operator="between">
      <formula>80</formula>
      <formula>120</formula>
    </cfRule>
  </conditionalFormatting>
  <conditionalFormatting sqref="BE84">
    <cfRule type="cellIs" dxfId="1104" priority="211" operator="between">
      <formula>80</formula>
      <formula>120</formula>
    </cfRule>
  </conditionalFormatting>
  <conditionalFormatting sqref="AK93 AK90">
    <cfRule type="cellIs" dxfId="1103" priority="200" operator="greaterThan">
      <formula>20</formula>
    </cfRule>
  </conditionalFormatting>
  <conditionalFormatting sqref="BE86:BE87">
    <cfRule type="cellIs" dxfId="1102" priority="209" operator="between">
      <formula>80</formula>
      <formula>120</formula>
    </cfRule>
  </conditionalFormatting>
  <conditionalFormatting sqref="AW93 AW90">
    <cfRule type="cellIs" dxfId="1101" priority="198" operator="greaterThan">
      <formula>20</formula>
    </cfRule>
  </conditionalFormatting>
  <conditionalFormatting sqref="AQ89">
    <cfRule type="cellIs" dxfId="1100" priority="207" operator="greaterThan">
      <formula>20</formula>
    </cfRule>
  </conditionalFormatting>
  <conditionalFormatting sqref="BC95 BC92">
    <cfRule type="cellIs" dxfId="1099" priority="201" operator="greaterThan">
      <formula>20</formula>
    </cfRule>
  </conditionalFormatting>
  <conditionalFormatting sqref="BC96 BC93 BC90">
    <cfRule type="cellIs" dxfId="1098" priority="197" operator="greaterThan">
      <formula>20</formula>
    </cfRule>
  </conditionalFormatting>
  <conditionalFormatting sqref="AM97:AN97">
    <cfRule type="cellIs" dxfId="1097" priority="196" operator="between">
      <formula>80</formula>
      <formula>120</formula>
    </cfRule>
  </conditionalFormatting>
  <conditionalFormatting sqref="AS97:AT97">
    <cfRule type="cellIs" dxfId="1096" priority="194" operator="between">
      <formula>80</formula>
      <formula>120</formula>
    </cfRule>
  </conditionalFormatting>
  <conditionalFormatting sqref="AY97:AZ97">
    <cfRule type="cellIs" dxfId="1095" priority="193" operator="between">
      <formula>80</formula>
      <formula>120</formula>
    </cfRule>
  </conditionalFormatting>
  <conditionalFormatting sqref="AK98">
    <cfRule type="cellIs" dxfId="1094" priority="188" operator="greaterThan">
      <formula>20</formula>
    </cfRule>
  </conditionalFormatting>
  <conditionalFormatting sqref="BC98">
    <cfRule type="cellIs" dxfId="1093" priority="185" operator="greaterThan">
      <formula>20</formula>
    </cfRule>
  </conditionalFormatting>
  <conditionalFormatting sqref="AQ98:AR98">
    <cfRule type="cellIs" dxfId="1092" priority="189" operator="greaterThan">
      <formula>20</formula>
    </cfRule>
  </conditionalFormatting>
  <conditionalFormatting sqref="AQ98">
    <cfRule type="cellIs" dxfId="1091" priority="187" operator="greaterThan">
      <formula>20</formula>
    </cfRule>
  </conditionalFormatting>
  <conditionalFormatting sqref="AW98">
    <cfRule type="cellIs" dxfId="1090" priority="186" operator="greaterThan">
      <formula>20</formula>
    </cfRule>
  </conditionalFormatting>
  <conditionalFormatting sqref="BC98">
    <cfRule type="cellIs" dxfId="1089" priority="183" operator="greaterThan">
      <formula>20</formula>
    </cfRule>
  </conditionalFormatting>
  <conditionalFormatting sqref="AW98">
    <cfRule type="cellIs" dxfId="1088" priority="184" operator="greaterThan">
      <formula>20</formula>
    </cfRule>
  </conditionalFormatting>
  <conditionalFormatting sqref="AK131 AK128 AK125 AK122 AK119 AK116 AK113 AK110 AK107 AK104 AK101">
    <cfRule type="cellIs" dxfId="1087" priority="182" operator="greaterThan">
      <formula>20</formula>
    </cfRule>
  </conditionalFormatting>
  <conditionalFormatting sqref="AQ131 AQ128 AQ125 AQ122 AQ119 AQ116 AQ113 AQ110 AQ107 AQ104 AQ101">
    <cfRule type="cellIs" dxfId="1086" priority="181" operator="greaterThan">
      <formula>20</formula>
    </cfRule>
  </conditionalFormatting>
  <conditionalFormatting sqref="AW131 AW128 AW125 AW122 AW119 AW116 AW113 AW110 AW107 AW104 AW101">
    <cfRule type="cellIs" dxfId="1085" priority="180" operator="greaterThan">
      <formula>20</formula>
    </cfRule>
  </conditionalFormatting>
  <conditionalFormatting sqref="BC131 BC128 BC125 BC122 BC119 BC116 BC113 BC110 BC107 BC104 BC101">
    <cfRule type="cellIs" dxfId="1084" priority="179" operator="greaterThan">
      <formula>20</formula>
    </cfRule>
  </conditionalFormatting>
  <conditionalFormatting sqref="AX131">
    <cfRule type="cellIs" dxfId="1083" priority="164" operator="greaterThan">
      <formula>20</formula>
    </cfRule>
  </conditionalFormatting>
  <conditionalFormatting sqref="AM132:AN132">
    <cfRule type="cellIs" dxfId="1082" priority="178" operator="between">
      <formula>80</formula>
      <formula>120</formula>
    </cfRule>
  </conditionalFormatting>
  <conditionalFormatting sqref="AL131">
    <cfRule type="cellIs" dxfId="1081" priority="177" operator="greaterThan">
      <formula>20</formula>
    </cfRule>
  </conditionalFormatting>
  <conditionalFormatting sqref="AM131:AN131">
    <cfRule type="cellIs" dxfId="1080" priority="176" operator="between">
      <formula>80</formula>
      <formula>120</formula>
    </cfRule>
  </conditionalFormatting>
  <conditionalFormatting sqref="AM131:AN131">
    <cfRule type="cellIs" dxfId="1079" priority="175" operator="between">
      <formula>80</formula>
      <formula>120</formula>
    </cfRule>
  </conditionalFormatting>
  <conditionalFormatting sqref="AM133:AN133">
    <cfRule type="cellIs" dxfId="1078" priority="174" operator="between">
      <formula>80</formula>
      <formula>120</formula>
    </cfRule>
  </conditionalFormatting>
  <conditionalFormatting sqref="AS132:AT132">
    <cfRule type="cellIs" dxfId="1077" priority="173" operator="between">
      <formula>80</formula>
      <formula>120</formula>
    </cfRule>
  </conditionalFormatting>
  <conditionalFormatting sqref="AS132:AT132">
    <cfRule type="cellIs" dxfId="1076" priority="172" operator="between">
      <formula>80</formula>
      <formula>120</formula>
    </cfRule>
  </conditionalFormatting>
  <conditionalFormatting sqref="AR131">
    <cfRule type="cellIs" dxfId="1075" priority="171" operator="greaterThan">
      <formula>20</formula>
    </cfRule>
  </conditionalFormatting>
  <conditionalFormatting sqref="AS131:AT131">
    <cfRule type="cellIs" dxfId="1074" priority="170" operator="between">
      <formula>80</formula>
      <formula>120</formula>
    </cfRule>
  </conditionalFormatting>
  <conditionalFormatting sqref="AS131:AT131">
    <cfRule type="cellIs" dxfId="1073" priority="169" operator="between">
      <formula>80</formula>
      <formula>120</formula>
    </cfRule>
  </conditionalFormatting>
  <conditionalFormatting sqref="AS131:AT131">
    <cfRule type="cellIs" dxfId="1072" priority="168" operator="between">
      <formula>80</formula>
      <formula>120</formula>
    </cfRule>
  </conditionalFormatting>
  <conditionalFormatting sqref="AS133:AT133">
    <cfRule type="cellIs" dxfId="1071" priority="167" operator="between">
      <formula>80</formula>
      <formula>120</formula>
    </cfRule>
  </conditionalFormatting>
  <conditionalFormatting sqref="AS133:AT133">
    <cfRule type="cellIs" dxfId="1070" priority="166" operator="between">
      <formula>80</formula>
      <formula>120</formula>
    </cfRule>
  </conditionalFormatting>
  <conditionalFormatting sqref="AY132:AZ132">
    <cfRule type="cellIs" dxfId="1069" priority="165" operator="between">
      <formula>80</formula>
      <formula>120</formula>
    </cfRule>
  </conditionalFormatting>
  <conditionalFormatting sqref="AY131:AZ131">
    <cfRule type="cellIs" dxfId="1068" priority="163" operator="between">
      <formula>80</formula>
      <formula>120</formula>
    </cfRule>
  </conditionalFormatting>
  <conditionalFormatting sqref="AY131:AZ131">
    <cfRule type="cellIs" dxfId="1067" priority="161" operator="between">
      <formula>80</formula>
      <formula>120</formula>
    </cfRule>
  </conditionalFormatting>
  <conditionalFormatting sqref="AY131:AZ131">
    <cfRule type="cellIs" dxfId="1066" priority="162" operator="between">
      <formula>80</formula>
      <formula>120</formula>
    </cfRule>
  </conditionalFormatting>
  <conditionalFormatting sqref="AY133:AZ133">
    <cfRule type="cellIs" dxfId="1065" priority="160" operator="between">
      <formula>80</formula>
      <formula>120</formula>
    </cfRule>
  </conditionalFormatting>
  <conditionalFormatting sqref="BE132">
    <cfRule type="cellIs" dxfId="1064" priority="159" operator="between">
      <formula>80</formula>
      <formula>120</formula>
    </cfRule>
  </conditionalFormatting>
  <conditionalFormatting sqref="BD131">
    <cfRule type="cellIs" dxfId="1063" priority="158" operator="greaterThan">
      <formula>20</formula>
    </cfRule>
  </conditionalFormatting>
  <conditionalFormatting sqref="BE131">
    <cfRule type="cellIs" dxfId="1062" priority="157" operator="between">
      <formula>80</formula>
      <formula>120</formula>
    </cfRule>
  </conditionalFormatting>
  <conditionalFormatting sqref="BE131">
    <cfRule type="cellIs" dxfId="1061" priority="156" operator="between">
      <formula>80</formula>
      <formula>120</formula>
    </cfRule>
  </conditionalFormatting>
  <conditionalFormatting sqref="BE131">
    <cfRule type="cellIs" dxfId="1060" priority="154" operator="between">
      <formula>80</formula>
      <formula>120</formula>
    </cfRule>
  </conditionalFormatting>
  <conditionalFormatting sqref="BE131">
    <cfRule type="cellIs" dxfId="1059" priority="155" operator="between">
      <formula>80</formula>
      <formula>120</formula>
    </cfRule>
  </conditionalFormatting>
  <conditionalFormatting sqref="BE133">
    <cfRule type="cellIs" dxfId="1058" priority="153" operator="between">
      <formula>80</formula>
      <formula>120</formula>
    </cfRule>
  </conditionalFormatting>
  <conditionalFormatting sqref="AK132 AK129 AK126 AK123 AK120 AK117 AK114 AK111 AK108 AK105 AK102 AK99">
    <cfRule type="cellIs" dxfId="1057" priority="152" operator="greaterThan">
      <formula>20</formula>
    </cfRule>
  </conditionalFormatting>
  <conditionalFormatting sqref="AQ132 AQ129 AQ126 AQ123 AQ120 AQ117 AQ114 AQ111 AQ108 AQ105 AQ102 AQ99">
    <cfRule type="cellIs" dxfId="1056" priority="151" operator="greaterThan">
      <formula>20</formula>
    </cfRule>
  </conditionalFormatting>
  <conditionalFormatting sqref="AW132 AW129 AW126 AW123 AW120 AW117 AW114 AW111 AW108 AW105 AW102 AW99">
    <cfRule type="cellIs" dxfId="1055" priority="150" operator="greaterThan">
      <formula>20</formula>
    </cfRule>
  </conditionalFormatting>
  <conditionalFormatting sqref="BC132 BC129 BC126 BC123 BC120 BC117 BC114 BC111 BC108 BC105 BC102 BC99">
    <cfRule type="cellIs" dxfId="1054" priority="149" operator="greaterThan">
      <formula>20</formula>
    </cfRule>
  </conditionalFormatting>
  <conditionalFormatting sqref="AK139 AK136">
    <cfRule type="cellIs" dxfId="1053" priority="148" operator="greaterThan">
      <formula>20</formula>
    </cfRule>
  </conditionalFormatting>
  <conditionalFormatting sqref="AQ139 AQ136">
    <cfRule type="cellIs" dxfId="1052" priority="147" operator="greaterThan">
      <formula>20</formula>
    </cfRule>
  </conditionalFormatting>
  <conditionalFormatting sqref="AW139 AW136">
    <cfRule type="cellIs" dxfId="1051" priority="146" operator="greaterThan">
      <formula>20</formula>
    </cfRule>
  </conditionalFormatting>
  <conditionalFormatting sqref="BC139 BC136">
    <cfRule type="cellIs" dxfId="1050" priority="145" operator="greaterThan">
      <formula>20</formula>
    </cfRule>
  </conditionalFormatting>
  <conditionalFormatting sqref="AL132">
    <cfRule type="cellIs" dxfId="1049" priority="137" operator="lessThan">
      <formula>20</formula>
    </cfRule>
  </conditionalFormatting>
  <conditionalFormatting sqref="AM130:AN130">
    <cfRule type="cellIs" dxfId="1048" priority="144" operator="between">
      <formula>80</formula>
      <formula>120</formula>
    </cfRule>
  </conditionalFormatting>
  <conditionalFormatting sqref="AL129">
    <cfRule type="cellIs" dxfId="1047" priority="143" operator="greaterThan">
      <formula>20</formula>
    </cfRule>
  </conditionalFormatting>
  <conditionalFormatting sqref="AM129:AN129">
    <cfRule type="cellIs" dxfId="1046" priority="142" operator="between">
      <formula>80</formula>
      <formula>120</formula>
    </cfRule>
  </conditionalFormatting>
  <conditionalFormatting sqref="AM129:AN129">
    <cfRule type="cellIs" dxfId="1045" priority="141" operator="between">
      <formula>80</formula>
      <formula>120</formula>
    </cfRule>
  </conditionalFormatting>
  <conditionalFormatting sqref="AL132">
    <cfRule type="cellIs" dxfId="1044" priority="140" operator="greaterThan">
      <formula>20</formula>
    </cfRule>
  </conditionalFormatting>
  <conditionalFormatting sqref="AM131:AN132">
    <cfRule type="cellIs" dxfId="1043" priority="139" operator="between">
      <formula>80</formula>
      <formula>120</formula>
    </cfRule>
  </conditionalFormatting>
  <conditionalFormatting sqref="AL132">
    <cfRule type="cellIs" dxfId="1042" priority="138" operator="greaterThan">
      <formula>20</formula>
    </cfRule>
  </conditionalFormatting>
  <conditionalFormatting sqref="AS130:AT130">
    <cfRule type="cellIs" dxfId="1041" priority="136" operator="between">
      <formula>80</formula>
      <formula>120</formula>
    </cfRule>
  </conditionalFormatting>
  <conditionalFormatting sqref="AS130:AT130">
    <cfRule type="cellIs" dxfId="1040" priority="135" operator="between">
      <formula>80</formula>
      <formula>120</formula>
    </cfRule>
  </conditionalFormatting>
  <conditionalFormatting sqref="AR129">
    <cfRule type="cellIs" dxfId="1039" priority="134" operator="greaterThan">
      <formula>20</formula>
    </cfRule>
  </conditionalFormatting>
  <conditionalFormatting sqref="AS129:AT129">
    <cfRule type="cellIs" dxfId="1038" priority="133" operator="between">
      <formula>80</formula>
      <formula>120</formula>
    </cfRule>
  </conditionalFormatting>
  <conditionalFormatting sqref="AS129:AT129">
    <cfRule type="cellIs" dxfId="1037" priority="132" operator="between">
      <formula>80</formula>
      <formula>120</formula>
    </cfRule>
  </conditionalFormatting>
  <conditionalFormatting sqref="AS129:AT129">
    <cfRule type="cellIs" dxfId="1036" priority="131" operator="between">
      <formula>80</formula>
      <formula>120</formula>
    </cfRule>
  </conditionalFormatting>
  <conditionalFormatting sqref="AR132">
    <cfRule type="cellIs" dxfId="1035" priority="130" operator="greaterThan">
      <formula>20</formula>
    </cfRule>
  </conditionalFormatting>
  <conditionalFormatting sqref="AS131:AT132">
    <cfRule type="cellIs" dxfId="1034" priority="129" operator="between">
      <formula>80</formula>
      <formula>120</formula>
    </cfRule>
  </conditionalFormatting>
  <conditionalFormatting sqref="AS131:AT132">
    <cfRule type="cellIs" dxfId="1033" priority="128" operator="between">
      <formula>80</formula>
      <formula>120</formula>
    </cfRule>
  </conditionalFormatting>
  <conditionalFormatting sqref="AR132">
    <cfRule type="cellIs" dxfId="1032" priority="127" operator="greaterThan">
      <formula>20</formula>
    </cfRule>
  </conditionalFormatting>
  <conditionalFormatting sqref="AR132">
    <cfRule type="cellIs" dxfId="1031" priority="126" operator="lessThan">
      <formula>20</formula>
    </cfRule>
  </conditionalFormatting>
  <conditionalFormatting sqref="AY130:AZ130">
    <cfRule type="cellIs" dxfId="1030" priority="125" operator="between">
      <formula>80</formula>
      <formula>120</formula>
    </cfRule>
  </conditionalFormatting>
  <conditionalFormatting sqref="AX129">
    <cfRule type="cellIs" dxfId="1029" priority="124" operator="greaterThan">
      <formula>20</formula>
    </cfRule>
  </conditionalFormatting>
  <conditionalFormatting sqref="AY129:AZ129">
    <cfRule type="cellIs" dxfId="1028" priority="123" operator="between">
      <formula>80</formula>
      <formula>120</formula>
    </cfRule>
  </conditionalFormatting>
  <conditionalFormatting sqref="AY129:AZ129">
    <cfRule type="cellIs" dxfId="1027" priority="121" operator="between">
      <formula>80</formula>
      <formula>120</formula>
    </cfRule>
  </conditionalFormatting>
  <conditionalFormatting sqref="AY129:AZ129">
    <cfRule type="cellIs" dxfId="1026" priority="122" operator="between">
      <formula>80</formula>
      <formula>120</formula>
    </cfRule>
  </conditionalFormatting>
  <conditionalFormatting sqref="AX132">
    <cfRule type="cellIs" dxfId="1025" priority="120" operator="greaterThan">
      <formula>20</formula>
    </cfRule>
  </conditionalFormatting>
  <conditionalFormatting sqref="AY131:AZ132">
    <cfRule type="cellIs" dxfId="1024" priority="119" operator="between">
      <formula>80</formula>
      <formula>120</formula>
    </cfRule>
  </conditionalFormatting>
  <conditionalFormatting sqref="AX132">
    <cfRule type="cellIs" dxfId="1023" priority="118" operator="greaterThan">
      <formula>20</formula>
    </cfRule>
  </conditionalFormatting>
  <conditionalFormatting sqref="AX132">
    <cfRule type="cellIs" dxfId="1022" priority="117" operator="lessThan">
      <formula>20</formula>
    </cfRule>
  </conditionalFormatting>
  <conditionalFormatting sqref="BE130">
    <cfRule type="cellIs" dxfId="1021" priority="116" operator="between">
      <formula>80</formula>
      <formula>120</formula>
    </cfRule>
  </conditionalFormatting>
  <conditionalFormatting sqref="BD129">
    <cfRule type="cellIs" dxfId="1020" priority="115" operator="greaterThan">
      <formula>20</formula>
    </cfRule>
  </conditionalFormatting>
  <conditionalFormatting sqref="BE129">
    <cfRule type="cellIs" dxfId="1019" priority="114" operator="between">
      <formula>80</formula>
      <formula>120</formula>
    </cfRule>
  </conditionalFormatting>
  <conditionalFormatting sqref="BE129">
    <cfRule type="cellIs" dxfId="1018" priority="113" operator="between">
      <formula>80</formula>
      <formula>120</formula>
    </cfRule>
  </conditionalFormatting>
  <conditionalFormatting sqref="BE129">
    <cfRule type="cellIs" dxfId="1017" priority="111" operator="between">
      <formula>80</formula>
      <formula>120</formula>
    </cfRule>
  </conditionalFormatting>
  <conditionalFormatting sqref="BE129">
    <cfRule type="cellIs" dxfId="1016" priority="112" operator="between">
      <formula>80</formula>
      <formula>120</formula>
    </cfRule>
  </conditionalFormatting>
  <conditionalFormatting sqref="BD132">
    <cfRule type="cellIs" dxfId="1015" priority="110" operator="greaterThan">
      <formula>20</formula>
    </cfRule>
  </conditionalFormatting>
  <conditionalFormatting sqref="BE131:BE132">
    <cfRule type="cellIs" dxfId="1014" priority="109" operator="between">
      <formula>80</formula>
      <formula>120</formula>
    </cfRule>
  </conditionalFormatting>
  <conditionalFormatting sqref="BD132">
    <cfRule type="cellIs" dxfId="1013" priority="108" operator="greaterThan">
      <formula>20</formula>
    </cfRule>
  </conditionalFormatting>
  <conditionalFormatting sqref="BD132">
    <cfRule type="cellIs" dxfId="1012" priority="107" operator="lessThan">
      <formula>20</formula>
    </cfRule>
  </conditionalFormatting>
  <conditionalFormatting sqref="AK134">
    <cfRule type="cellIs" dxfId="1011" priority="106" operator="greaterThan">
      <formula>20</formula>
    </cfRule>
  </conditionalFormatting>
  <conditionalFormatting sqref="AQ134">
    <cfRule type="cellIs" dxfId="1010" priority="105" operator="greaterThan">
      <formula>20</formula>
    </cfRule>
  </conditionalFormatting>
  <conditionalFormatting sqref="AW134">
    <cfRule type="cellIs" dxfId="1009" priority="104" operator="greaterThan">
      <formula>20</formula>
    </cfRule>
  </conditionalFormatting>
  <conditionalFormatting sqref="BC134">
    <cfRule type="cellIs" dxfId="1008" priority="103" operator="greaterThan">
      <formula>20</formula>
    </cfRule>
  </conditionalFormatting>
  <conditionalFormatting sqref="AK137">
    <cfRule type="cellIs" dxfId="1007" priority="102" operator="greaterThan">
      <formula>20</formula>
    </cfRule>
  </conditionalFormatting>
  <conditionalFormatting sqref="AQ137">
    <cfRule type="cellIs" dxfId="1006" priority="101" operator="greaterThan">
      <formula>20</formula>
    </cfRule>
  </conditionalFormatting>
  <conditionalFormatting sqref="AW137">
    <cfRule type="cellIs" dxfId="1005" priority="100" operator="greaterThan">
      <formula>20</formula>
    </cfRule>
  </conditionalFormatting>
  <conditionalFormatting sqref="BC137">
    <cfRule type="cellIs" dxfId="1004" priority="99" operator="greaterThan">
      <formula>20</formula>
    </cfRule>
  </conditionalFormatting>
  <conditionalFormatting sqref="AK135">
    <cfRule type="cellIs" dxfId="1003" priority="98" operator="greaterThan">
      <formula>20</formula>
    </cfRule>
  </conditionalFormatting>
  <conditionalFormatting sqref="AQ135">
    <cfRule type="cellIs" dxfId="1002" priority="97" operator="greaterThan">
      <formula>20</formula>
    </cfRule>
  </conditionalFormatting>
  <conditionalFormatting sqref="AW135">
    <cfRule type="cellIs" dxfId="1001" priority="96" operator="greaterThan">
      <formula>20</formula>
    </cfRule>
  </conditionalFormatting>
  <conditionalFormatting sqref="BC135">
    <cfRule type="cellIs" dxfId="1000" priority="95" operator="greaterThan">
      <formula>20</formula>
    </cfRule>
  </conditionalFormatting>
  <conditionalFormatting sqref="AM90:AN90">
    <cfRule type="cellIs" dxfId="999" priority="94" operator="between">
      <formula>80</formula>
      <formula>120</formula>
    </cfRule>
  </conditionalFormatting>
  <conditionalFormatting sqref="AL89">
    <cfRule type="cellIs" dxfId="998" priority="93" operator="greaterThan">
      <formula>20</formula>
    </cfRule>
  </conditionalFormatting>
  <conditionalFormatting sqref="AM89:AN89">
    <cfRule type="cellIs" dxfId="997" priority="92" operator="between">
      <formula>80</formula>
      <formula>120</formula>
    </cfRule>
  </conditionalFormatting>
  <conditionalFormatting sqref="AM89:AN89">
    <cfRule type="cellIs" dxfId="996" priority="91" operator="between">
      <formula>80</formula>
      <formula>120</formula>
    </cfRule>
  </conditionalFormatting>
  <conditionalFormatting sqref="AL90">
    <cfRule type="cellIs" dxfId="995" priority="84" operator="lessThan">
      <formula>20</formula>
    </cfRule>
  </conditionalFormatting>
  <conditionalFormatting sqref="AM88:AN88">
    <cfRule type="cellIs" dxfId="994" priority="90" operator="between">
      <formula>80</formula>
      <formula>120</formula>
    </cfRule>
  </conditionalFormatting>
  <conditionalFormatting sqref="AM87:AN87">
    <cfRule type="cellIs" dxfId="993" priority="89" operator="between">
      <formula>80</formula>
      <formula>120</formula>
    </cfRule>
  </conditionalFormatting>
  <conditionalFormatting sqref="AM87:AN87">
    <cfRule type="cellIs" dxfId="992" priority="88" operator="between">
      <formula>80</formula>
      <formula>120</formula>
    </cfRule>
  </conditionalFormatting>
  <conditionalFormatting sqref="AL90">
    <cfRule type="cellIs" dxfId="991" priority="87" operator="greaterThan">
      <formula>20</formula>
    </cfRule>
  </conditionalFormatting>
  <conditionalFormatting sqref="AM89:AN90">
    <cfRule type="cellIs" dxfId="990" priority="86" operator="between">
      <formula>80</formula>
      <formula>120</formula>
    </cfRule>
  </conditionalFormatting>
  <conditionalFormatting sqref="AL90">
    <cfRule type="cellIs" dxfId="989" priority="85" operator="greaterThan">
      <formula>20</formula>
    </cfRule>
  </conditionalFormatting>
  <conditionalFormatting sqref="AS90:AT90">
    <cfRule type="cellIs" dxfId="988" priority="83" operator="between">
      <formula>80</formula>
      <formula>120</formula>
    </cfRule>
  </conditionalFormatting>
  <conditionalFormatting sqref="AS90:AT90">
    <cfRule type="cellIs" dxfId="987" priority="82" operator="between">
      <formula>80</formula>
      <formula>120</formula>
    </cfRule>
  </conditionalFormatting>
  <conditionalFormatting sqref="AR89">
    <cfRule type="cellIs" dxfId="986" priority="81" operator="greaterThan">
      <formula>20</formula>
    </cfRule>
  </conditionalFormatting>
  <conditionalFormatting sqref="AS89:AT89">
    <cfRule type="cellIs" dxfId="985" priority="80" operator="between">
      <formula>80</formula>
      <formula>120</formula>
    </cfRule>
  </conditionalFormatting>
  <conditionalFormatting sqref="AS89:AT89">
    <cfRule type="cellIs" dxfId="984" priority="79" operator="between">
      <formula>80</formula>
      <formula>120</formula>
    </cfRule>
  </conditionalFormatting>
  <conditionalFormatting sqref="AS89:AT89">
    <cfRule type="cellIs" dxfId="983" priority="78" operator="between">
      <formula>80</formula>
      <formula>120</formula>
    </cfRule>
  </conditionalFormatting>
  <conditionalFormatting sqref="AS88:AT88">
    <cfRule type="cellIs" dxfId="982" priority="77" operator="between">
      <formula>80</formula>
      <formula>120</formula>
    </cfRule>
  </conditionalFormatting>
  <conditionalFormatting sqref="AS88:AT88">
    <cfRule type="cellIs" dxfId="981" priority="76" operator="between">
      <formula>80</formula>
      <formula>120</formula>
    </cfRule>
  </conditionalFormatting>
  <conditionalFormatting sqref="AS87:AT87">
    <cfRule type="cellIs" dxfId="980" priority="75" operator="between">
      <formula>80</formula>
      <formula>120</formula>
    </cfRule>
  </conditionalFormatting>
  <conditionalFormatting sqref="AS87:AT87">
    <cfRule type="cellIs" dxfId="979" priority="74" operator="between">
      <formula>80</formula>
      <formula>120</formula>
    </cfRule>
  </conditionalFormatting>
  <conditionalFormatting sqref="AS87:AT87">
    <cfRule type="cellIs" dxfId="978" priority="73" operator="between">
      <formula>80</formula>
      <formula>120</formula>
    </cfRule>
  </conditionalFormatting>
  <conditionalFormatting sqref="AR90">
    <cfRule type="cellIs" dxfId="977" priority="72" operator="greaterThan">
      <formula>20</formula>
    </cfRule>
  </conditionalFormatting>
  <conditionalFormatting sqref="AS89:AT90">
    <cfRule type="cellIs" dxfId="976" priority="71" operator="between">
      <formula>80</formula>
      <formula>120</formula>
    </cfRule>
  </conditionalFormatting>
  <conditionalFormatting sqref="AS89:AT90">
    <cfRule type="cellIs" dxfId="975" priority="70" operator="between">
      <formula>80</formula>
      <formula>120</formula>
    </cfRule>
  </conditionalFormatting>
  <conditionalFormatting sqref="AR90">
    <cfRule type="cellIs" dxfId="974" priority="69" operator="greaterThan">
      <formula>20</formula>
    </cfRule>
  </conditionalFormatting>
  <conditionalFormatting sqref="AR90">
    <cfRule type="cellIs" dxfId="973" priority="68" operator="lessThan">
      <formula>20</formula>
    </cfRule>
  </conditionalFormatting>
  <conditionalFormatting sqref="AY90:AZ90">
    <cfRule type="cellIs" dxfId="972" priority="67" operator="between">
      <formula>80</formula>
      <formula>120</formula>
    </cfRule>
  </conditionalFormatting>
  <conditionalFormatting sqref="AX89">
    <cfRule type="cellIs" dxfId="971" priority="66" operator="greaterThan">
      <formula>20</formula>
    </cfRule>
  </conditionalFormatting>
  <conditionalFormatting sqref="AY89:AZ89">
    <cfRule type="cellIs" dxfId="970" priority="65" operator="between">
      <formula>80</formula>
      <formula>120</formula>
    </cfRule>
  </conditionalFormatting>
  <conditionalFormatting sqref="AY89:AZ89">
    <cfRule type="cellIs" dxfId="969" priority="63" operator="between">
      <formula>80</formula>
      <formula>120</formula>
    </cfRule>
  </conditionalFormatting>
  <conditionalFormatting sqref="AY89:AZ89">
    <cfRule type="cellIs" dxfId="968" priority="64" operator="between">
      <formula>80</formula>
      <formula>120</formula>
    </cfRule>
  </conditionalFormatting>
  <conditionalFormatting sqref="AY88:AZ88">
    <cfRule type="cellIs" dxfId="967" priority="62" operator="between">
      <formula>80</formula>
      <formula>120</formula>
    </cfRule>
  </conditionalFormatting>
  <conditionalFormatting sqref="AY87:AZ87">
    <cfRule type="cellIs" dxfId="966" priority="61" operator="between">
      <formula>80</formula>
      <formula>120</formula>
    </cfRule>
  </conditionalFormatting>
  <conditionalFormatting sqref="AY87:AZ87">
    <cfRule type="cellIs" dxfId="965" priority="59" operator="between">
      <formula>80</formula>
      <formula>120</formula>
    </cfRule>
  </conditionalFormatting>
  <conditionalFormatting sqref="AY87:AZ87">
    <cfRule type="cellIs" dxfId="964" priority="60" operator="between">
      <formula>80</formula>
      <formula>120</formula>
    </cfRule>
  </conditionalFormatting>
  <conditionalFormatting sqref="AX90">
    <cfRule type="cellIs" dxfId="963" priority="58" operator="greaterThan">
      <formula>20</formula>
    </cfRule>
  </conditionalFormatting>
  <conditionalFormatting sqref="AY89:AZ90">
    <cfRule type="cellIs" dxfId="962" priority="57" operator="between">
      <formula>80</formula>
      <formula>120</formula>
    </cfRule>
  </conditionalFormatting>
  <conditionalFormatting sqref="AX90">
    <cfRule type="cellIs" dxfId="961" priority="56" operator="greaterThan">
      <formula>20</formula>
    </cfRule>
  </conditionalFormatting>
  <conditionalFormatting sqref="AX90">
    <cfRule type="cellIs" dxfId="960" priority="55" operator="lessThan">
      <formula>20</formula>
    </cfRule>
  </conditionalFormatting>
  <conditionalFormatting sqref="BE87">
    <cfRule type="cellIs" dxfId="959" priority="46" operator="between">
      <formula>80</formula>
      <formula>120</formula>
    </cfRule>
  </conditionalFormatting>
  <conditionalFormatting sqref="BE90">
    <cfRule type="cellIs" dxfId="958" priority="54" operator="between">
      <formula>80</formula>
      <formula>120</formula>
    </cfRule>
  </conditionalFormatting>
  <conditionalFormatting sqref="BD89">
    <cfRule type="cellIs" dxfId="957" priority="53" operator="greaterThan">
      <formula>20</formula>
    </cfRule>
  </conditionalFormatting>
  <conditionalFormatting sqref="BE89">
    <cfRule type="cellIs" dxfId="956" priority="52" operator="between">
      <formula>80</formula>
      <formula>120</formula>
    </cfRule>
  </conditionalFormatting>
  <conditionalFormatting sqref="BE89">
    <cfRule type="cellIs" dxfId="955" priority="51" operator="between">
      <formula>80</formula>
      <formula>120</formula>
    </cfRule>
  </conditionalFormatting>
  <conditionalFormatting sqref="BE89">
    <cfRule type="cellIs" dxfId="954" priority="49" operator="between">
      <formula>80</formula>
      <formula>120</formula>
    </cfRule>
  </conditionalFormatting>
  <conditionalFormatting sqref="BE89">
    <cfRule type="cellIs" dxfId="953" priority="50" operator="between">
      <formula>80</formula>
      <formula>120</formula>
    </cfRule>
  </conditionalFormatting>
  <conditionalFormatting sqref="BE88">
    <cfRule type="cellIs" dxfId="952" priority="48" operator="between">
      <formula>80</formula>
      <formula>120</formula>
    </cfRule>
  </conditionalFormatting>
  <conditionalFormatting sqref="BE87">
    <cfRule type="cellIs" dxfId="951" priority="47" operator="between">
      <formula>80</formula>
      <formula>120</formula>
    </cfRule>
  </conditionalFormatting>
  <conditionalFormatting sqref="BE87">
    <cfRule type="cellIs" dxfId="950" priority="44" operator="between">
      <formula>80</formula>
      <formula>120</formula>
    </cfRule>
  </conditionalFormatting>
  <conditionalFormatting sqref="BE87">
    <cfRule type="cellIs" dxfId="949" priority="45" operator="between">
      <formula>80</formula>
      <formula>120</formula>
    </cfRule>
  </conditionalFormatting>
  <conditionalFormatting sqref="BD90">
    <cfRule type="cellIs" dxfId="948" priority="43" operator="greaterThan">
      <formula>20</formula>
    </cfRule>
  </conditionalFormatting>
  <conditionalFormatting sqref="BE89:BE90">
    <cfRule type="cellIs" dxfId="947" priority="42" operator="between">
      <formula>80</formula>
      <formula>120</formula>
    </cfRule>
  </conditionalFormatting>
  <conditionalFormatting sqref="BD90">
    <cfRule type="cellIs" dxfId="946" priority="41" operator="greaterThan">
      <formula>20</formula>
    </cfRule>
  </conditionalFormatting>
  <conditionalFormatting sqref="BD90">
    <cfRule type="cellIs" dxfId="945" priority="40" operator="lessThan">
      <formula>20</formula>
    </cfRule>
  </conditionalFormatting>
  <conditionalFormatting sqref="AK26 AK33 AK36 AK39 AK42 AK45 AK48">
    <cfRule type="cellIs" dxfId="944" priority="39" operator="greaterThan">
      <formula>20</formula>
    </cfRule>
  </conditionalFormatting>
  <conditionalFormatting sqref="AQ26 AQ33 AQ36 AQ39 AQ42 AQ45 AQ48">
    <cfRule type="cellIs" dxfId="943" priority="38" operator="greaterThan">
      <formula>20</formula>
    </cfRule>
  </conditionalFormatting>
  <conditionalFormatting sqref="AW26 AW33 AW36 AW39 AW42 AW45 AW48">
    <cfRule type="cellIs" dxfId="942" priority="37" operator="greaterThan">
      <formula>20</formula>
    </cfRule>
  </conditionalFormatting>
  <conditionalFormatting sqref="BC26 BC33 BC36 BC39 BC42 BC45 BC48">
    <cfRule type="cellIs" dxfId="941" priority="36" operator="greaterThan">
      <formula>20</formula>
    </cfRule>
  </conditionalFormatting>
  <conditionalFormatting sqref="AJ36 AJ39 AJ42 AJ45 AJ48">
    <cfRule type="cellIs" dxfId="940" priority="35" operator="lessThan">
      <formula>20.1</formula>
    </cfRule>
  </conditionalFormatting>
  <conditionalFormatting sqref="AP36 AP39 AP42 AP45 AP48">
    <cfRule type="cellIs" dxfId="939" priority="34" operator="lessThan">
      <formula>20.1</formula>
    </cfRule>
  </conditionalFormatting>
  <conditionalFormatting sqref="AV36 AV39 AV42 AV45 AV48">
    <cfRule type="cellIs" dxfId="938" priority="33" operator="lessThan">
      <formula>20.1</formula>
    </cfRule>
  </conditionalFormatting>
  <conditionalFormatting sqref="BB36 BB39 BB42 BB45 BB48">
    <cfRule type="cellIs" dxfId="937" priority="32" operator="lessThan">
      <formula>20.1</formula>
    </cfRule>
  </conditionalFormatting>
  <conditionalFormatting sqref="AI26">
    <cfRule type="cellIs" dxfId="936" priority="31" operator="between">
      <formula>80</formula>
      <formula>120</formula>
    </cfRule>
  </conditionalFormatting>
  <conditionalFormatting sqref="AO26">
    <cfRule type="cellIs" dxfId="935" priority="30" operator="between">
      <formula>80</formula>
      <formula>120</formula>
    </cfRule>
  </conditionalFormatting>
  <conditionalFormatting sqref="AU26">
    <cfRule type="cellIs" dxfId="934" priority="29" operator="between">
      <formula>80</formula>
      <formula>120</formula>
    </cfRule>
  </conditionalFormatting>
  <conditionalFormatting sqref="BA26">
    <cfRule type="cellIs" dxfId="933" priority="28" operator="between">
      <formula>80</formula>
      <formula>120</formula>
    </cfRule>
  </conditionalFormatting>
  <conditionalFormatting sqref="BC138">
    <cfRule type="cellIs" dxfId="932" priority="27" operator="greaterThan">
      <formula>20</formula>
    </cfRule>
  </conditionalFormatting>
  <conditionalFormatting sqref="BA96">
    <cfRule type="cellIs" dxfId="931" priority="17" operator="between">
      <formula>80</formula>
      <formula>120</formula>
    </cfRule>
  </conditionalFormatting>
  <conditionalFormatting sqref="AK96">
    <cfRule type="cellIs" dxfId="930" priority="22" operator="greaterThan">
      <formula>20</formula>
    </cfRule>
  </conditionalFormatting>
  <conditionalFormatting sqref="AQ96">
    <cfRule type="cellIs" dxfId="929" priority="21" operator="greaterThan">
      <formula>20</formula>
    </cfRule>
  </conditionalFormatting>
  <conditionalFormatting sqref="AO96">
    <cfRule type="cellIs" dxfId="928" priority="19" operator="between">
      <formula>80</formula>
      <formula>120</formula>
    </cfRule>
  </conditionalFormatting>
  <conditionalFormatting sqref="AU96">
    <cfRule type="cellIs" dxfId="927" priority="18" operator="between">
      <formula>80</formula>
      <formula>120</formula>
    </cfRule>
  </conditionalFormatting>
  <conditionalFormatting sqref="AO138">
    <cfRule type="cellIs" dxfId="926" priority="12" operator="between">
      <formula>80</formula>
      <formula>120</formula>
    </cfRule>
  </conditionalFormatting>
  <conditionalFormatting sqref="AO51">
    <cfRule type="cellIs" dxfId="925" priority="26" operator="between">
      <formula>80</formula>
      <formula>120</formula>
    </cfRule>
  </conditionalFormatting>
  <conditionalFormatting sqref="AU51">
    <cfRule type="cellIs" dxfId="924" priority="25" operator="between">
      <formula>80</formula>
      <formula>120</formula>
    </cfRule>
  </conditionalFormatting>
  <conditionalFormatting sqref="AI138">
    <cfRule type="cellIs" dxfId="923" priority="9" operator="between">
      <formula>80</formula>
      <formula>120</formula>
    </cfRule>
  </conditionalFormatting>
  <conditionalFormatting sqref="BA51">
    <cfRule type="cellIs" dxfId="922" priority="24" operator="between">
      <formula>80</formula>
      <formula>120</formula>
    </cfRule>
  </conditionalFormatting>
  <conditionalFormatting sqref="AI51">
    <cfRule type="cellIs" dxfId="921" priority="23" operator="between">
      <formula>80</formula>
      <formula>120</formula>
    </cfRule>
  </conditionalFormatting>
  <conditionalFormatting sqref="AU138">
    <cfRule type="cellIs" dxfId="920" priority="11" operator="between">
      <formula>80</formula>
      <formula>120</formula>
    </cfRule>
  </conditionalFormatting>
  <conditionalFormatting sqref="BA138">
    <cfRule type="cellIs" dxfId="919" priority="10" operator="between">
      <formula>80</formula>
      <formula>120</formula>
    </cfRule>
  </conditionalFormatting>
  <conditionalFormatting sqref="AW96">
    <cfRule type="cellIs" dxfId="918" priority="20" operator="greaterThan">
      <formula>20</formula>
    </cfRule>
  </conditionalFormatting>
  <conditionalFormatting sqref="AI96">
    <cfRule type="cellIs" dxfId="917" priority="16" operator="between">
      <formula>80</formula>
      <formula>120</formula>
    </cfRule>
  </conditionalFormatting>
  <conditionalFormatting sqref="AK138">
    <cfRule type="cellIs" dxfId="916" priority="15" operator="greaterThan">
      <formula>20</formula>
    </cfRule>
  </conditionalFormatting>
  <conditionalFormatting sqref="AQ138">
    <cfRule type="cellIs" dxfId="915" priority="14" operator="greaterThan">
      <formula>20</formula>
    </cfRule>
  </conditionalFormatting>
  <conditionalFormatting sqref="AW138">
    <cfRule type="cellIs" dxfId="914" priority="13" operator="greaterThan">
      <formula>20</formula>
    </cfRule>
  </conditionalFormatting>
  <conditionalFormatting sqref="AK29">
    <cfRule type="cellIs" dxfId="913" priority="8" operator="greaterThan">
      <formula>20</formula>
    </cfRule>
  </conditionalFormatting>
  <conditionalFormatting sqref="AQ29">
    <cfRule type="cellIs" dxfId="912" priority="7" operator="greaterThan">
      <formula>20</formula>
    </cfRule>
  </conditionalFormatting>
  <conditionalFormatting sqref="AW29">
    <cfRule type="cellIs" dxfId="911" priority="6" operator="greaterThan">
      <formula>20</formula>
    </cfRule>
  </conditionalFormatting>
  <conditionalFormatting sqref="BC29">
    <cfRule type="cellIs" dxfId="910" priority="5" operator="greaterThan">
      <formula>20</formula>
    </cfRule>
  </conditionalFormatting>
  <conditionalFormatting sqref="AI29">
    <cfRule type="cellIs" dxfId="909" priority="4" operator="between">
      <formula>80</formula>
      <formula>120</formula>
    </cfRule>
  </conditionalFormatting>
  <conditionalFormatting sqref="AO29">
    <cfRule type="cellIs" dxfId="908" priority="3" operator="between">
      <formula>80</formula>
      <formula>120</formula>
    </cfRule>
  </conditionalFormatting>
  <conditionalFormatting sqref="AU29">
    <cfRule type="cellIs" dxfId="907" priority="2" operator="between">
      <formula>80</formula>
      <formula>120</formula>
    </cfRule>
  </conditionalFormatting>
  <conditionalFormatting sqref="BA29">
    <cfRule type="cellIs" dxfId="906" priority="1" operator="between">
      <formula>80</formula>
      <formula>120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4328-D873-4DEF-A75B-BF6DF3EFB59B}">
  <dimension ref="A1:BJ140"/>
  <sheetViews>
    <sheetView topLeftCell="A67" zoomScale="74" zoomScaleNormal="74" workbookViewId="0">
      <selection activeCell="I124" sqref="I124"/>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8.3291203975106864E-2</v>
      </c>
      <c r="N14" s="3">
        <f>((H14*$H$21)+$H$22)*1000/L14</f>
        <v>0.14503263519222848</v>
      </c>
      <c r="O14" s="3">
        <f>N14-M14</f>
        <v>6.1741431217121612E-2</v>
      </c>
      <c r="P14" s="3">
        <f>((J14*$J$21)+$J$22)*1000/L14</f>
        <v>8.8011297588340073E-3</v>
      </c>
    </row>
    <row r="15" spans="1:16" x14ac:dyDescent="0.35">
      <c r="A15" t="s">
        <v>68</v>
      </c>
      <c r="B15" t="s">
        <v>69</v>
      </c>
      <c r="C15" t="s">
        <v>67</v>
      </c>
      <c r="E15">
        <f>3*G36/1000</f>
        <v>6.0000000000000006E-4</v>
      </c>
      <c r="F15" s="2">
        <f>AVERAGE(I36:I37) - (A16*G36/0.5)</f>
        <v>1080.0999999999999</v>
      </c>
      <c r="G15">
        <f>6*H36/1000</f>
        <v>1.2000000000000001E-3</v>
      </c>
      <c r="H15" s="2">
        <f>AVERAGE(J36:J37) - (B16*H36/0.5)</f>
        <v>2223.8000000000002</v>
      </c>
      <c r="I15">
        <f>0.3*H36/1000</f>
        <v>5.9999999999999995E-5</v>
      </c>
      <c r="J15" s="2">
        <f>AVERAGE(L36:L37) - (C16*H36/0.5)</f>
        <v>1120.7</v>
      </c>
      <c r="L15">
        <v>0.2</v>
      </c>
      <c r="M15" s="3">
        <f t="shared" ref="M15:M19" si="0">((F15*$F$21)+$F$22)*1000/L15</f>
        <v>2.898460652137465</v>
      </c>
      <c r="N15" s="3">
        <f t="shared" ref="N15:N19" si="1">((H15*$H$21)+$H$22)*1000/L15</f>
        <v>5.7858352283633261</v>
      </c>
      <c r="O15" s="3">
        <f t="shared" ref="O15:O19" si="2">N15-M15</f>
        <v>2.8873745762258611</v>
      </c>
      <c r="P15" s="3">
        <f t="shared" ref="P15:P19" si="3">((J15*$J$21)+$J$22)*1000/L15</f>
        <v>0.31724591785318429</v>
      </c>
    </row>
    <row r="16" spans="1:16" x14ac:dyDescent="0.35">
      <c r="A16">
        <f>AVERAGE(I33:I34)</f>
        <v>53.5</v>
      </c>
      <c r="B16">
        <f>AVERAGE(J33:J34)</f>
        <v>158</v>
      </c>
      <c r="C16">
        <f>AVERAGE(L33:L34)</f>
        <v>202</v>
      </c>
      <c r="E16">
        <f>3*G39/1000</f>
        <v>1.7999999999999997E-3</v>
      </c>
      <c r="F16" s="2">
        <f>AVERAGE(I39:I40) - (A16*G39/0.5)</f>
        <v>3734.8</v>
      </c>
      <c r="G16">
        <f>6*H39/1000</f>
        <v>3.5999999999999995E-3</v>
      </c>
      <c r="H16" s="2">
        <f>AVERAGE(J39:J40) - (B16*H39/0.5)</f>
        <v>7587.9</v>
      </c>
      <c r="I16">
        <f>0.3*H39/1000</f>
        <v>1.7999999999999998E-4</v>
      </c>
      <c r="J16" s="2">
        <f>AVERAGE(L39:L40) - (C16*H39/0.5)</f>
        <v>3184.6</v>
      </c>
      <c r="L16">
        <v>0.6</v>
      </c>
      <c r="M16" s="3">
        <f t="shared" si="0"/>
        <v>3.1701965699537751</v>
      </c>
      <c r="N16" s="3">
        <f t="shared" si="1"/>
        <v>6.2891469906183852</v>
      </c>
      <c r="O16" s="3">
        <f t="shared" si="2"/>
        <v>3.1189504206646101</v>
      </c>
      <c r="P16" s="3">
        <f t="shared" si="3"/>
        <v>0.28699019086942895</v>
      </c>
    </row>
    <row r="17" spans="1:62" x14ac:dyDescent="0.35">
      <c r="E17">
        <f>9*G42/1000</f>
        <v>2.9970000000000005E-3</v>
      </c>
      <c r="F17" s="2">
        <f>AVERAGE(I42:I43) - (A16*G42/0.5)</f>
        <v>5599.3689999999997</v>
      </c>
      <c r="G17">
        <f>18*H42/1000</f>
        <v>5.9940000000000011E-3</v>
      </c>
      <c r="H17" s="2">
        <f>AVERAGE(J42:J43) - (B16*H42/0.5)</f>
        <v>11569.272000000001</v>
      </c>
      <c r="I17">
        <f>0.9*H42/1000</f>
        <v>2.9970000000000002E-4</v>
      </c>
      <c r="J17" s="2">
        <f>AVERAGE(L42:L43) - (C16*H42/0.5)</f>
        <v>5666.9679999999998</v>
      </c>
      <c r="L17">
        <v>0.33300000000000002</v>
      </c>
      <c r="M17" s="3">
        <f t="shared" si="0"/>
        <v>8.5013329224353686</v>
      </c>
      <c r="N17" s="3">
        <f t="shared" si="1"/>
        <v>17.163329016379308</v>
      </c>
      <c r="O17" s="3">
        <f t="shared" si="2"/>
        <v>8.6619960939439391</v>
      </c>
      <c r="P17" s="3">
        <f t="shared" si="3"/>
        <v>0.90987305399726692</v>
      </c>
    </row>
    <row r="18" spans="1:62" x14ac:dyDescent="0.35">
      <c r="E18">
        <f>9*G45/1000</f>
        <v>4.2030000000000001E-3</v>
      </c>
      <c r="F18" s="2">
        <f>AVERAGE(I45:I46) - (A16*G45/0.5)</f>
        <v>8274.0310000000009</v>
      </c>
      <c r="G18">
        <f>18*H45/1000</f>
        <v>8.4060000000000003E-3</v>
      </c>
      <c r="H18" s="2">
        <f>AVERAGE(J45:J46) - (B16*H45/0.5)</f>
        <v>16961.428</v>
      </c>
      <c r="I18">
        <f>0.9*H45/1000</f>
        <v>4.2030000000000002E-4</v>
      </c>
      <c r="J18" s="2">
        <f>AVERAGE(L45:L46) - (B16*H45/0.5)</f>
        <v>7636.4279999999999</v>
      </c>
      <c r="L18">
        <v>0.46700000000000003</v>
      </c>
      <c r="M18" s="3">
        <f t="shared" si="0"/>
        <v>8.9150185167270752</v>
      </c>
      <c r="N18" s="3">
        <f t="shared" si="1"/>
        <v>17.870222543321233</v>
      </c>
      <c r="O18" s="3">
        <f t="shared" si="2"/>
        <v>8.9552040265941582</v>
      </c>
      <c r="P18" s="3">
        <f t="shared" si="3"/>
        <v>0.87099936621004759</v>
      </c>
    </row>
    <row r="19" spans="1:62" x14ac:dyDescent="0.35">
      <c r="E19">
        <f>9*G48/1000</f>
        <v>5.3999999999999994E-3</v>
      </c>
      <c r="F19" s="2">
        <f>AVERAGE(I48:I49) - (A16*G48/0.5)</f>
        <v>10921.8</v>
      </c>
      <c r="G19">
        <f>18*H48/1000</f>
        <v>1.0799999999999999E-2</v>
      </c>
      <c r="H19" s="2">
        <f>AVERAGE(J48:J49) - (B16*H48/0.5)</f>
        <v>22272.9</v>
      </c>
      <c r="I19">
        <f>0.9*H48/1000</f>
        <v>5.4000000000000001E-4</v>
      </c>
      <c r="J19" s="2">
        <f>AVERAGE(L48:L49) - (C16*H48/0.5)</f>
        <v>10359.1</v>
      </c>
      <c r="L19">
        <v>0.6</v>
      </c>
      <c r="M19" s="3">
        <f t="shared" si="0"/>
        <v>9.1371446918836057</v>
      </c>
      <c r="N19" s="3">
        <f t="shared" si="1"/>
        <v>18.226743253624765</v>
      </c>
      <c r="O19" s="3">
        <f t="shared" si="2"/>
        <v>9.089598561741159</v>
      </c>
      <c r="P19" s="3">
        <f t="shared" si="3"/>
        <v>0.91701951004517768</v>
      </c>
    </row>
    <row r="20" spans="1:62" x14ac:dyDescent="0.35">
      <c r="F20" s="2"/>
      <c r="H20" s="2"/>
      <c r="J20" s="2"/>
    </row>
    <row r="21" spans="1:62" x14ac:dyDescent="0.35">
      <c r="D21" t="s">
        <v>33</v>
      </c>
      <c r="F21" s="5">
        <f>SLOPE(E13:E19,F13:F19)</f>
        <v>4.9814510549017657E-7</v>
      </c>
      <c r="G21" s="5"/>
      <c r="H21" s="5">
        <f>SLOPE(G13:G19,H13:H19)</f>
        <v>4.8774652759985202E-7</v>
      </c>
      <c r="I21" s="5"/>
      <c r="J21" s="5">
        <f>SLOPE(I13:I19,J13:J19)</f>
        <v>5.268905031785479E-8</v>
      </c>
    </row>
    <row r="22" spans="1:62" x14ac:dyDescent="0.35">
      <c r="D22" t="s">
        <v>34</v>
      </c>
      <c r="F22" s="5">
        <f>INTERCEPT(E13:E19,F13:F19)</f>
        <v>4.1645601987553432E-5</v>
      </c>
      <c r="G22" s="5"/>
      <c r="H22" s="5">
        <f>INTERCEPT(G13:G19,H13:H19)</f>
        <v>7.2516317596114238E-5</v>
      </c>
      <c r="I22" s="5"/>
      <c r="J22" s="5">
        <f>INTERCEPT(I13:I19,J13:J19)</f>
        <v>4.4005648794170037E-6</v>
      </c>
    </row>
    <row r="23" spans="1:62" x14ac:dyDescent="0.35">
      <c r="D23" t="s">
        <v>35</v>
      </c>
      <c r="F23" s="4">
        <f>RSQ(E13:E19,F13:F19)</f>
        <v>0.99778631833048392</v>
      </c>
      <c r="G23" s="4"/>
      <c r="H23" s="4">
        <f>RSQ(G13:G19,H13:H19)</f>
        <v>0.99843661844568177</v>
      </c>
      <c r="I23" s="4"/>
      <c r="J23" s="4">
        <f>RSQ(I13:I19,J13:J19)</f>
        <v>0.99821655747731863</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6237</v>
      </c>
      <c r="J25">
        <v>7990</v>
      </c>
      <c r="L25">
        <v>3693</v>
      </c>
      <c r="M25">
        <v>8.6669999999999998</v>
      </c>
      <c r="N25">
        <v>11.746</v>
      </c>
      <c r="O25">
        <v>3.08</v>
      </c>
      <c r="Q25">
        <v>0.45</v>
      </c>
      <c r="R25">
        <v>1</v>
      </c>
      <c r="S25">
        <v>0</v>
      </c>
      <c r="T25">
        <v>0</v>
      </c>
      <c r="V25">
        <v>0</v>
      </c>
      <c r="Y25" s="1">
        <v>44846</v>
      </c>
      <c r="Z25" s="6">
        <v>0.57197916666666659</v>
      </c>
      <c r="AB25">
        <v>1</v>
      </c>
      <c r="AD25" s="3">
        <f t="shared" ref="AD25:AD36" si="4">((I25*$F$21)+$F$22)*1000/G25</f>
        <v>10.495255416432617</v>
      </c>
      <c r="AE25" s="3">
        <f t="shared" ref="AE25:AE36" si="5">((J25*$H$21)+$H$22)*1000/H25</f>
        <v>13.232036910396442</v>
      </c>
      <c r="AF25" s="3">
        <f t="shared" ref="AF25:AF36" si="6">AE25-AD25</f>
        <v>2.7367814939638251</v>
      </c>
      <c r="AG25" s="3">
        <f t="shared" ref="AG25:AG36" si="7">((L25*$J$21)+$J$22)*1000/H25</f>
        <v>0.6632707590108492</v>
      </c>
      <c r="AH25" s="3"/>
    </row>
    <row r="26" spans="1:62" x14ac:dyDescent="0.35">
      <c r="A26">
        <v>2</v>
      </c>
      <c r="B26">
        <v>1</v>
      </c>
      <c r="C26" t="s">
        <v>26</v>
      </c>
      <c r="D26" t="s">
        <v>27</v>
      </c>
      <c r="G26">
        <v>0.3</v>
      </c>
      <c r="H26">
        <v>0.3</v>
      </c>
      <c r="I26">
        <v>6702</v>
      </c>
      <c r="J26">
        <v>8023</v>
      </c>
      <c r="L26">
        <v>3637</v>
      </c>
      <c r="M26">
        <v>9.2609999999999992</v>
      </c>
      <c r="N26">
        <v>11.792</v>
      </c>
      <c r="O26">
        <v>2.5310000000000001</v>
      </c>
      <c r="Q26">
        <v>0.441</v>
      </c>
      <c r="R26">
        <v>1</v>
      </c>
      <c r="S26">
        <v>0</v>
      </c>
      <c r="T26">
        <v>0</v>
      </c>
      <c r="V26">
        <v>0</v>
      </c>
      <c r="Y26" s="1">
        <v>44846</v>
      </c>
      <c r="Z26" s="6">
        <v>0.57899305555555558</v>
      </c>
      <c r="AB26">
        <v>1</v>
      </c>
      <c r="AD26" s="3">
        <f t="shared" si="4"/>
        <v>11.267380329942389</v>
      </c>
      <c r="AE26" s="3">
        <f t="shared" si="5"/>
        <v>13.285689028432422</v>
      </c>
      <c r="AF26" s="3">
        <f t="shared" si="6"/>
        <v>2.0183086984900331</v>
      </c>
      <c r="AG26" s="3">
        <f t="shared" si="7"/>
        <v>0.653435469618183</v>
      </c>
      <c r="AH26" s="3"/>
      <c r="AK26">
        <f>ABS(100*(AD26-AD27)/(AVERAGE(AD26:AD27)))</f>
        <v>1.0816254823143248</v>
      </c>
      <c r="AQ26">
        <f>ABS(100*(AE26-AE27)/(AVERAGE(AE26:AE27)))</f>
        <v>0.39236476628088141</v>
      </c>
      <c r="AW26">
        <f>ABS(100*(AF26-AF27)/(AVERAGE(AF26:AF27)))</f>
        <v>3.3703007799755316</v>
      </c>
      <c r="BC26">
        <f>ABS(100*(AG26-AG27)/(AVERAGE(AG26:AG27)))</f>
        <v>0.2952212113336477</v>
      </c>
      <c r="BG26" s="3">
        <f>AVERAGE(AD26:AD27)</f>
        <v>11.206772675441083</v>
      </c>
      <c r="BH26" s="3">
        <f>AVERAGE(AE26:AE27)</f>
        <v>13.259675880293763</v>
      </c>
      <c r="BI26" s="3">
        <f>AVERAGE(AF26:AF27)</f>
        <v>2.0529032048526794</v>
      </c>
      <c r="BJ26" s="3">
        <f>AVERAGE(AG26:AG27)</f>
        <v>0.65440143554067698</v>
      </c>
    </row>
    <row r="27" spans="1:62" x14ac:dyDescent="0.35">
      <c r="A27">
        <v>3</v>
      </c>
      <c r="B27">
        <v>1</v>
      </c>
      <c r="C27" t="s">
        <v>26</v>
      </c>
      <c r="D27" t="s">
        <v>27</v>
      </c>
      <c r="G27">
        <v>0.3</v>
      </c>
      <c r="H27">
        <v>0.3</v>
      </c>
      <c r="I27">
        <v>6629</v>
      </c>
      <c r="J27">
        <v>7991</v>
      </c>
      <c r="L27">
        <v>3648</v>
      </c>
      <c r="M27">
        <v>9.1679999999999993</v>
      </c>
      <c r="N27">
        <v>11.747</v>
      </c>
      <c r="O27">
        <v>2.5790000000000002</v>
      </c>
      <c r="Q27">
        <v>0.442</v>
      </c>
      <c r="R27">
        <v>1</v>
      </c>
      <c r="S27">
        <v>0</v>
      </c>
      <c r="T27">
        <v>0</v>
      </c>
      <c r="V27">
        <v>0</v>
      </c>
      <c r="Y27" s="1">
        <v>44846</v>
      </c>
      <c r="Z27" s="6">
        <v>0.58637731481481481</v>
      </c>
      <c r="AB27">
        <v>1</v>
      </c>
      <c r="AD27" s="3">
        <f t="shared" si="4"/>
        <v>11.14616502093978</v>
      </c>
      <c r="AE27" s="3">
        <f t="shared" si="5"/>
        <v>13.233662732155105</v>
      </c>
      <c r="AF27" s="3">
        <f t="shared" si="6"/>
        <v>2.0874977112153257</v>
      </c>
      <c r="AG27" s="3">
        <f t="shared" si="7"/>
        <v>0.65536740146317096</v>
      </c>
      <c r="AH27" s="3"/>
    </row>
    <row r="28" spans="1:62" x14ac:dyDescent="0.35">
      <c r="A28">
        <v>4</v>
      </c>
      <c r="B28">
        <v>3</v>
      </c>
      <c r="C28" t="s">
        <v>85</v>
      </c>
      <c r="D28" t="s">
        <v>27</v>
      </c>
      <c r="G28">
        <v>0.5</v>
      </c>
      <c r="H28">
        <v>0.5</v>
      </c>
      <c r="I28">
        <v>3545</v>
      </c>
      <c r="J28">
        <v>786</v>
      </c>
      <c r="L28">
        <v>444</v>
      </c>
      <c r="M28">
        <v>3.1339999999999999</v>
      </c>
      <c r="N28">
        <v>0.94399999999999995</v>
      </c>
      <c r="O28">
        <v>0</v>
      </c>
      <c r="Q28">
        <v>0</v>
      </c>
      <c r="R28">
        <v>1</v>
      </c>
      <c r="S28">
        <v>0</v>
      </c>
      <c r="T28">
        <v>0</v>
      </c>
      <c r="V28">
        <v>0</v>
      </c>
      <c r="Y28" s="1">
        <v>44846</v>
      </c>
      <c r="Z28" s="6">
        <v>0.59877314814814808</v>
      </c>
      <c r="AB28">
        <v>1</v>
      </c>
      <c r="AD28" s="3">
        <f t="shared" si="4"/>
        <v>3.6151400019004587</v>
      </c>
      <c r="AE28" s="3">
        <f t="shared" si="5"/>
        <v>0.91177017657919579</v>
      </c>
      <c r="AF28" s="3">
        <f t="shared" si="6"/>
        <v>-2.7033698253212628</v>
      </c>
      <c r="AG28" s="3">
        <f t="shared" si="7"/>
        <v>5.5589006441089064E-2</v>
      </c>
      <c r="AH28" s="3"/>
    </row>
    <row r="29" spans="1:62" x14ac:dyDescent="0.35">
      <c r="A29">
        <v>5</v>
      </c>
      <c r="B29">
        <v>3</v>
      </c>
      <c r="C29" t="s">
        <v>85</v>
      </c>
      <c r="D29" t="s">
        <v>27</v>
      </c>
      <c r="G29">
        <v>0.5</v>
      </c>
      <c r="H29">
        <v>0.5</v>
      </c>
      <c r="I29">
        <v>580</v>
      </c>
      <c r="J29">
        <v>717</v>
      </c>
      <c r="L29">
        <v>378</v>
      </c>
      <c r="M29">
        <v>0.86</v>
      </c>
      <c r="N29">
        <v>0.88600000000000001</v>
      </c>
      <c r="O29">
        <v>2.5999999999999999E-2</v>
      </c>
      <c r="Q29">
        <v>0</v>
      </c>
      <c r="R29">
        <v>1</v>
      </c>
      <c r="S29">
        <v>0</v>
      </c>
      <c r="T29">
        <v>0</v>
      </c>
      <c r="V29">
        <v>0</v>
      </c>
      <c r="Y29" s="1">
        <v>44846</v>
      </c>
      <c r="Z29" s="6">
        <v>0.6050578703703704</v>
      </c>
      <c r="AB29">
        <v>1</v>
      </c>
      <c r="AD29" s="3">
        <f t="shared" si="4"/>
        <v>0.66113952634371176</v>
      </c>
      <c r="AE29" s="3">
        <f t="shared" si="5"/>
        <v>0.84446115577041625</v>
      </c>
      <c r="AF29" s="3">
        <f t="shared" si="6"/>
        <v>0.18332162942670449</v>
      </c>
      <c r="AG29" s="3">
        <f t="shared" si="7"/>
        <v>4.8634051799132223E-2</v>
      </c>
      <c r="AH29" s="3"/>
      <c r="AK29">
        <f>ABS(100*(AD29-AD30)/(AVERAGE(AD29:AD30)))</f>
        <v>2.9047486413837498</v>
      </c>
      <c r="AQ29">
        <f>ABS(100*(AE29-AE30)/(AVERAGE(AE29:AE30)))</f>
        <v>0.5759199337202392</v>
      </c>
      <c r="AW29">
        <f>ABS(100*(AF29-AF30)/(AVERAGE(AF29:AF30)))</f>
        <v>12.194629153336049</v>
      </c>
      <c r="BC29">
        <f>ABS(100*(AG29-AG30)/(AVERAGE(AG29:AG30)))</f>
        <v>19.373036370849125</v>
      </c>
      <c r="BG29" s="3">
        <f>AVERAGE(AD29:AD30)</f>
        <v>0.65167476933939827</v>
      </c>
      <c r="BH29" s="3">
        <f>AVERAGE(AE29:AE30)</f>
        <v>0.84689988840841557</v>
      </c>
      <c r="BI29" s="3">
        <f>AVERAGE(AF29:AF30)</f>
        <v>0.19522511906901718</v>
      </c>
      <c r="BJ29" s="3">
        <f>AVERAGE(AG29:AG30)</f>
        <v>5.3850267780599856E-2</v>
      </c>
    </row>
    <row r="30" spans="1:62" x14ac:dyDescent="0.35">
      <c r="A30">
        <v>6</v>
      </c>
      <c r="B30">
        <v>3</v>
      </c>
      <c r="C30" t="s">
        <v>85</v>
      </c>
      <c r="D30" t="s">
        <v>27</v>
      </c>
      <c r="G30">
        <v>0.5</v>
      </c>
      <c r="H30">
        <v>0.5</v>
      </c>
      <c r="I30">
        <v>561</v>
      </c>
      <c r="J30">
        <v>722</v>
      </c>
      <c r="L30">
        <v>477</v>
      </c>
      <c r="M30">
        <v>0.84499999999999997</v>
      </c>
      <c r="N30">
        <v>0.89</v>
      </c>
      <c r="O30">
        <v>4.4999999999999998E-2</v>
      </c>
      <c r="Q30">
        <v>0</v>
      </c>
      <c r="R30">
        <v>1</v>
      </c>
      <c r="S30">
        <v>0</v>
      </c>
      <c r="T30">
        <v>0</v>
      </c>
      <c r="V30">
        <v>0</v>
      </c>
      <c r="Y30" s="1">
        <v>44846</v>
      </c>
      <c r="Z30" s="6">
        <v>0.6118055555555556</v>
      </c>
      <c r="AB30">
        <v>1</v>
      </c>
      <c r="AD30" s="3">
        <f t="shared" si="4"/>
        <v>0.6422100123350849</v>
      </c>
      <c r="AE30" s="3">
        <f t="shared" si="5"/>
        <v>0.84933862104641478</v>
      </c>
      <c r="AF30" s="3">
        <f t="shared" si="6"/>
        <v>0.20712860871132988</v>
      </c>
      <c r="AG30" s="3">
        <f t="shared" si="7"/>
        <v>5.9066483762067482E-2</v>
      </c>
      <c r="AH30" s="3"/>
    </row>
    <row r="31" spans="1:62" x14ac:dyDescent="0.35">
      <c r="A31">
        <v>7</v>
      </c>
      <c r="B31">
        <v>3</v>
      </c>
      <c r="D31" t="s">
        <v>87</v>
      </c>
      <c r="Y31" s="1">
        <v>44846</v>
      </c>
      <c r="Z31" s="6">
        <v>0.61553240740740744</v>
      </c>
      <c r="AD31" s="3"/>
      <c r="AE31" s="3"/>
      <c r="AF31" s="3"/>
      <c r="AG31" s="3"/>
      <c r="AH31" s="3"/>
    </row>
    <row r="32" spans="1:62" x14ac:dyDescent="0.35">
      <c r="A32">
        <v>8</v>
      </c>
      <c r="B32">
        <v>3</v>
      </c>
      <c r="C32" t="s">
        <v>86</v>
      </c>
      <c r="D32" t="s">
        <v>27</v>
      </c>
      <c r="G32">
        <v>0.5</v>
      </c>
      <c r="H32">
        <v>0.5</v>
      </c>
      <c r="I32">
        <v>65</v>
      </c>
      <c r="J32">
        <v>177</v>
      </c>
      <c r="L32">
        <v>205</v>
      </c>
      <c r="M32">
        <v>0.46500000000000002</v>
      </c>
      <c r="N32">
        <v>0.42799999999999999</v>
      </c>
      <c r="O32">
        <v>0</v>
      </c>
      <c r="Q32">
        <v>0</v>
      </c>
      <c r="R32">
        <v>1</v>
      </c>
      <c r="S32">
        <v>0</v>
      </c>
      <c r="T32">
        <v>0</v>
      </c>
      <c r="V32">
        <v>0</v>
      </c>
      <c r="Y32" s="1">
        <v>44846</v>
      </c>
      <c r="Z32" s="6">
        <v>0.62618055555555563</v>
      </c>
      <c r="AB32">
        <v>1</v>
      </c>
      <c r="AD32" s="3">
        <f t="shared" si="4"/>
        <v>0.14805006768882983</v>
      </c>
      <c r="AE32" s="3">
        <f t="shared" si="5"/>
        <v>0.3176949059625761</v>
      </c>
      <c r="AF32" s="3">
        <f t="shared" si="6"/>
        <v>0.16964483827374627</v>
      </c>
      <c r="AG32" s="3">
        <f t="shared" si="7"/>
        <v>3.0403640389154472E-2</v>
      </c>
      <c r="AH32" s="3"/>
    </row>
    <row r="33" spans="1:62" x14ac:dyDescent="0.35">
      <c r="A33">
        <v>9</v>
      </c>
      <c r="B33">
        <v>3</v>
      </c>
      <c r="C33" t="s">
        <v>86</v>
      </c>
      <c r="D33" t="s">
        <v>27</v>
      </c>
      <c r="G33">
        <v>0.5</v>
      </c>
      <c r="H33">
        <v>0.5</v>
      </c>
      <c r="I33">
        <v>55</v>
      </c>
      <c r="J33">
        <v>160</v>
      </c>
      <c r="L33">
        <v>190</v>
      </c>
      <c r="M33">
        <v>0.45700000000000002</v>
      </c>
      <c r="N33">
        <v>0.41399999999999998</v>
      </c>
      <c r="O33">
        <v>0</v>
      </c>
      <c r="Q33">
        <v>0</v>
      </c>
      <c r="R33">
        <v>1</v>
      </c>
      <c r="S33">
        <v>0</v>
      </c>
      <c r="T33">
        <v>0</v>
      </c>
      <c r="V33">
        <v>0</v>
      </c>
      <c r="Y33" s="1">
        <v>44846</v>
      </c>
      <c r="Z33" s="6">
        <v>0.63175925925925924</v>
      </c>
      <c r="AB33">
        <v>1</v>
      </c>
      <c r="AD33" s="3">
        <f t="shared" si="4"/>
        <v>0.13808716557902631</v>
      </c>
      <c r="AE33" s="3">
        <f t="shared" si="5"/>
        <v>0.30111152402418112</v>
      </c>
      <c r="AF33" s="3">
        <f t="shared" si="6"/>
        <v>0.16302435844515481</v>
      </c>
      <c r="AG33" s="3">
        <f t="shared" si="7"/>
        <v>2.8822968879618827E-2</v>
      </c>
      <c r="AH33" s="3"/>
      <c r="AK33">
        <f>ABS(100*(AD33-AD34)/(AVERAGE(AD33:AD34)))</f>
        <v>2.1881623035105298</v>
      </c>
      <c r="AQ33">
        <f>ABS(100*(AE33-AE34)/(AVERAGE(AE33:AE34)))</f>
        <v>1.3043071282093384</v>
      </c>
      <c r="AW33">
        <f>ABS(100*(AF33-AF34)/(AVERAGE(AF33:AF34)))</f>
        <v>0.56167429520656642</v>
      </c>
      <c r="BC33">
        <f>ABS(100*(AG33-AG34)/(AVERAGE(AG33:AG34)))</f>
        <v>8.4057296338329071</v>
      </c>
      <c r="BG33" s="3">
        <f>AVERAGE(AD33:AD34)</f>
        <v>0.13659273026255578</v>
      </c>
      <c r="BH33" s="3">
        <f>AVERAGE(AE33:AE34)</f>
        <v>0.29916053791378172</v>
      </c>
      <c r="BI33" s="3">
        <f>AVERAGE(AF33:AF34)</f>
        <v>0.16256780765122592</v>
      </c>
      <c r="BJ33" s="3">
        <f>AVERAGE(AG33:AG34)</f>
        <v>3.0087506087247341E-2</v>
      </c>
    </row>
    <row r="34" spans="1:62" x14ac:dyDescent="0.35">
      <c r="A34">
        <v>10</v>
      </c>
      <c r="B34">
        <v>3</v>
      </c>
      <c r="C34" t="s">
        <v>86</v>
      </c>
      <c r="D34" t="s">
        <v>27</v>
      </c>
      <c r="G34">
        <v>0.5</v>
      </c>
      <c r="H34">
        <v>0.5</v>
      </c>
      <c r="I34">
        <v>52</v>
      </c>
      <c r="J34">
        <v>156</v>
      </c>
      <c r="L34">
        <v>214</v>
      </c>
      <c r="M34">
        <v>0.45500000000000002</v>
      </c>
      <c r="N34">
        <v>0.41099999999999998</v>
      </c>
      <c r="O34">
        <v>0</v>
      </c>
      <c r="Q34">
        <v>0</v>
      </c>
      <c r="R34">
        <v>1</v>
      </c>
      <c r="S34">
        <v>0</v>
      </c>
      <c r="T34">
        <v>0</v>
      </c>
      <c r="V34">
        <v>0</v>
      </c>
      <c r="Y34" s="1">
        <v>44846</v>
      </c>
      <c r="Z34" s="6">
        <v>0.63780092592592597</v>
      </c>
      <c r="AB34">
        <v>1</v>
      </c>
      <c r="AD34" s="3">
        <f t="shared" si="4"/>
        <v>0.13509829494608525</v>
      </c>
      <c r="AE34" s="3">
        <f t="shared" si="5"/>
        <v>0.29720955180338227</v>
      </c>
      <c r="AF34" s="3">
        <f t="shared" si="6"/>
        <v>0.16211125685729702</v>
      </c>
      <c r="AG34" s="3">
        <f t="shared" si="7"/>
        <v>3.1352043294875856E-2</v>
      </c>
      <c r="AH34" s="3"/>
    </row>
    <row r="35" spans="1:62" x14ac:dyDescent="0.35">
      <c r="A35">
        <v>11</v>
      </c>
      <c r="B35">
        <v>4</v>
      </c>
      <c r="C35" t="s">
        <v>61</v>
      </c>
      <c r="D35" t="s">
        <v>27</v>
      </c>
      <c r="G35">
        <v>0.2</v>
      </c>
      <c r="H35">
        <v>0.2</v>
      </c>
      <c r="I35">
        <v>412</v>
      </c>
      <c r="J35">
        <v>2249</v>
      </c>
      <c r="L35">
        <v>1168</v>
      </c>
      <c r="M35">
        <v>1.827</v>
      </c>
      <c r="N35">
        <v>5.46</v>
      </c>
      <c r="O35">
        <v>3.633</v>
      </c>
      <c r="Q35">
        <v>1.4999999999999999E-2</v>
      </c>
      <c r="R35">
        <v>1</v>
      </c>
      <c r="S35">
        <v>0</v>
      </c>
      <c r="T35">
        <v>0</v>
      </c>
      <c r="V35">
        <v>0</v>
      </c>
      <c r="Y35" s="1">
        <v>44846</v>
      </c>
      <c r="Z35" s="6">
        <v>0.64887731481481481</v>
      </c>
      <c r="AB35">
        <v>1</v>
      </c>
      <c r="AD35" s="3">
        <f t="shared" si="4"/>
        <v>1.2344069272475309</v>
      </c>
      <c r="AE35" s="3">
        <f t="shared" si="5"/>
        <v>5.8472912908409063</v>
      </c>
      <c r="AF35" s="3">
        <f t="shared" si="6"/>
        <v>4.6128843635933752</v>
      </c>
      <c r="AG35" s="3">
        <f t="shared" si="7"/>
        <v>0.32970687825335698</v>
      </c>
      <c r="AH35" s="3"/>
    </row>
    <row r="36" spans="1:62" x14ac:dyDescent="0.35">
      <c r="A36">
        <v>12</v>
      </c>
      <c r="B36">
        <v>4</v>
      </c>
      <c r="C36" t="s">
        <v>61</v>
      </c>
      <c r="D36" t="s">
        <v>27</v>
      </c>
      <c r="G36">
        <v>0.2</v>
      </c>
      <c r="H36">
        <v>0.2</v>
      </c>
      <c r="I36">
        <v>1103</v>
      </c>
      <c r="J36">
        <v>2279</v>
      </c>
      <c r="L36">
        <v>1189</v>
      </c>
      <c r="M36">
        <v>3.1520000000000001</v>
      </c>
      <c r="N36">
        <v>5.5229999999999997</v>
      </c>
      <c r="O36">
        <v>2.37</v>
      </c>
      <c r="Q36">
        <v>2.1000000000000001E-2</v>
      </c>
      <c r="R36">
        <v>1</v>
      </c>
      <c r="S36">
        <v>0</v>
      </c>
      <c r="T36">
        <v>0</v>
      </c>
      <c r="V36">
        <v>0</v>
      </c>
      <c r="Y36" s="1">
        <v>44846</v>
      </c>
      <c r="Z36" s="6">
        <v>0.65519675925925924</v>
      </c>
      <c r="AB36">
        <v>1</v>
      </c>
      <c r="AD36" s="3">
        <f t="shared" si="4"/>
        <v>2.9554982667160905</v>
      </c>
      <c r="AE36" s="3">
        <f t="shared" si="5"/>
        <v>5.9204532699808841</v>
      </c>
      <c r="AF36" s="3">
        <f t="shared" si="6"/>
        <v>2.9649550032647936</v>
      </c>
      <c r="AG36" s="3">
        <f t="shared" si="7"/>
        <v>0.33523922853673177</v>
      </c>
      <c r="AH36" s="3"/>
      <c r="AJ36">
        <f>ABS(100*((AVERAGE(AD36:AD37))-3)/3)</f>
        <v>1.6079273858361869</v>
      </c>
      <c r="AK36">
        <f>ABS(100*(AD36-AD37)/(AVERAGE(AD36:AD37)))</f>
        <v>0.25314290686993751</v>
      </c>
      <c r="AP36">
        <f>ABS(100*((AVERAGE(AE36:AE37))-6)/6)</f>
        <v>1.0006144819186897</v>
      </c>
      <c r="AQ36">
        <f>ABS(100*(AE36-AE37)/(AVERAGE(AE36:AE37)))</f>
        <v>0.65690175758485758</v>
      </c>
      <c r="AV36">
        <f>ABS(100*((AVERAGE(AF36:AF37))-3)/3)</f>
        <v>0.39330157800119281</v>
      </c>
      <c r="AW36">
        <f>ABS(100*(AF36-AF37)/(AVERAGE(AF36:AF37)))</f>
        <v>1.5558491388926268</v>
      </c>
      <c r="BB36">
        <f>ABS(100*((AVERAGE(AG36:AG37))-0.3)/0.3)</f>
        <v>12.84409806053257</v>
      </c>
      <c r="BC36">
        <f>ABS(100*(AG36-AG37)/(AVERAGE(AG36:AG37)))</f>
        <v>1.9454957187035202</v>
      </c>
      <c r="BG36" s="3">
        <f>AVERAGE(AD36:AD37)</f>
        <v>2.9517621784249144</v>
      </c>
      <c r="BH36" s="3">
        <f>AVERAGE(AE36:AE37)</f>
        <v>5.9399631310848786</v>
      </c>
      <c r="BI36" s="3">
        <f>AVERAGE(AF36:AF37)</f>
        <v>2.9882009526599642</v>
      </c>
      <c r="BJ36" s="3">
        <f>AVERAGE(AG36:AG37)</f>
        <v>0.33853229418159769</v>
      </c>
    </row>
    <row r="37" spans="1:62" x14ac:dyDescent="0.35">
      <c r="A37">
        <v>13</v>
      </c>
      <c r="B37">
        <v>4</v>
      </c>
      <c r="C37" t="s">
        <v>61</v>
      </c>
      <c r="D37" t="s">
        <v>27</v>
      </c>
      <c r="G37">
        <v>0.2</v>
      </c>
      <c r="H37">
        <v>0.2</v>
      </c>
      <c r="I37">
        <v>1100</v>
      </c>
      <c r="J37">
        <v>2295</v>
      </c>
      <c r="L37">
        <v>1214</v>
      </c>
      <c r="M37">
        <v>3.1469999999999998</v>
      </c>
      <c r="N37">
        <v>5.556</v>
      </c>
      <c r="O37">
        <v>2.41</v>
      </c>
      <c r="Q37">
        <v>2.7E-2</v>
      </c>
      <c r="R37">
        <v>1</v>
      </c>
      <c r="S37">
        <v>0</v>
      </c>
      <c r="T37">
        <v>0</v>
      </c>
      <c r="V37">
        <v>0</v>
      </c>
      <c r="Y37" s="1">
        <v>44846</v>
      </c>
      <c r="Z37" s="6">
        <v>0.6620138888888889</v>
      </c>
      <c r="AB37">
        <v>1</v>
      </c>
      <c r="AD37" s="3">
        <f t="shared" ref="AD37:AD100" si="8">((I37*$F$21)+$F$22)*1000/G37</f>
        <v>2.9480260901337383</v>
      </c>
      <c r="AE37" s="3">
        <f t="shared" ref="AE37:AE100" si="9">((J37*$H$21)+$H$22)*1000/H37</f>
        <v>5.9594729921888732</v>
      </c>
      <c r="AF37" s="3">
        <f t="shared" ref="AF37:AF100" si="10">AE37-AD37</f>
        <v>3.0114469020551349</v>
      </c>
      <c r="AG37" s="3">
        <f t="shared" ref="AG37:AG100" si="11">((L37*$J$21)+$J$22)*1000/H37</f>
        <v>0.34182535982646356</v>
      </c>
      <c r="AH37" s="3"/>
    </row>
    <row r="38" spans="1:62" x14ac:dyDescent="0.35">
      <c r="A38">
        <v>14</v>
      </c>
      <c r="B38">
        <v>5</v>
      </c>
      <c r="C38" t="s">
        <v>61</v>
      </c>
      <c r="D38" t="s">
        <v>27</v>
      </c>
      <c r="G38">
        <v>0.6</v>
      </c>
      <c r="H38">
        <v>0.6</v>
      </c>
      <c r="I38">
        <v>3798</v>
      </c>
      <c r="J38">
        <v>7722</v>
      </c>
      <c r="L38">
        <v>3321</v>
      </c>
      <c r="M38">
        <v>2.774</v>
      </c>
      <c r="N38">
        <v>5.6840000000000002</v>
      </c>
      <c r="O38">
        <v>2.91</v>
      </c>
      <c r="Q38">
        <v>0.193</v>
      </c>
      <c r="R38">
        <v>1</v>
      </c>
      <c r="S38">
        <v>0</v>
      </c>
      <c r="T38">
        <v>0</v>
      </c>
      <c r="V38">
        <v>0</v>
      </c>
      <c r="Y38" s="1">
        <v>44846</v>
      </c>
      <c r="Z38" s="6">
        <v>0.67512731481481481</v>
      </c>
      <c r="AB38">
        <v>1</v>
      </c>
      <c r="AD38" s="3">
        <f t="shared" si="8"/>
        <v>3.2226678543987402</v>
      </c>
      <c r="AE38" s="3">
        <f t="shared" si="9"/>
        <v>6.3981583395369528</v>
      </c>
      <c r="AF38" s="3">
        <f t="shared" si="10"/>
        <v>3.1754904851382126</v>
      </c>
      <c r="AG38" s="3">
        <f t="shared" si="11"/>
        <v>0.2989681683083546</v>
      </c>
      <c r="AH38" s="3"/>
    </row>
    <row r="39" spans="1:62" x14ac:dyDescent="0.35">
      <c r="A39">
        <v>15</v>
      </c>
      <c r="B39">
        <v>5</v>
      </c>
      <c r="C39" t="s">
        <v>61</v>
      </c>
      <c r="D39" t="s">
        <v>27</v>
      </c>
      <c r="G39">
        <v>0.6</v>
      </c>
      <c r="H39">
        <v>0.6</v>
      </c>
      <c r="I39">
        <v>3810</v>
      </c>
      <c r="J39">
        <v>7795</v>
      </c>
      <c r="L39">
        <v>3437</v>
      </c>
      <c r="M39">
        <v>2.782</v>
      </c>
      <c r="N39">
        <v>5.7359999999999998</v>
      </c>
      <c r="O39">
        <v>2.9540000000000002</v>
      </c>
      <c r="Q39">
        <v>0.20300000000000001</v>
      </c>
      <c r="R39">
        <v>1</v>
      </c>
      <c r="S39">
        <v>0</v>
      </c>
      <c r="T39">
        <v>0</v>
      </c>
      <c r="V39">
        <v>0</v>
      </c>
      <c r="Y39" s="1">
        <v>44846</v>
      </c>
      <c r="Z39" s="6">
        <v>0.68234953703703705</v>
      </c>
      <c r="AB39">
        <v>1</v>
      </c>
      <c r="AD39" s="3">
        <f t="shared" si="8"/>
        <v>3.2326307565085437</v>
      </c>
      <c r="AE39" s="3">
        <f t="shared" si="9"/>
        <v>6.4575008337282682</v>
      </c>
      <c r="AF39" s="3">
        <f t="shared" si="10"/>
        <v>3.2248700772197245</v>
      </c>
      <c r="AG39" s="3">
        <f t="shared" si="11"/>
        <v>0.30915471803647321</v>
      </c>
      <c r="AH39" s="3"/>
      <c r="AJ39">
        <f>ABS(100*((AVERAGE(AD39:AD40))-3)/3)</f>
        <v>7.4499365413741359</v>
      </c>
      <c r="AK39">
        <f>ABS(100*(AD39-AD40)/(AVERAGE(AD39:AD40)))</f>
        <v>0.56663041172377493</v>
      </c>
      <c r="AP39">
        <f>ABS(100*((AVERAGE(AE39:AE40))-6)/6)</f>
        <v>7.3879148889989921</v>
      </c>
      <c r="AQ39">
        <f>ABS(100*(AE39-AE40)/(AVERAGE(AE39:AE40)))</f>
        <v>0.44157483962181143</v>
      </c>
      <c r="AV39">
        <f>ABS(100*((AVERAGE(AF39:AF40))-3)/3)</f>
        <v>7.3258932366238483</v>
      </c>
      <c r="AW39">
        <f>ABS(100*(AF39-AF40)/(AVERAGE(AF39:AF40)))</f>
        <v>0.31637473290687462</v>
      </c>
      <c r="BB39">
        <f>ABS(100*((AVERAGE(AG39:AG40))-0.3)/0.3)</f>
        <v>2.758855732614085</v>
      </c>
      <c r="BC39">
        <f>ABS(100*(AG39-AG40)/(AVERAGE(AG39:AG40)))</f>
        <v>0.56971624318585778</v>
      </c>
      <c r="BG39" s="3">
        <f>AVERAGE(AD39:AD40)</f>
        <v>3.2234980962412241</v>
      </c>
      <c r="BH39" s="3">
        <f>AVERAGE(AE39:AE40)</f>
        <v>6.4432748933399395</v>
      </c>
      <c r="BI39" s="3">
        <f>AVERAGE(AF39:AF40)</f>
        <v>3.2197767970987154</v>
      </c>
      <c r="BJ39" s="3">
        <f>AVERAGE(AG39:AG40)</f>
        <v>0.30827656719784224</v>
      </c>
    </row>
    <row r="40" spans="1:62" x14ac:dyDescent="0.35">
      <c r="A40">
        <v>16</v>
      </c>
      <c r="B40">
        <v>5</v>
      </c>
      <c r="C40" t="s">
        <v>61</v>
      </c>
      <c r="D40" t="s">
        <v>27</v>
      </c>
      <c r="G40">
        <v>0.6</v>
      </c>
      <c r="H40">
        <v>0.6</v>
      </c>
      <c r="I40">
        <v>3788</v>
      </c>
      <c r="J40">
        <v>7760</v>
      </c>
      <c r="L40">
        <v>3417</v>
      </c>
      <c r="M40">
        <v>2.7679999999999998</v>
      </c>
      <c r="N40">
        <v>5.7110000000000003</v>
      </c>
      <c r="O40">
        <v>2.9430000000000001</v>
      </c>
      <c r="Q40">
        <v>0.20100000000000001</v>
      </c>
      <c r="R40">
        <v>1</v>
      </c>
      <c r="S40">
        <v>0</v>
      </c>
      <c r="T40">
        <v>0</v>
      </c>
      <c r="V40">
        <v>0</v>
      </c>
      <c r="Y40" s="1">
        <v>44846</v>
      </c>
      <c r="Z40" s="6">
        <v>0.6900115740740741</v>
      </c>
      <c r="AB40">
        <v>1</v>
      </c>
      <c r="AD40" s="3">
        <f t="shared" si="8"/>
        <v>3.214365435973904</v>
      </c>
      <c r="AE40" s="3">
        <f t="shared" si="9"/>
        <v>6.4290489529516099</v>
      </c>
      <c r="AF40" s="3">
        <f t="shared" si="10"/>
        <v>3.2146835169777059</v>
      </c>
      <c r="AG40" s="3">
        <f t="shared" si="11"/>
        <v>0.30739841635921134</v>
      </c>
      <c r="AH40" s="3"/>
    </row>
    <row r="41" spans="1:62" x14ac:dyDescent="0.35">
      <c r="A41">
        <v>17</v>
      </c>
      <c r="B41">
        <v>6</v>
      </c>
      <c r="C41" t="s">
        <v>65</v>
      </c>
      <c r="D41" t="s">
        <v>27</v>
      </c>
      <c r="G41">
        <v>0.33300000000000002</v>
      </c>
      <c r="H41">
        <v>0.33300000000000002</v>
      </c>
      <c r="I41">
        <v>4120</v>
      </c>
      <c r="J41">
        <v>11604</v>
      </c>
      <c r="L41">
        <v>5783</v>
      </c>
      <c r="M41">
        <v>5.3689999999999998</v>
      </c>
      <c r="N41">
        <v>15.18</v>
      </c>
      <c r="O41">
        <v>9.8109999999999999</v>
      </c>
      <c r="Q41">
        <v>0.73399999999999999</v>
      </c>
      <c r="R41">
        <v>1</v>
      </c>
      <c r="S41">
        <v>0</v>
      </c>
      <c r="T41">
        <v>0</v>
      </c>
      <c r="V41">
        <v>0</v>
      </c>
      <c r="Y41" s="1">
        <v>44846</v>
      </c>
      <c r="Z41" s="6">
        <v>0.70307870370370373</v>
      </c>
      <c r="AB41">
        <v>1</v>
      </c>
      <c r="AD41" s="3">
        <f t="shared" si="8"/>
        <v>6.2882986084296721</v>
      </c>
      <c r="AE41" s="3">
        <f t="shared" si="9"/>
        <v>17.21419526686125</v>
      </c>
      <c r="AF41" s="3">
        <f t="shared" si="10"/>
        <v>10.925896658431578</v>
      </c>
      <c r="AG41" s="3">
        <f t="shared" si="11"/>
        <v>0.92823226086357724</v>
      </c>
      <c r="AH41" s="3"/>
    </row>
    <row r="42" spans="1:62" x14ac:dyDescent="0.35">
      <c r="A42">
        <v>18</v>
      </c>
      <c r="B42">
        <v>6</v>
      </c>
      <c r="C42" t="s">
        <v>65</v>
      </c>
      <c r="D42" t="s">
        <v>27</v>
      </c>
      <c r="G42">
        <v>0.33300000000000002</v>
      </c>
      <c r="H42">
        <v>0.33300000000000002</v>
      </c>
      <c r="I42">
        <v>5598</v>
      </c>
      <c r="J42">
        <v>11660</v>
      </c>
      <c r="L42">
        <v>5791</v>
      </c>
      <c r="M42">
        <v>7.0709999999999997</v>
      </c>
      <c r="N42">
        <v>15.250999999999999</v>
      </c>
      <c r="O42">
        <v>8.18</v>
      </c>
      <c r="Q42">
        <v>0.73499999999999999</v>
      </c>
      <c r="R42">
        <v>1</v>
      </c>
      <c r="S42">
        <v>0</v>
      </c>
      <c r="T42">
        <v>0</v>
      </c>
      <c r="V42">
        <v>0</v>
      </c>
      <c r="Y42" s="1">
        <v>44846</v>
      </c>
      <c r="Z42" s="6">
        <v>0.71016203703703706</v>
      </c>
      <c r="AB42">
        <v>1</v>
      </c>
      <c r="AD42" s="3">
        <f t="shared" si="8"/>
        <v>8.4992849925572429</v>
      </c>
      <c r="AE42" s="3">
        <f t="shared" si="9"/>
        <v>17.296218706938102</v>
      </c>
      <c r="AF42" s="3">
        <f t="shared" si="10"/>
        <v>8.7969337143808595</v>
      </c>
      <c r="AG42" s="3">
        <f t="shared" si="11"/>
        <v>0.92949806387421641</v>
      </c>
      <c r="AH42" s="3"/>
      <c r="AJ42">
        <f>ABS(100*((AVERAGE(AD42:AD43))-9)/9)</f>
        <v>4.9485061253020115</v>
      </c>
      <c r="AK42">
        <f>ABS(100*(AD42-AD43)/(AVERAGE(AD42:AD43)))</f>
        <v>1.2940227077461781</v>
      </c>
      <c r="AP42">
        <f>ABS(100*((AVERAGE(AE42:AE43))-18)/18)</f>
        <v>3.7919060049952256</v>
      </c>
      <c r="AQ42">
        <f>ABS(100*(AE42-AE43)/(AVERAGE(AE42:AE43)))</f>
        <v>0.24528095853764328</v>
      </c>
      <c r="AV42">
        <f>ABS(100*((AVERAGE(AF42:AF43))-9)/9)</f>
        <v>2.6353058846884401</v>
      </c>
      <c r="AW42">
        <f>ABS(100*(AF42-AF43)/(AVERAGE(AF42:AF43)))</f>
        <v>0.77854467822732387</v>
      </c>
      <c r="BB42">
        <f>ABS(100*((AVERAGE(AG42:AG43))-0.9)/0.9)</f>
        <v>3.4621589250755829</v>
      </c>
      <c r="BC42">
        <f>ABS(100*(AG42-AG43)/(AVERAGE(AG42:AG43)))</f>
        <v>0.35683823786928592</v>
      </c>
      <c r="BG42" s="3">
        <f>AVERAGE(AD42:AD43)</f>
        <v>8.554634448722819</v>
      </c>
      <c r="BH42" s="3">
        <f>AVERAGE(AE42:AE43)</f>
        <v>17.317456919100859</v>
      </c>
      <c r="BI42" s="3">
        <f>AVERAGE(AF42:AF43)</f>
        <v>8.7628224703780404</v>
      </c>
      <c r="BJ42" s="3">
        <f>AVERAGE(AG42:AG43)</f>
        <v>0.93115943032568027</v>
      </c>
    </row>
    <row r="43" spans="1:62" x14ac:dyDescent="0.35">
      <c r="A43">
        <v>19</v>
      </c>
      <c r="B43">
        <v>6</v>
      </c>
      <c r="C43" t="s">
        <v>65</v>
      </c>
      <c r="D43" t="s">
        <v>27</v>
      </c>
      <c r="G43">
        <v>0.33300000000000002</v>
      </c>
      <c r="H43">
        <v>0.33300000000000002</v>
      </c>
      <c r="I43">
        <v>5672</v>
      </c>
      <c r="J43">
        <v>11689</v>
      </c>
      <c r="L43">
        <v>5812</v>
      </c>
      <c r="M43">
        <v>7.1559999999999997</v>
      </c>
      <c r="N43">
        <v>15.287000000000001</v>
      </c>
      <c r="O43">
        <v>8.1310000000000002</v>
      </c>
      <c r="Q43">
        <v>0.73799999999999999</v>
      </c>
      <c r="R43">
        <v>1</v>
      </c>
      <c r="S43">
        <v>0</v>
      </c>
      <c r="T43">
        <v>0</v>
      </c>
      <c r="V43">
        <v>0</v>
      </c>
      <c r="Y43" s="1">
        <v>44846</v>
      </c>
      <c r="Z43" s="6">
        <v>0.7176851851851852</v>
      </c>
      <c r="AB43">
        <v>1</v>
      </c>
      <c r="AD43" s="3">
        <f t="shared" si="8"/>
        <v>8.6099839048883933</v>
      </c>
      <c r="AE43" s="3">
        <f t="shared" si="9"/>
        <v>17.338695131263616</v>
      </c>
      <c r="AF43" s="3">
        <f t="shared" si="10"/>
        <v>8.7287112263752231</v>
      </c>
      <c r="AG43" s="3">
        <f t="shared" si="11"/>
        <v>0.93282079677714425</v>
      </c>
      <c r="AH43" s="3"/>
      <c r="BG43" s="3"/>
      <c r="BH43" s="3"/>
      <c r="BI43" s="3"/>
      <c r="BJ43" s="3"/>
    </row>
    <row r="44" spans="1:62" x14ac:dyDescent="0.35">
      <c r="A44">
        <v>20</v>
      </c>
      <c r="B44">
        <v>7</v>
      </c>
      <c r="C44" t="s">
        <v>65</v>
      </c>
      <c r="D44" t="s">
        <v>27</v>
      </c>
      <c r="G44">
        <v>0.46700000000000003</v>
      </c>
      <c r="H44">
        <v>0.46700000000000003</v>
      </c>
      <c r="I44">
        <v>8304</v>
      </c>
      <c r="J44">
        <v>17084</v>
      </c>
      <c r="L44">
        <v>7899</v>
      </c>
      <c r="M44">
        <v>7.2649999999999997</v>
      </c>
      <c r="N44">
        <v>15.795</v>
      </c>
      <c r="O44">
        <v>8.5299999999999994</v>
      </c>
      <c r="Q44">
        <v>0.76</v>
      </c>
      <c r="R44">
        <v>1</v>
      </c>
      <c r="S44">
        <v>0</v>
      </c>
      <c r="T44">
        <v>0</v>
      </c>
      <c r="V44">
        <v>0</v>
      </c>
      <c r="Y44" s="1">
        <v>44846</v>
      </c>
      <c r="Z44" s="6">
        <v>0.7315625</v>
      </c>
      <c r="AB44">
        <v>1</v>
      </c>
      <c r="AD44" s="3">
        <f t="shared" si="8"/>
        <v>8.9469862055202984</v>
      </c>
      <c r="AE44" s="3">
        <f t="shared" si="9"/>
        <v>17.998239818226949</v>
      </c>
      <c r="AF44" s="3">
        <f t="shared" si="10"/>
        <v>9.0512536127066507</v>
      </c>
      <c r="AG44" s="3">
        <f t="shared" si="11"/>
        <v>0.90062392578190986</v>
      </c>
      <c r="AH44" s="3"/>
      <c r="BG44" s="3"/>
      <c r="BH44" s="3"/>
      <c r="BI44" s="3"/>
      <c r="BJ44" s="3"/>
    </row>
    <row r="45" spans="1:62" x14ac:dyDescent="0.35">
      <c r="A45">
        <v>21</v>
      </c>
      <c r="B45">
        <v>7</v>
      </c>
      <c r="C45" t="s">
        <v>65</v>
      </c>
      <c r="D45" t="s">
        <v>27</v>
      </c>
      <c r="G45">
        <v>0.46700000000000003</v>
      </c>
      <c r="H45">
        <v>0.46700000000000003</v>
      </c>
      <c r="I45">
        <v>8339</v>
      </c>
      <c r="J45">
        <v>17079</v>
      </c>
      <c r="L45">
        <v>7753</v>
      </c>
      <c r="M45">
        <v>7.2939999999999996</v>
      </c>
      <c r="N45">
        <v>15.79</v>
      </c>
      <c r="O45">
        <v>8.4960000000000004</v>
      </c>
      <c r="Q45">
        <v>0.74399999999999999</v>
      </c>
      <c r="R45">
        <v>1</v>
      </c>
      <c r="S45">
        <v>0</v>
      </c>
      <c r="T45">
        <v>0</v>
      </c>
      <c r="V45">
        <v>0</v>
      </c>
      <c r="Y45" s="1">
        <v>44846</v>
      </c>
      <c r="Z45" s="6">
        <v>0.73906250000000007</v>
      </c>
      <c r="AB45">
        <v>1</v>
      </c>
      <c r="AD45" s="3">
        <f t="shared" si="8"/>
        <v>8.9843204211351946</v>
      </c>
      <c r="AE45" s="3">
        <f t="shared" si="9"/>
        <v>17.993017692663781</v>
      </c>
      <c r="AF45" s="3">
        <f t="shared" si="10"/>
        <v>9.008697271528586</v>
      </c>
      <c r="AG45" s="3">
        <f t="shared" si="11"/>
        <v>0.88415154602515011</v>
      </c>
      <c r="AH45" s="3"/>
      <c r="AJ45">
        <f>ABS(100*((AVERAGE(AD45:AD46))-9)/9)</f>
        <v>0.35199952206082702</v>
      </c>
      <c r="AK45">
        <f>ABS(100*(AD45-AD46)/(AVERAGE(AD45:AD46)))</f>
        <v>0.35681996280078526</v>
      </c>
      <c r="AP45">
        <f>ABS(100*((AVERAGE(AE45:AE46))-18)/18)</f>
        <v>0.13528025579326985</v>
      </c>
      <c r="AQ45">
        <f>ABS(100*(AE45-AE46)/(AVERAGE(AE45:AE46)))</f>
        <v>0.3476713734878058</v>
      </c>
      <c r="AV45">
        <f>ABS(100*((AVERAGE(AF45:AF46))-9)/9)</f>
        <v>0.62256003364736678</v>
      </c>
      <c r="AW45">
        <f>ABS(100*(AF45-AF46)/(AVERAGE(AF45:AF46)))</f>
        <v>1.0453395007121065</v>
      </c>
      <c r="BB45">
        <f>ABS(100*((AVERAGE(AG45:AG46))-0.9)/0.9)</f>
        <v>1.3723215432789315</v>
      </c>
      <c r="BC45">
        <f>ABS(100*(AG45-AG46)/(AVERAGE(AG45:AG46)))</f>
        <v>0.78805015659061828</v>
      </c>
      <c r="BG45" s="3">
        <f>AVERAGE(AD45:AD46)</f>
        <v>8.9683200430145256</v>
      </c>
      <c r="BH45" s="3">
        <f>AVERAGE(AE45:AE46)</f>
        <v>18.024350446042789</v>
      </c>
      <c r="BI45" s="3">
        <f>AVERAGE(AF45:AF46)</f>
        <v>9.056030403028263</v>
      </c>
      <c r="BJ45" s="3">
        <f>AVERAGE(AG45:AG46)</f>
        <v>0.88764910611048964</v>
      </c>
    </row>
    <row r="46" spans="1:62" x14ac:dyDescent="0.35">
      <c r="A46">
        <v>22</v>
      </c>
      <c r="B46">
        <v>7</v>
      </c>
      <c r="C46" t="s">
        <v>65</v>
      </c>
      <c r="D46" t="s">
        <v>27</v>
      </c>
      <c r="G46">
        <v>0.46700000000000003</v>
      </c>
      <c r="H46">
        <v>0.46700000000000003</v>
      </c>
      <c r="I46">
        <v>8309</v>
      </c>
      <c r="J46">
        <v>17139</v>
      </c>
      <c r="L46">
        <v>7815</v>
      </c>
      <c r="M46">
        <v>7.2690000000000001</v>
      </c>
      <c r="N46">
        <v>15.843999999999999</v>
      </c>
      <c r="O46">
        <v>8.5749999999999993</v>
      </c>
      <c r="Q46">
        <v>0.751</v>
      </c>
      <c r="R46">
        <v>1</v>
      </c>
      <c r="S46">
        <v>0</v>
      </c>
      <c r="T46">
        <v>0</v>
      </c>
      <c r="V46">
        <v>0</v>
      </c>
      <c r="Y46" s="1">
        <v>44846</v>
      </c>
      <c r="Z46" s="6">
        <v>0.74703703703703705</v>
      </c>
      <c r="AB46">
        <v>1</v>
      </c>
      <c r="AD46" s="3">
        <f t="shared" si="8"/>
        <v>8.9523196648938548</v>
      </c>
      <c r="AE46" s="3">
        <f t="shared" si="9"/>
        <v>18.055683199421793</v>
      </c>
      <c r="AF46" s="3">
        <f t="shared" si="10"/>
        <v>9.1033635345279382</v>
      </c>
      <c r="AG46" s="3">
        <f t="shared" si="11"/>
        <v>0.89114666619582905</v>
      </c>
      <c r="AH46" s="3"/>
      <c r="BG46" s="3"/>
      <c r="BH46" s="3"/>
      <c r="BI46" s="3"/>
      <c r="BJ46" s="3"/>
    </row>
    <row r="47" spans="1:62" x14ac:dyDescent="0.35">
      <c r="A47">
        <v>23</v>
      </c>
      <c r="B47">
        <v>8</v>
      </c>
      <c r="C47" t="s">
        <v>65</v>
      </c>
      <c r="D47" t="s">
        <v>27</v>
      </c>
      <c r="G47">
        <v>0.6</v>
      </c>
      <c r="H47">
        <v>0.6</v>
      </c>
      <c r="I47">
        <v>10912</v>
      </c>
      <c r="J47">
        <v>22379</v>
      </c>
      <c r="L47">
        <v>10399</v>
      </c>
      <c r="M47">
        <v>7.3220000000000001</v>
      </c>
      <c r="N47">
        <v>16.030999999999999</v>
      </c>
      <c r="O47">
        <v>8.7089999999999996</v>
      </c>
      <c r="Q47">
        <v>0.81</v>
      </c>
      <c r="R47">
        <v>1</v>
      </c>
      <c r="S47">
        <v>0</v>
      </c>
      <c r="T47">
        <v>0</v>
      </c>
      <c r="V47">
        <v>0</v>
      </c>
      <c r="Y47" s="1">
        <v>44846</v>
      </c>
      <c r="Z47" s="6">
        <v>0.76145833333333324</v>
      </c>
      <c r="AB47">
        <v>1</v>
      </c>
      <c r="AD47" s="3">
        <f t="shared" si="8"/>
        <v>9.1290083218272677</v>
      </c>
      <c r="AE47" s="3">
        <f t="shared" si="9"/>
        <v>18.312993097922003</v>
      </c>
      <c r="AF47" s="3">
        <f t="shared" si="10"/>
        <v>9.1839847760947357</v>
      </c>
      <c r="AG47" s="3">
        <f t="shared" si="11"/>
        <v>0.92052333189131497</v>
      </c>
      <c r="AH47" s="3"/>
      <c r="BG47" s="3"/>
      <c r="BH47" s="3"/>
      <c r="BI47" s="3"/>
      <c r="BJ47" s="3"/>
    </row>
    <row r="48" spans="1:62" x14ac:dyDescent="0.35">
      <c r="A48">
        <v>24</v>
      </c>
      <c r="B48">
        <v>8</v>
      </c>
      <c r="C48" t="s">
        <v>65</v>
      </c>
      <c r="D48" t="s">
        <v>27</v>
      </c>
      <c r="G48">
        <v>0.6</v>
      </c>
      <c r="H48">
        <v>0.6</v>
      </c>
      <c r="I48">
        <v>10957</v>
      </c>
      <c r="J48">
        <v>22509</v>
      </c>
      <c r="L48">
        <v>10748</v>
      </c>
      <c r="M48">
        <v>7.351</v>
      </c>
      <c r="N48">
        <v>16.123000000000001</v>
      </c>
      <c r="O48">
        <v>8.7720000000000002</v>
      </c>
      <c r="Q48">
        <v>0.84</v>
      </c>
      <c r="R48">
        <v>1</v>
      </c>
      <c r="S48">
        <v>0</v>
      </c>
      <c r="T48">
        <v>0</v>
      </c>
      <c r="V48">
        <v>0</v>
      </c>
      <c r="Y48" s="1">
        <v>44846</v>
      </c>
      <c r="Z48" s="6">
        <v>0.76921296296296304</v>
      </c>
      <c r="AB48">
        <v>1</v>
      </c>
      <c r="AD48" s="3">
        <f t="shared" si="8"/>
        <v>9.1663692047390306</v>
      </c>
      <c r="AE48" s="3">
        <f t="shared" si="9"/>
        <v>18.418671512235306</v>
      </c>
      <c r="AF48" s="3">
        <f t="shared" si="10"/>
        <v>9.2523023074962758</v>
      </c>
      <c r="AG48" s="3">
        <f t="shared" si="11"/>
        <v>0.95117079615953382</v>
      </c>
      <c r="AH48" s="3"/>
      <c r="AJ48">
        <f>ABS(100*((AVERAGE(AD48:AD49))-9)/9)</f>
        <v>2.116069090789511</v>
      </c>
      <c r="AK48">
        <f>ABS(100*(AD48-AD49)/(AVERAGE(AD48:AD49)))</f>
        <v>0.52395744146614109</v>
      </c>
      <c r="AP48">
        <f>ABS(100*((AVERAGE(AE48:AE49))-18)/18)</f>
        <v>2.1159508685906463</v>
      </c>
      <c r="AQ48">
        <f>ABS(100*(AE48-AE49)/(AVERAGE(AE48:AE49)))</f>
        <v>0.4113010266756274</v>
      </c>
      <c r="AV48">
        <f>ABS(100*((AVERAGE(AF48:AF49))-9)/9)</f>
        <v>2.1158326463918007</v>
      </c>
      <c r="AW48">
        <f>ABS(100*(AF48-AF49)/(AVERAGE(AF48:AF49)))</f>
        <v>1.3465616603642996</v>
      </c>
      <c r="BB48">
        <f>ABS(100*((AVERAGE(AG48:AG49))-0.9)/0.9)</f>
        <v>4.2562095970656548</v>
      </c>
      <c r="BC48">
        <f>ABS(100*(AG48-AG49)/(AVERAGE(AG48:AG49)))</f>
        <v>2.7421568963323377</v>
      </c>
      <c r="BG48" s="3">
        <f>AVERAGE(AD48:AD49)</f>
        <v>9.190446218171056</v>
      </c>
      <c r="BH48" s="3">
        <f>AVERAGE(AE48:AE49)</f>
        <v>18.380871156346316</v>
      </c>
      <c r="BI48" s="3">
        <f>AVERAGE(AF48:AF49)</f>
        <v>9.1904249381752621</v>
      </c>
      <c r="BJ48" s="3">
        <f>AVERAGE(AG48:AG49)</f>
        <v>0.93830588637359091</v>
      </c>
    </row>
    <row r="49" spans="1:62" x14ac:dyDescent="0.35">
      <c r="A49">
        <v>25</v>
      </c>
      <c r="B49">
        <v>8</v>
      </c>
      <c r="C49" t="s">
        <v>65</v>
      </c>
      <c r="D49" t="s">
        <v>27</v>
      </c>
      <c r="G49">
        <v>0.6</v>
      </c>
      <c r="H49">
        <v>0.6</v>
      </c>
      <c r="I49">
        <v>11015</v>
      </c>
      <c r="J49">
        <v>22416</v>
      </c>
      <c r="L49">
        <v>10455</v>
      </c>
      <c r="M49">
        <v>7.3879999999999999</v>
      </c>
      <c r="N49">
        <v>16.056999999999999</v>
      </c>
      <c r="O49">
        <v>8.67</v>
      </c>
      <c r="Q49">
        <v>0.81499999999999995</v>
      </c>
      <c r="R49">
        <v>1</v>
      </c>
      <c r="S49">
        <v>0</v>
      </c>
      <c r="T49">
        <v>0</v>
      </c>
      <c r="V49">
        <v>0</v>
      </c>
      <c r="Y49" s="1">
        <v>44846</v>
      </c>
      <c r="Z49" s="6">
        <v>0.77740740740740744</v>
      </c>
      <c r="AB49">
        <v>1</v>
      </c>
      <c r="AD49" s="3">
        <f t="shared" si="8"/>
        <v>9.2145232316030814</v>
      </c>
      <c r="AE49" s="3">
        <f t="shared" si="9"/>
        <v>18.34307080045733</v>
      </c>
      <c r="AF49" s="3">
        <f t="shared" si="10"/>
        <v>9.1285475688542483</v>
      </c>
      <c r="AG49" s="3">
        <f t="shared" si="11"/>
        <v>0.92544097658764812</v>
      </c>
      <c r="AH49" s="3"/>
    </row>
    <row r="50" spans="1:62" x14ac:dyDescent="0.35">
      <c r="A50">
        <v>26</v>
      </c>
      <c r="B50">
        <v>1</v>
      </c>
      <c r="C50" t="s">
        <v>71</v>
      </c>
      <c r="D50" t="s">
        <v>27</v>
      </c>
      <c r="G50">
        <v>0.3</v>
      </c>
      <c r="H50">
        <v>0.3</v>
      </c>
      <c r="I50">
        <v>5529</v>
      </c>
      <c r="J50">
        <v>7534</v>
      </c>
      <c r="L50">
        <v>3579</v>
      </c>
      <c r="M50">
        <v>7.7610000000000001</v>
      </c>
      <c r="N50">
        <v>11.102</v>
      </c>
      <c r="O50">
        <v>3.3410000000000002</v>
      </c>
      <c r="Q50">
        <v>0.43099999999999999</v>
      </c>
      <c r="R50">
        <v>1</v>
      </c>
      <c r="S50">
        <v>0</v>
      </c>
      <c r="T50">
        <v>0</v>
      </c>
      <c r="V50">
        <v>0</v>
      </c>
      <c r="Y50" s="1">
        <v>44846</v>
      </c>
      <c r="Z50" s="6">
        <v>0.79033564814814816</v>
      </c>
      <c r="AB50">
        <v>1</v>
      </c>
      <c r="AD50" s="3">
        <f t="shared" si="8"/>
        <v>9.3196329674757976</v>
      </c>
      <c r="AE50" s="3">
        <f t="shared" si="9"/>
        <v>12.490662188444666</v>
      </c>
      <c r="AF50" s="3">
        <f t="shared" si="10"/>
        <v>3.1710292209688689</v>
      </c>
      <c r="AG50" s="3">
        <f t="shared" si="11"/>
        <v>0.64324891989006439</v>
      </c>
      <c r="AH50" s="3"/>
      <c r="BG50" s="3"/>
      <c r="BH50" s="3"/>
      <c r="BI50" s="3"/>
      <c r="BJ50" s="3"/>
    </row>
    <row r="51" spans="1:62" x14ac:dyDescent="0.35">
      <c r="A51">
        <v>27</v>
      </c>
      <c r="B51">
        <v>1</v>
      </c>
      <c r="C51" t="s">
        <v>71</v>
      </c>
      <c r="D51" t="s">
        <v>27</v>
      </c>
      <c r="G51">
        <v>0.3</v>
      </c>
      <c r="H51">
        <v>0.3</v>
      </c>
      <c r="I51">
        <v>6107</v>
      </c>
      <c r="J51">
        <v>7526</v>
      </c>
      <c r="L51">
        <v>3604</v>
      </c>
      <c r="M51">
        <v>8.5</v>
      </c>
      <c r="N51">
        <v>11.09</v>
      </c>
      <c r="O51">
        <v>2.5910000000000002</v>
      </c>
      <c r="Q51">
        <v>0.435</v>
      </c>
      <c r="R51">
        <v>1</v>
      </c>
      <c r="S51">
        <v>0</v>
      </c>
      <c r="T51">
        <v>0</v>
      </c>
      <c r="V51">
        <v>0</v>
      </c>
      <c r="Y51" s="1">
        <v>44846</v>
      </c>
      <c r="Z51" s="6">
        <v>0.7971759259259259</v>
      </c>
      <c r="AB51">
        <v>1</v>
      </c>
      <c r="AD51" s="3">
        <f t="shared" si="8"/>
        <v>10.279392537386872</v>
      </c>
      <c r="AE51" s="3">
        <f t="shared" si="9"/>
        <v>12.477655614375337</v>
      </c>
      <c r="AF51" s="3">
        <f t="shared" si="10"/>
        <v>2.1982630769884643</v>
      </c>
      <c r="AG51" s="3">
        <f t="shared" si="11"/>
        <v>0.64763967408321899</v>
      </c>
      <c r="AH51" s="3"/>
      <c r="AI51">
        <f>100*(AVERAGE(I51:I52))/(AVERAGE(I$51:I$52))</f>
        <v>100</v>
      </c>
      <c r="AK51">
        <f>ABS(100*(AD51-AD52)/(AVERAGE(AD51:AD52)))</f>
        <v>1.9039691260483647</v>
      </c>
      <c r="AO51">
        <f>100*(AVERAGE(J51:J52))/(AVERAGE(J$51:J$52))</f>
        <v>100</v>
      </c>
      <c r="AQ51">
        <f>ABS(100*(AE51-AE52)/(AVERAGE(AE51:AE52)))</f>
        <v>0.84336984148229222</v>
      </c>
      <c r="AU51">
        <f>100*(((AVERAGE(J51:J52))-(AVERAGE(I51:I52)))/((AVERAGE(J$51:J$52))-(AVERAGE($I$51:I52))))</f>
        <v>100</v>
      </c>
      <c r="AW51">
        <f>ABS(100*(AF51-AF52)/(AVERAGE(AF51:AF52)))</f>
        <v>4.2707333788651418</v>
      </c>
      <c r="BA51">
        <f>100*(AVERAGE(L51:L52))/(AVERAGE(L$51:L$52))</f>
        <v>100</v>
      </c>
      <c r="BC51">
        <f>ABS(100*(AG51-AG52)/(AVERAGE(AG51:AG52)))</f>
        <v>1.0906554045461603</v>
      </c>
      <c r="BG51" s="3">
        <f>AVERAGE(AD51:AD52)</f>
        <v>10.378191316642425</v>
      </c>
      <c r="BH51" s="3">
        <f>AVERAGE(AE51:AE52)</f>
        <v>12.530494821531988</v>
      </c>
      <c r="BI51" s="3">
        <f>AVERAGE(AF51:AF52)</f>
        <v>2.1523035048895629</v>
      </c>
      <c r="BJ51" s="3">
        <f>AVERAGE(AG51:AG52)</f>
        <v>0.64412707072869524</v>
      </c>
    </row>
    <row r="52" spans="1:62" x14ac:dyDescent="0.35">
      <c r="A52">
        <v>28</v>
      </c>
      <c r="B52">
        <v>1</v>
      </c>
      <c r="C52" t="s">
        <v>71</v>
      </c>
      <c r="D52" t="s">
        <v>27</v>
      </c>
      <c r="G52">
        <v>0.3</v>
      </c>
      <c r="H52">
        <v>0.3</v>
      </c>
      <c r="I52">
        <v>6226</v>
      </c>
      <c r="J52">
        <v>7591</v>
      </c>
      <c r="L52">
        <v>3564</v>
      </c>
      <c r="M52">
        <v>8.6519999999999992</v>
      </c>
      <c r="N52">
        <v>11.182</v>
      </c>
      <c r="O52">
        <v>2.5310000000000001</v>
      </c>
      <c r="Q52">
        <v>0.42799999999999999</v>
      </c>
      <c r="R52">
        <v>1</v>
      </c>
      <c r="S52">
        <v>0</v>
      </c>
      <c r="T52">
        <v>0</v>
      </c>
      <c r="V52">
        <v>0</v>
      </c>
      <c r="Y52" s="1">
        <v>44846</v>
      </c>
      <c r="Z52" s="6">
        <v>0.80449074074074067</v>
      </c>
      <c r="AB52">
        <v>1</v>
      </c>
      <c r="AD52" s="3">
        <f t="shared" si="8"/>
        <v>10.476990095897976</v>
      </c>
      <c r="AE52" s="3">
        <f t="shared" si="9"/>
        <v>12.583334028688638</v>
      </c>
      <c r="AF52" s="3">
        <f t="shared" si="10"/>
        <v>2.1063439327906615</v>
      </c>
      <c r="AG52" s="3">
        <f t="shared" si="11"/>
        <v>0.6406144673741716</v>
      </c>
      <c r="AH52" s="3"/>
      <c r="BG52" s="3"/>
      <c r="BH52" s="3"/>
      <c r="BI52" s="3"/>
      <c r="BJ52" s="3"/>
    </row>
    <row r="53" spans="1:62" x14ac:dyDescent="0.35">
      <c r="A53">
        <v>29</v>
      </c>
      <c r="B53">
        <v>2</v>
      </c>
      <c r="C53" t="s">
        <v>70</v>
      </c>
      <c r="D53" t="s">
        <v>27</v>
      </c>
      <c r="G53">
        <v>0.5</v>
      </c>
      <c r="H53">
        <v>0.5</v>
      </c>
      <c r="I53">
        <v>5928</v>
      </c>
      <c r="J53">
        <v>7365</v>
      </c>
      <c r="L53">
        <v>3257</v>
      </c>
      <c r="M53">
        <v>4.9619999999999997</v>
      </c>
      <c r="N53">
        <v>6.5179999999999998</v>
      </c>
      <c r="O53">
        <v>1.556</v>
      </c>
      <c r="Q53">
        <v>0.22500000000000001</v>
      </c>
      <c r="R53">
        <v>1</v>
      </c>
      <c r="S53">
        <v>0</v>
      </c>
      <c r="T53">
        <v>0</v>
      </c>
      <c r="V53">
        <v>0</v>
      </c>
      <c r="Y53" s="1">
        <v>44846</v>
      </c>
      <c r="Z53" s="6">
        <v>0.81769675925925922</v>
      </c>
      <c r="AB53">
        <v>1</v>
      </c>
      <c r="AD53" s="3">
        <f t="shared" si="8"/>
        <v>5.9892995746666395</v>
      </c>
      <c r="AE53" s="3">
        <f t="shared" si="9"/>
        <v>7.3295389867380489</v>
      </c>
      <c r="AF53" s="3">
        <f t="shared" si="10"/>
        <v>1.3402394120714094</v>
      </c>
      <c r="AG53" s="3">
        <f t="shared" si="11"/>
        <v>0.35201760352934008</v>
      </c>
      <c r="AH53" s="3"/>
    </row>
    <row r="54" spans="1:62" x14ac:dyDescent="0.35">
      <c r="A54">
        <v>30</v>
      </c>
      <c r="B54">
        <v>2</v>
      </c>
      <c r="C54" t="s">
        <v>70</v>
      </c>
      <c r="D54" t="s">
        <v>27</v>
      </c>
      <c r="G54">
        <v>0.5</v>
      </c>
      <c r="H54">
        <v>0.5</v>
      </c>
      <c r="I54">
        <v>4052</v>
      </c>
      <c r="J54">
        <v>7381</v>
      </c>
      <c r="L54">
        <v>3238</v>
      </c>
      <c r="M54">
        <v>3.5230000000000001</v>
      </c>
      <c r="N54">
        <v>6.532</v>
      </c>
      <c r="O54">
        <v>3.0089999999999999</v>
      </c>
      <c r="Q54">
        <v>0.223</v>
      </c>
      <c r="R54">
        <v>1</v>
      </c>
      <c r="S54">
        <v>0</v>
      </c>
      <c r="T54">
        <v>0</v>
      </c>
      <c r="V54">
        <v>0</v>
      </c>
      <c r="Y54" s="1">
        <v>44846</v>
      </c>
      <c r="Z54" s="6">
        <v>0.82481481481481478</v>
      </c>
      <c r="AB54">
        <v>1</v>
      </c>
      <c r="AD54" s="3">
        <f t="shared" si="8"/>
        <v>4.1202591388674978</v>
      </c>
      <c r="AE54" s="3">
        <f t="shared" si="9"/>
        <v>7.3451468756212446</v>
      </c>
      <c r="AF54" s="3">
        <f t="shared" si="10"/>
        <v>3.2248877367537467</v>
      </c>
      <c r="AG54" s="3">
        <f t="shared" si="11"/>
        <v>0.35001541961726162</v>
      </c>
      <c r="AH54" s="3"/>
      <c r="AK54">
        <f>ABS(100*(AD54-AD55)/(AVERAGE(AD54:AD55)))</f>
        <v>2.3980807441346719</v>
      </c>
      <c r="AQ54">
        <f>ABS(100*(AE54-AE55)/(AVERAGE(AE54:AE55)))</f>
        <v>0.10630273944386535</v>
      </c>
      <c r="AW54">
        <f>ABS(100*(AF54-AF55)/(AVERAGE(AF54:AF55)))</f>
        <v>2.7473358234965097</v>
      </c>
      <c r="BC54">
        <f>ABS(100*(AG54-AG55)/(AVERAGE(AG54:AG55)))</f>
        <v>1.5830254117935658</v>
      </c>
      <c r="BG54" s="3">
        <f>AVERAGE(AD54:AD55)</f>
        <v>4.0714409185294604</v>
      </c>
      <c r="BH54" s="3">
        <f>AVERAGE(AE54:AE55)</f>
        <v>7.3412449034004457</v>
      </c>
      <c r="BI54" s="3">
        <f>AVERAGE(AF54:AF55)</f>
        <v>3.2698039848709852</v>
      </c>
      <c r="BJ54" s="3">
        <f>AVERAGE(AG54:AG55)</f>
        <v>0.35280793928410792</v>
      </c>
    </row>
    <row r="55" spans="1:62" x14ac:dyDescent="0.35">
      <c r="A55">
        <v>31</v>
      </c>
      <c r="B55">
        <v>2</v>
      </c>
      <c r="C55" t="s">
        <v>70</v>
      </c>
      <c r="D55" t="s">
        <v>27</v>
      </c>
      <c r="G55">
        <v>0.5</v>
      </c>
      <c r="H55">
        <v>0.5</v>
      </c>
      <c r="I55">
        <v>3954</v>
      </c>
      <c r="J55">
        <v>7373</v>
      </c>
      <c r="L55">
        <v>3291</v>
      </c>
      <c r="M55">
        <v>3.448</v>
      </c>
      <c r="N55">
        <v>6.5250000000000004</v>
      </c>
      <c r="O55">
        <v>3.077</v>
      </c>
      <c r="Q55">
        <v>0.22800000000000001</v>
      </c>
      <c r="R55">
        <v>1</v>
      </c>
      <c r="S55">
        <v>0</v>
      </c>
      <c r="T55">
        <v>0</v>
      </c>
      <c r="V55">
        <v>0</v>
      </c>
      <c r="Y55" s="1">
        <v>44846</v>
      </c>
      <c r="Z55" s="6">
        <v>0.83234953703703696</v>
      </c>
      <c r="AB55">
        <v>1</v>
      </c>
      <c r="AD55" s="3">
        <f t="shared" si="8"/>
        <v>4.022622698191423</v>
      </c>
      <c r="AE55" s="3">
        <f t="shared" si="9"/>
        <v>7.3373429311796468</v>
      </c>
      <c r="AF55" s="3">
        <f t="shared" si="10"/>
        <v>3.3147202329882237</v>
      </c>
      <c r="AG55" s="3">
        <f t="shared" si="11"/>
        <v>0.35560045895095427</v>
      </c>
      <c r="AH55" s="3"/>
      <c r="BG55" s="3"/>
      <c r="BH55" s="3"/>
      <c r="BI55" s="3"/>
      <c r="BJ55" s="3"/>
    </row>
    <row r="56" spans="1:62" x14ac:dyDescent="0.35">
      <c r="A56">
        <v>32</v>
      </c>
      <c r="B56">
        <v>9</v>
      </c>
      <c r="C56" t="s">
        <v>179</v>
      </c>
      <c r="D56" t="s">
        <v>27</v>
      </c>
      <c r="G56">
        <v>0.5</v>
      </c>
      <c r="H56">
        <v>0.5</v>
      </c>
      <c r="I56">
        <v>19828</v>
      </c>
      <c r="J56">
        <v>27322</v>
      </c>
      <c r="L56">
        <v>1895</v>
      </c>
      <c r="M56">
        <v>15.625999999999999</v>
      </c>
      <c r="N56">
        <v>23.425999999999998</v>
      </c>
      <c r="O56">
        <v>7.7990000000000004</v>
      </c>
      <c r="Q56">
        <v>8.2000000000000003E-2</v>
      </c>
      <c r="R56">
        <v>1</v>
      </c>
      <c r="S56">
        <v>0</v>
      </c>
      <c r="T56">
        <v>0</v>
      </c>
      <c r="V56">
        <v>0</v>
      </c>
      <c r="Y56" s="1">
        <v>44846</v>
      </c>
      <c r="Z56" s="6">
        <v>0.84634259259259259</v>
      </c>
      <c r="AB56">
        <v>1</v>
      </c>
      <c r="AD56" s="3">
        <f t="shared" si="8"/>
        <v>19.837733507293546</v>
      </c>
      <c r="AE56" s="3">
        <f t="shared" si="9"/>
        <v>26.79745388935854</v>
      </c>
      <c r="AF56" s="3">
        <f t="shared" si="10"/>
        <v>6.9597203820649938</v>
      </c>
      <c r="AG56" s="3">
        <f t="shared" si="11"/>
        <v>0.20849263046350366</v>
      </c>
      <c r="AH56" s="3"/>
      <c r="BG56" s="3"/>
      <c r="BH56" s="3"/>
      <c r="BI56" s="3"/>
      <c r="BJ56" s="3"/>
    </row>
    <row r="57" spans="1:62" x14ac:dyDescent="0.35">
      <c r="A57">
        <v>33</v>
      </c>
      <c r="B57">
        <v>9</v>
      </c>
      <c r="C57" t="s">
        <v>179</v>
      </c>
      <c r="D57" t="s">
        <v>27</v>
      </c>
      <c r="G57">
        <v>0.5</v>
      </c>
      <c r="H57">
        <v>0.5</v>
      </c>
      <c r="I57">
        <v>25761</v>
      </c>
      <c r="J57">
        <v>27444</v>
      </c>
      <c r="L57">
        <v>1867</v>
      </c>
      <c r="M57">
        <v>20.178000000000001</v>
      </c>
      <c r="N57">
        <v>23.529</v>
      </c>
      <c r="O57">
        <v>3.351</v>
      </c>
      <c r="Q57">
        <v>7.9000000000000001E-2</v>
      </c>
      <c r="R57">
        <v>1</v>
      </c>
      <c r="S57">
        <v>0</v>
      </c>
      <c r="T57">
        <v>0</v>
      </c>
      <c r="V57">
        <v>0</v>
      </c>
      <c r="Y57" s="1">
        <v>44846</v>
      </c>
      <c r="Z57" s="6">
        <v>0.85445601851851849</v>
      </c>
      <c r="AB57">
        <v>1</v>
      </c>
      <c r="AD57" s="3">
        <f t="shared" si="8"/>
        <v>25.748723329039983</v>
      </c>
      <c r="AE57" s="3">
        <f t="shared" si="9"/>
        <v>26.916464042092908</v>
      </c>
      <c r="AF57" s="3">
        <f t="shared" si="10"/>
        <v>1.1677407130529254</v>
      </c>
      <c r="AG57" s="3">
        <f t="shared" si="11"/>
        <v>0.2055420436457038</v>
      </c>
      <c r="AH57" s="3"/>
      <c r="AK57">
        <f>ABS(100*(AD57-AD58)/(AVERAGE(AD57:AD58)))</f>
        <v>0.39003516010719785</v>
      </c>
      <c r="AQ57">
        <f>ABS(100*(AE57-AE58)/(AVERAGE(AE57:AE58)))</f>
        <v>0.15209854581412727</v>
      </c>
      <c r="AW57">
        <f>ABS(100*(AF57-AF58)/(AVERAGE(AF57:AF58)))</f>
        <v>5.2424553911332268</v>
      </c>
      <c r="BC57">
        <f>ABS(100*(AG57-AG58)/(AVERAGE(AG57:AG58)))</f>
        <v>0.87537739506139989</v>
      </c>
      <c r="BG57" s="3">
        <f>AVERAGE(AD57:AD58)</f>
        <v>25.799035984694491</v>
      </c>
      <c r="BH57" s="3">
        <f>AVERAGE(AE57:AE58)</f>
        <v>26.936949396252103</v>
      </c>
      <c r="BI57" s="3">
        <f>AVERAGE(AF57:AF58)</f>
        <v>1.1379134115576104</v>
      </c>
      <c r="BJ57" s="3">
        <f>AVERAGE(AG57:AG58)</f>
        <v>0.20464632979030026</v>
      </c>
    </row>
    <row r="58" spans="1:62" x14ac:dyDescent="0.35">
      <c r="A58">
        <v>34</v>
      </c>
      <c r="B58">
        <v>9</v>
      </c>
      <c r="C58" t="s">
        <v>179</v>
      </c>
      <c r="D58" t="s">
        <v>27</v>
      </c>
      <c r="G58">
        <v>0.5</v>
      </c>
      <c r="H58">
        <v>0.5</v>
      </c>
      <c r="I58">
        <v>25862</v>
      </c>
      <c r="J58">
        <v>27486</v>
      </c>
      <c r="L58">
        <v>1850</v>
      </c>
      <c r="M58">
        <v>20.254999999999999</v>
      </c>
      <c r="N58">
        <v>23.565000000000001</v>
      </c>
      <c r="O58">
        <v>3.3090000000000002</v>
      </c>
      <c r="Q58">
        <v>7.8E-2</v>
      </c>
      <c r="R58">
        <v>1</v>
      </c>
      <c r="S58">
        <v>0</v>
      </c>
      <c r="T58">
        <v>0</v>
      </c>
      <c r="V58">
        <v>0</v>
      </c>
      <c r="Y58" s="1">
        <v>44846</v>
      </c>
      <c r="Z58" s="6">
        <v>0.86273148148148149</v>
      </c>
      <c r="AB58">
        <v>1</v>
      </c>
      <c r="AD58" s="3">
        <f t="shared" si="8"/>
        <v>25.849348640349</v>
      </c>
      <c r="AE58" s="3">
        <f t="shared" si="9"/>
        <v>26.957434750411295</v>
      </c>
      <c r="AF58" s="3">
        <f t="shared" si="10"/>
        <v>1.1080861100622954</v>
      </c>
      <c r="AG58" s="3">
        <f t="shared" si="11"/>
        <v>0.20375061593489671</v>
      </c>
      <c r="AH58" s="3"/>
      <c r="BG58" s="3"/>
      <c r="BH58" s="3"/>
      <c r="BI58" s="3"/>
      <c r="BJ58" s="3"/>
    </row>
    <row r="59" spans="1:62" x14ac:dyDescent="0.35">
      <c r="A59">
        <v>35</v>
      </c>
      <c r="B59">
        <v>10</v>
      </c>
      <c r="C59" t="s">
        <v>180</v>
      </c>
      <c r="D59" t="s">
        <v>27</v>
      </c>
      <c r="G59">
        <v>0.5</v>
      </c>
      <c r="H59">
        <v>0.5</v>
      </c>
      <c r="I59">
        <v>10064</v>
      </c>
      <c r="J59">
        <v>7169</v>
      </c>
      <c r="L59">
        <v>1885</v>
      </c>
      <c r="M59">
        <v>8.1359999999999992</v>
      </c>
      <c r="N59">
        <v>6.3520000000000003</v>
      </c>
      <c r="O59">
        <v>0</v>
      </c>
      <c r="Q59">
        <v>8.1000000000000003E-2</v>
      </c>
      <c r="R59">
        <v>1</v>
      </c>
      <c r="S59">
        <v>0</v>
      </c>
      <c r="T59">
        <v>0</v>
      </c>
      <c r="V59">
        <v>0</v>
      </c>
      <c r="Y59" s="1">
        <v>44846</v>
      </c>
      <c r="Z59" s="6">
        <v>0.8762847222222222</v>
      </c>
      <c r="AB59">
        <v>1</v>
      </c>
      <c r="AD59" s="3">
        <f t="shared" si="8"/>
        <v>10.10995588728138</v>
      </c>
      <c r="AE59" s="3">
        <f t="shared" si="9"/>
        <v>7.1383423479189068</v>
      </c>
      <c r="AF59" s="3">
        <f t="shared" si="10"/>
        <v>-2.9716135393624734</v>
      </c>
      <c r="AG59" s="3">
        <f t="shared" si="11"/>
        <v>0.20743884945714658</v>
      </c>
      <c r="AH59" s="3"/>
      <c r="BG59" s="3"/>
      <c r="BH59" s="3"/>
      <c r="BI59" s="3"/>
      <c r="BJ59" s="3"/>
    </row>
    <row r="60" spans="1:62" x14ac:dyDescent="0.35">
      <c r="A60">
        <v>36</v>
      </c>
      <c r="B60">
        <v>10</v>
      </c>
      <c r="C60" t="s">
        <v>180</v>
      </c>
      <c r="D60" t="s">
        <v>27</v>
      </c>
      <c r="G60">
        <v>0.5</v>
      </c>
      <c r="H60">
        <v>0.5</v>
      </c>
      <c r="I60">
        <v>5618</v>
      </c>
      <c r="J60">
        <v>7209</v>
      </c>
      <c r="L60">
        <v>1860</v>
      </c>
      <c r="M60">
        <v>4.7249999999999996</v>
      </c>
      <c r="N60">
        <v>6.3860000000000001</v>
      </c>
      <c r="O60">
        <v>1.661</v>
      </c>
      <c r="Q60">
        <v>7.8E-2</v>
      </c>
      <c r="R60">
        <v>1</v>
      </c>
      <c r="S60">
        <v>0</v>
      </c>
      <c r="T60">
        <v>0</v>
      </c>
      <c r="V60">
        <v>0</v>
      </c>
      <c r="Y60" s="1">
        <v>44846</v>
      </c>
      <c r="Z60" s="6">
        <v>0.88340277777777787</v>
      </c>
      <c r="AB60">
        <v>1</v>
      </c>
      <c r="AD60" s="3">
        <f t="shared" si="8"/>
        <v>5.6804496092627312</v>
      </c>
      <c r="AE60" s="3">
        <f t="shared" si="9"/>
        <v>7.177362070126895</v>
      </c>
      <c r="AF60" s="3">
        <f t="shared" si="10"/>
        <v>1.4969124608641637</v>
      </c>
      <c r="AG60" s="3">
        <f t="shared" si="11"/>
        <v>0.20480439694125382</v>
      </c>
      <c r="AH60" s="3"/>
      <c r="AK60">
        <f>ABS(100*(AD60-AD61)/(AVERAGE(AD60:AD61)))</f>
        <v>2.1449712130620275</v>
      </c>
      <c r="AQ60">
        <f>ABS(100*(AE60-AE61)/(AVERAGE(AE60:AE61)))</f>
        <v>0.12224646235194465</v>
      </c>
      <c r="AW60">
        <f>ABS(100*(AF60-AF61)/(AVERAGE(AF60:AF61)))</f>
        <v>8.2820438541003387</v>
      </c>
      <c r="BC60">
        <f>ABS(100*(AG60-AG61)/(AVERAGE(AG60:AG61)))</f>
        <v>0.66665998876760268</v>
      </c>
      <c r="BG60" s="3">
        <f>AVERAGE(AD60:AD61)</f>
        <v>5.6201740514984202</v>
      </c>
      <c r="BH60" s="3">
        <f>AVERAGE(AE60:AE61)</f>
        <v>7.1817517888752942</v>
      </c>
      <c r="BI60" s="3">
        <f>AVERAGE(AF60:AF61)</f>
        <v>1.561577737376874</v>
      </c>
      <c r="BJ60" s="3">
        <f>AVERAGE(AG60:AG61)</f>
        <v>0.20548935459538592</v>
      </c>
    </row>
    <row r="61" spans="1:62" x14ac:dyDescent="0.35">
      <c r="A61">
        <v>37</v>
      </c>
      <c r="B61">
        <v>10</v>
      </c>
      <c r="C61" t="s">
        <v>180</v>
      </c>
      <c r="D61" t="s">
        <v>27</v>
      </c>
      <c r="G61">
        <v>0.5</v>
      </c>
      <c r="H61">
        <v>0.5</v>
      </c>
      <c r="I61">
        <v>5497</v>
      </c>
      <c r="J61">
        <v>7218</v>
      </c>
      <c r="L61">
        <v>1873</v>
      </c>
      <c r="M61">
        <v>4.6319999999999997</v>
      </c>
      <c r="N61">
        <v>6.3940000000000001</v>
      </c>
      <c r="O61">
        <v>1.7609999999999999</v>
      </c>
      <c r="Q61">
        <v>0.08</v>
      </c>
      <c r="R61">
        <v>1</v>
      </c>
      <c r="S61">
        <v>0</v>
      </c>
      <c r="T61">
        <v>0</v>
      </c>
      <c r="V61">
        <v>0</v>
      </c>
      <c r="Y61" s="1">
        <v>44846</v>
      </c>
      <c r="Z61" s="6">
        <v>0.89105324074074066</v>
      </c>
      <c r="AB61">
        <v>1</v>
      </c>
      <c r="AD61" s="3">
        <f t="shared" si="8"/>
        <v>5.5598984937341083</v>
      </c>
      <c r="AE61" s="3">
        <f t="shared" si="9"/>
        <v>7.1861415076236925</v>
      </c>
      <c r="AF61" s="3">
        <f t="shared" si="10"/>
        <v>1.6262430138895843</v>
      </c>
      <c r="AG61" s="3">
        <f t="shared" si="11"/>
        <v>0.20617431224951804</v>
      </c>
      <c r="AH61" s="3"/>
      <c r="BG61" s="3"/>
      <c r="BH61" s="3"/>
      <c r="BI61" s="3"/>
      <c r="BJ61" s="3"/>
    </row>
    <row r="62" spans="1:62" x14ac:dyDescent="0.35">
      <c r="A62">
        <v>38</v>
      </c>
      <c r="B62">
        <v>11</v>
      </c>
      <c r="C62" t="s">
        <v>181</v>
      </c>
      <c r="D62" t="s">
        <v>27</v>
      </c>
      <c r="G62">
        <v>0.5</v>
      </c>
      <c r="H62">
        <v>0.5</v>
      </c>
      <c r="I62" s="9">
        <v>1107</v>
      </c>
      <c r="J62" s="9">
        <v>443</v>
      </c>
      <c r="K62" s="9"/>
      <c r="L62" s="9">
        <v>123</v>
      </c>
      <c r="M62">
        <v>1.264</v>
      </c>
      <c r="N62">
        <v>0.65400000000000003</v>
      </c>
      <c r="O62">
        <v>0</v>
      </c>
      <c r="Q62">
        <v>0</v>
      </c>
      <c r="R62">
        <v>1</v>
      </c>
      <c r="S62">
        <v>0</v>
      </c>
      <c r="T62">
        <v>0</v>
      </c>
      <c r="V62">
        <v>0</v>
      </c>
      <c r="Y62" s="1">
        <v>44846</v>
      </c>
      <c r="Z62" s="6">
        <v>0.90210648148148154</v>
      </c>
      <c r="AB62">
        <v>3</v>
      </c>
      <c r="AC62" t="s">
        <v>200</v>
      </c>
      <c r="AD62" s="3">
        <f t="shared" si="8"/>
        <v>1.1861844675303579</v>
      </c>
      <c r="AE62" s="3">
        <f t="shared" si="9"/>
        <v>0.57717605864569732</v>
      </c>
      <c r="AF62" s="3">
        <f t="shared" si="10"/>
        <v>-0.60900840888466057</v>
      </c>
      <c r="AG62" s="3">
        <f t="shared" si="11"/>
        <v>2.1762636137026288E-2</v>
      </c>
      <c r="AH62" s="3"/>
      <c r="BG62" s="3"/>
      <c r="BH62" s="3"/>
      <c r="BI62" s="3"/>
      <c r="BJ62" s="3"/>
    </row>
    <row r="63" spans="1:62" x14ac:dyDescent="0.35">
      <c r="A63">
        <v>39</v>
      </c>
      <c r="B63">
        <v>11</v>
      </c>
      <c r="C63" t="s">
        <v>181</v>
      </c>
      <c r="D63" t="s">
        <v>27</v>
      </c>
      <c r="G63">
        <v>0.5</v>
      </c>
      <c r="H63">
        <v>0.5</v>
      </c>
      <c r="I63" s="9">
        <v>1385</v>
      </c>
      <c r="J63" s="9">
        <v>5207</v>
      </c>
      <c r="K63" s="9"/>
      <c r="L63" s="9">
        <v>1465</v>
      </c>
      <c r="M63">
        <v>1.478</v>
      </c>
      <c r="N63">
        <v>4.6890000000000001</v>
      </c>
      <c r="O63">
        <v>3.2120000000000002</v>
      </c>
      <c r="Q63">
        <v>3.6999999999999998E-2</v>
      </c>
      <c r="R63">
        <v>1</v>
      </c>
      <c r="S63">
        <v>0</v>
      </c>
      <c r="T63">
        <v>0</v>
      </c>
      <c r="V63">
        <v>0</v>
      </c>
      <c r="Y63" s="1">
        <v>44846</v>
      </c>
      <c r="Z63" s="6">
        <v>0.90839120370370363</v>
      </c>
      <c r="AB63">
        <v>3</v>
      </c>
      <c r="AC63" t="s">
        <v>200</v>
      </c>
      <c r="AD63" s="3">
        <f t="shared" si="8"/>
        <v>1.4631531461828959</v>
      </c>
      <c r="AE63" s="3">
        <f t="shared" si="9"/>
        <v>5.2244249736170874</v>
      </c>
      <c r="AF63" s="3">
        <f t="shared" si="10"/>
        <v>3.7612718274341912</v>
      </c>
      <c r="AG63" s="3">
        <f t="shared" si="11"/>
        <v>0.16318004719014853</v>
      </c>
      <c r="AH63" s="3"/>
      <c r="AK63">
        <f>ABS(100*(AD63-AD64)/(AVERAGE(AD63:AD64)))</f>
        <v>85.894053949688654</v>
      </c>
      <c r="AQ63">
        <f>ABS(100*(AE63-AE64)/(AVERAGE(AE63:AE64)))</f>
        <v>22.164385497043924</v>
      </c>
      <c r="AW63">
        <f>ABS(100*(AF63-AF64)/(AVERAGE(AF63:AF64)))</f>
        <v>27.197537096425936</v>
      </c>
      <c r="BC63">
        <f>ABS(100*(AG63-AG64)/(AVERAGE(AG63:AG64)))</f>
        <v>11.100813154777075</v>
      </c>
      <c r="BG63" s="3">
        <f>AVERAGE(AD63:AD64)</f>
        <v>2.5645519744216765</v>
      </c>
      <c r="BH63" s="3">
        <f>AVERAGE(AE63:AE64)</f>
        <v>5.87556658796289</v>
      </c>
      <c r="BI63" s="3">
        <f>AVERAGE(AF63:AF64)</f>
        <v>3.3110146135412135</v>
      </c>
      <c r="BJ63" s="3">
        <f>AVERAGE(AG63:AG64)</f>
        <v>0.17276945434799812</v>
      </c>
    </row>
    <row r="64" spans="1:62" x14ac:dyDescent="0.35">
      <c r="A64">
        <v>40</v>
      </c>
      <c r="B64">
        <v>11</v>
      </c>
      <c r="C64" t="s">
        <v>181</v>
      </c>
      <c r="D64" t="s">
        <v>27</v>
      </c>
      <c r="G64">
        <v>0.5</v>
      </c>
      <c r="H64">
        <v>0.5</v>
      </c>
      <c r="I64" s="9">
        <v>3596</v>
      </c>
      <c r="J64" s="9">
        <v>6542</v>
      </c>
      <c r="K64" s="9"/>
      <c r="L64" s="9">
        <v>1647</v>
      </c>
      <c r="M64">
        <v>3.173</v>
      </c>
      <c r="N64">
        <v>5.8209999999999997</v>
      </c>
      <c r="O64">
        <v>2.6480000000000001</v>
      </c>
      <c r="Q64">
        <v>5.6000000000000001E-2</v>
      </c>
      <c r="R64">
        <v>1</v>
      </c>
      <c r="S64">
        <v>0</v>
      </c>
      <c r="T64">
        <v>0</v>
      </c>
      <c r="V64">
        <v>0</v>
      </c>
      <c r="Y64" s="1">
        <v>44846</v>
      </c>
      <c r="Z64" s="6">
        <v>0.91565972222222225</v>
      </c>
      <c r="AB64">
        <v>3</v>
      </c>
      <c r="AC64" t="s">
        <v>200</v>
      </c>
      <c r="AD64" s="3">
        <f t="shared" si="8"/>
        <v>3.6659508026604568</v>
      </c>
      <c r="AE64" s="3">
        <f t="shared" si="9"/>
        <v>6.5267082023086926</v>
      </c>
      <c r="AF64" s="3">
        <f t="shared" si="10"/>
        <v>2.8607573996482358</v>
      </c>
      <c r="AG64" s="3">
        <f t="shared" si="11"/>
        <v>0.18235886150584768</v>
      </c>
      <c r="AH64" s="3"/>
      <c r="BG64" s="3"/>
      <c r="BH64" s="3"/>
      <c r="BI64" s="3"/>
      <c r="BJ64" s="3"/>
    </row>
    <row r="65" spans="1:62" x14ac:dyDescent="0.35">
      <c r="A65">
        <v>41</v>
      </c>
      <c r="B65">
        <v>12</v>
      </c>
      <c r="C65" t="s">
        <v>182</v>
      </c>
      <c r="D65" t="s">
        <v>27</v>
      </c>
      <c r="G65">
        <v>0.5</v>
      </c>
      <c r="H65">
        <v>0.5</v>
      </c>
      <c r="I65" s="9">
        <v>1038</v>
      </c>
      <c r="J65" s="9">
        <v>139</v>
      </c>
      <c r="K65" s="9"/>
      <c r="L65" s="9">
        <v>118</v>
      </c>
      <c r="M65">
        <v>1.2110000000000001</v>
      </c>
      <c r="N65">
        <v>0.39600000000000002</v>
      </c>
      <c r="O65">
        <v>0</v>
      </c>
      <c r="Q65">
        <v>0</v>
      </c>
      <c r="R65">
        <v>1</v>
      </c>
      <c r="S65">
        <v>0</v>
      </c>
      <c r="T65">
        <v>0</v>
      </c>
      <c r="V65">
        <v>0</v>
      </c>
      <c r="Y65" s="1">
        <v>44846</v>
      </c>
      <c r="Z65" s="6">
        <v>0.92673611111111109</v>
      </c>
      <c r="AB65">
        <v>3</v>
      </c>
      <c r="AC65" t="s">
        <v>200</v>
      </c>
      <c r="AD65" s="3">
        <f t="shared" si="8"/>
        <v>1.1174404429727134</v>
      </c>
      <c r="AE65" s="3">
        <f t="shared" si="9"/>
        <v>0.28062616986498734</v>
      </c>
      <c r="AF65" s="3">
        <f t="shared" si="10"/>
        <v>-0.83681427310772605</v>
      </c>
      <c r="AG65" s="3">
        <f t="shared" si="11"/>
        <v>2.1235745633847739E-2</v>
      </c>
      <c r="AH65" s="3"/>
      <c r="BG65" s="3"/>
      <c r="BH65" s="3"/>
      <c r="BI65" s="3"/>
      <c r="BJ65" s="3"/>
    </row>
    <row r="66" spans="1:62" x14ac:dyDescent="0.35">
      <c r="A66">
        <v>42</v>
      </c>
      <c r="B66">
        <v>12</v>
      </c>
      <c r="C66" t="s">
        <v>182</v>
      </c>
      <c r="D66" t="s">
        <v>27</v>
      </c>
      <c r="G66">
        <v>0.5</v>
      </c>
      <c r="H66">
        <v>0.5</v>
      </c>
      <c r="I66" s="9">
        <v>687</v>
      </c>
      <c r="J66" s="9">
        <v>1011</v>
      </c>
      <c r="K66" s="9"/>
      <c r="L66" s="9">
        <v>659</v>
      </c>
      <c r="M66">
        <v>0.94199999999999995</v>
      </c>
      <c r="N66">
        <v>1.135</v>
      </c>
      <c r="O66">
        <v>0.193</v>
      </c>
      <c r="Q66">
        <v>0</v>
      </c>
      <c r="R66">
        <v>1</v>
      </c>
      <c r="S66">
        <v>0</v>
      </c>
      <c r="T66">
        <v>0</v>
      </c>
      <c r="V66">
        <v>0</v>
      </c>
      <c r="Y66" s="1">
        <v>44846</v>
      </c>
      <c r="Z66" s="6">
        <v>0.93256944444444445</v>
      </c>
      <c r="AB66">
        <v>3</v>
      </c>
      <c r="AC66" t="s">
        <v>200</v>
      </c>
      <c r="AD66" s="3">
        <f t="shared" si="8"/>
        <v>0.76774257891860942</v>
      </c>
      <c r="AE66" s="3">
        <f t="shared" si="9"/>
        <v>1.1312561139991293</v>
      </c>
      <c r="AF66" s="3">
        <f t="shared" si="10"/>
        <v>0.36351353508051987</v>
      </c>
      <c r="AG66" s="3">
        <f t="shared" si="11"/>
        <v>7.8245298077766617E-2</v>
      </c>
      <c r="AH66" s="3"/>
      <c r="AK66">
        <f>ABS(100*(AD66-AD67)/(AVERAGE(AD66:AD67)))</f>
        <v>30.856738204945831</v>
      </c>
      <c r="AQ66">
        <f>ABS(100*(AE66-AE67)/(AVERAGE(AE66:AE67)))</f>
        <v>67.441048581801056</v>
      </c>
      <c r="AW66">
        <f>ABS(100*(AF66-AF67)/(AVERAGE(AF66:AF67)))</f>
        <v>130.20578068016485</v>
      </c>
      <c r="BC66">
        <f>ABS(100*(AG66-AG67)/(AVERAGE(AG66:AG67)))</f>
        <v>50.677737666360272</v>
      </c>
      <c r="BG66" s="3">
        <f>AVERAGE(AD66:AD67)</f>
        <v>0.66512468718763307</v>
      </c>
      <c r="BH66" s="3">
        <f>AVERAGE(AE66:AE67)</f>
        <v>1.7067970165669548</v>
      </c>
      <c r="BI66" s="3">
        <f>AVERAGE(AF66:AF67)</f>
        <v>1.0416723293793217</v>
      </c>
      <c r="BJ66" s="3">
        <f>AVERAGE(AG66:AG67)</f>
        <v>0.10480057943796543</v>
      </c>
    </row>
    <row r="67" spans="1:62" x14ac:dyDescent="0.35">
      <c r="A67">
        <v>43</v>
      </c>
      <c r="B67">
        <v>12</v>
      </c>
      <c r="C67" t="s">
        <v>182</v>
      </c>
      <c r="D67" t="s">
        <v>27</v>
      </c>
      <c r="G67">
        <v>0.5</v>
      </c>
      <c r="H67">
        <v>0.5</v>
      </c>
      <c r="I67" s="9">
        <v>481</v>
      </c>
      <c r="J67" s="9">
        <v>2191</v>
      </c>
      <c r="K67" s="9"/>
      <c r="L67" s="9">
        <v>1163</v>
      </c>
      <c r="M67">
        <v>0.78400000000000003</v>
      </c>
      <c r="N67">
        <v>2.1349999999999998</v>
      </c>
      <c r="O67">
        <v>1.351</v>
      </c>
      <c r="Q67">
        <v>6.0000000000000001E-3</v>
      </c>
      <c r="R67">
        <v>1</v>
      </c>
      <c r="S67">
        <v>0</v>
      </c>
      <c r="T67">
        <v>0</v>
      </c>
      <c r="V67">
        <v>0</v>
      </c>
      <c r="Y67" s="1">
        <v>44846</v>
      </c>
      <c r="Z67" s="6">
        <v>0.93921296296296297</v>
      </c>
      <c r="AB67">
        <v>3</v>
      </c>
      <c r="AC67" t="s">
        <v>200</v>
      </c>
      <c r="AD67" s="3">
        <f t="shared" si="8"/>
        <v>0.56250679545665661</v>
      </c>
      <c r="AE67" s="3">
        <f t="shared" si="9"/>
        <v>2.2823379191347803</v>
      </c>
      <c r="AF67" s="3">
        <f t="shared" si="10"/>
        <v>1.7198311236781239</v>
      </c>
      <c r="AG67" s="3">
        <f t="shared" si="11"/>
        <v>0.13135586079816425</v>
      </c>
      <c r="AH67" s="3"/>
      <c r="BG67" s="3"/>
      <c r="BH67" s="3"/>
      <c r="BI67" s="3"/>
      <c r="BJ67" s="3"/>
    </row>
    <row r="68" spans="1:62" x14ac:dyDescent="0.35">
      <c r="A68">
        <v>44</v>
      </c>
      <c r="B68">
        <v>13</v>
      </c>
      <c r="C68" t="s">
        <v>183</v>
      </c>
      <c r="D68" t="s">
        <v>27</v>
      </c>
      <c r="G68">
        <v>0.5</v>
      </c>
      <c r="H68">
        <v>0.5</v>
      </c>
      <c r="I68" s="9">
        <v>102</v>
      </c>
      <c r="J68" s="9">
        <v>29</v>
      </c>
      <c r="K68" s="9"/>
      <c r="L68" s="9">
        <v>176</v>
      </c>
      <c r="M68">
        <v>0.49299999999999999</v>
      </c>
      <c r="N68">
        <v>0.30299999999999999</v>
      </c>
      <c r="O68">
        <v>0</v>
      </c>
      <c r="Q68">
        <v>0</v>
      </c>
      <c r="R68">
        <v>1</v>
      </c>
      <c r="S68">
        <v>0</v>
      </c>
      <c r="T68">
        <v>0</v>
      </c>
      <c r="V68">
        <v>0</v>
      </c>
      <c r="Y68" s="1">
        <v>44846</v>
      </c>
      <c r="Z68" s="6">
        <v>0.94944444444444442</v>
      </c>
      <c r="AB68">
        <v>3</v>
      </c>
      <c r="AC68" t="s">
        <v>200</v>
      </c>
      <c r="AD68" s="3">
        <f t="shared" si="8"/>
        <v>0.18491280549510289</v>
      </c>
      <c r="AE68" s="3">
        <f t="shared" si="9"/>
        <v>0.17332193379301988</v>
      </c>
      <c r="AF68" s="3">
        <f t="shared" si="10"/>
        <v>-1.1590871702083005E-2</v>
      </c>
      <c r="AG68" s="3">
        <f t="shared" si="11"/>
        <v>2.7347675470718893E-2</v>
      </c>
      <c r="AH68" s="3"/>
      <c r="BG68" s="3"/>
      <c r="BH68" s="3"/>
      <c r="BI68" s="3"/>
      <c r="BJ68" s="3"/>
    </row>
    <row r="69" spans="1:62" x14ac:dyDescent="0.35">
      <c r="A69">
        <v>45</v>
      </c>
      <c r="B69">
        <v>13</v>
      </c>
      <c r="C69" t="s">
        <v>183</v>
      </c>
      <c r="D69" t="s">
        <v>27</v>
      </c>
      <c r="G69">
        <v>0.5</v>
      </c>
      <c r="H69">
        <v>0.5</v>
      </c>
      <c r="I69" s="9">
        <v>124</v>
      </c>
      <c r="J69" s="9">
        <v>33</v>
      </c>
      <c r="K69" s="9"/>
      <c r="L69" s="9">
        <v>177</v>
      </c>
      <c r="M69">
        <v>0.51</v>
      </c>
      <c r="N69">
        <v>0.30599999999999999</v>
      </c>
      <c r="O69">
        <v>0</v>
      </c>
      <c r="Q69">
        <v>0</v>
      </c>
      <c r="R69">
        <v>1</v>
      </c>
      <c r="S69">
        <v>0</v>
      </c>
      <c r="T69">
        <v>0</v>
      </c>
      <c r="V69">
        <v>0</v>
      </c>
      <c r="Y69" s="1">
        <v>44846</v>
      </c>
      <c r="Z69" s="6">
        <v>0.95498842592592592</v>
      </c>
      <c r="AB69">
        <v>3</v>
      </c>
      <c r="AC69" t="s">
        <v>200</v>
      </c>
      <c r="AD69" s="3">
        <f t="shared" si="8"/>
        <v>0.20683119013667067</v>
      </c>
      <c r="AE69" s="3">
        <f t="shared" si="9"/>
        <v>0.17722390601381871</v>
      </c>
      <c r="AF69" s="3">
        <f t="shared" si="10"/>
        <v>-2.9607284122851962E-2</v>
      </c>
      <c r="AG69" s="3">
        <f t="shared" si="11"/>
        <v>2.7453053571354604E-2</v>
      </c>
      <c r="AH69" s="3"/>
      <c r="AK69">
        <f>ABS(100*(AD69-AD70)/(AVERAGE(AD69:AD70)))</f>
        <v>25.529416639387211</v>
      </c>
      <c r="AQ69">
        <f>ABS(100*(AE69-AE70)/(AVERAGE(AE69:AE70)))</f>
        <v>144.58355338954249</v>
      </c>
      <c r="AW69">
        <f>ABS(100*(AF69-AF70)/(AVERAGE(AF69:AF70)))</f>
        <v>212.98026400765465</v>
      </c>
      <c r="BC69">
        <f>ABS(100*(AG69-AG70)/(AVERAGE(AG69:AG70)))</f>
        <v>107.94680471664562</v>
      </c>
      <c r="BG69" s="3">
        <f>AVERAGE(AD69:AD70)</f>
        <v>0.18341837017863238</v>
      </c>
      <c r="BH69" s="3">
        <f>AVERAGE(AE69:AE70)</f>
        <v>0.63960761417847845</v>
      </c>
      <c r="BI69" s="3">
        <f>AVERAGE(AF69:AF70)</f>
        <v>0.45618924399984606</v>
      </c>
      <c r="BJ69" s="3">
        <f>AVERAGE(AG69:AG70)</f>
        <v>5.964606331556388E-2</v>
      </c>
    </row>
    <row r="70" spans="1:62" x14ac:dyDescent="0.35">
      <c r="A70">
        <v>46</v>
      </c>
      <c r="B70">
        <v>13</v>
      </c>
      <c r="C70" t="s">
        <v>183</v>
      </c>
      <c r="D70" t="s">
        <v>27</v>
      </c>
      <c r="G70">
        <v>0.5</v>
      </c>
      <c r="H70">
        <v>0.5</v>
      </c>
      <c r="I70" s="9">
        <v>77</v>
      </c>
      <c r="J70" s="9">
        <v>981</v>
      </c>
      <c r="K70" s="9"/>
      <c r="L70" s="9">
        <v>788</v>
      </c>
      <c r="M70">
        <v>0.47399999999999998</v>
      </c>
      <c r="N70">
        <v>1.109</v>
      </c>
      <c r="O70">
        <v>0.63500000000000001</v>
      </c>
      <c r="Q70">
        <v>0</v>
      </c>
      <c r="R70">
        <v>1</v>
      </c>
      <c r="S70">
        <v>0</v>
      </c>
      <c r="T70">
        <v>0</v>
      </c>
      <c r="V70">
        <v>0</v>
      </c>
      <c r="Y70" s="1">
        <v>44846</v>
      </c>
      <c r="Z70" s="6">
        <v>0.96137731481481481</v>
      </c>
      <c r="AB70">
        <v>3</v>
      </c>
      <c r="AC70" t="s">
        <v>200</v>
      </c>
      <c r="AD70" s="3">
        <f t="shared" si="8"/>
        <v>0.16000555022059407</v>
      </c>
      <c r="AE70" s="3">
        <f t="shared" si="9"/>
        <v>1.1019913223431381</v>
      </c>
      <c r="AF70" s="3">
        <f t="shared" si="10"/>
        <v>0.94198577212254408</v>
      </c>
      <c r="AG70" s="3">
        <f t="shared" si="11"/>
        <v>9.1839073059773152E-2</v>
      </c>
      <c r="AH70" s="3"/>
      <c r="BG70" s="3"/>
      <c r="BH70" s="3"/>
      <c r="BI70" s="3"/>
      <c r="BJ70" s="3"/>
    </row>
    <row r="71" spans="1:62" x14ac:dyDescent="0.35">
      <c r="A71">
        <v>47</v>
      </c>
      <c r="B71">
        <v>14</v>
      </c>
      <c r="C71" t="s">
        <v>184</v>
      </c>
      <c r="D71" t="s">
        <v>27</v>
      </c>
      <c r="G71">
        <v>0.5</v>
      </c>
      <c r="H71">
        <v>0.5</v>
      </c>
      <c r="I71" s="9">
        <v>191</v>
      </c>
      <c r="J71" s="9">
        <v>44</v>
      </c>
      <c r="K71" s="9"/>
      <c r="L71" s="9">
        <v>84</v>
      </c>
      <c r="M71">
        <v>0.56200000000000006</v>
      </c>
      <c r="N71">
        <v>0.316</v>
      </c>
      <c r="O71">
        <v>0</v>
      </c>
      <c r="Q71">
        <v>0</v>
      </c>
      <c r="R71">
        <v>1</v>
      </c>
      <c r="S71">
        <v>0</v>
      </c>
      <c r="T71">
        <v>0</v>
      </c>
      <c r="V71">
        <v>0</v>
      </c>
      <c r="Y71" s="1">
        <v>44846</v>
      </c>
      <c r="Z71" s="6">
        <v>0.97142361111111108</v>
      </c>
      <c r="AB71">
        <v>3</v>
      </c>
      <c r="AC71" t="s">
        <v>200</v>
      </c>
      <c r="AD71" s="3">
        <f t="shared" si="8"/>
        <v>0.27358263427235435</v>
      </c>
      <c r="AE71" s="3">
        <f t="shared" si="9"/>
        <v>0.18795432962101546</v>
      </c>
      <c r="AF71" s="3">
        <f t="shared" si="10"/>
        <v>-8.5628304651338888E-2</v>
      </c>
      <c r="AG71" s="3">
        <f t="shared" si="11"/>
        <v>1.7652890212233614E-2</v>
      </c>
      <c r="AH71" s="3"/>
      <c r="BG71" s="3"/>
      <c r="BH71" s="3"/>
      <c r="BI71" s="3"/>
      <c r="BJ71" s="3"/>
    </row>
    <row r="72" spans="1:62" x14ac:dyDescent="0.35">
      <c r="A72">
        <v>48</v>
      </c>
      <c r="B72">
        <v>14</v>
      </c>
      <c r="C72" t="s">
        <v>184</v>
      </c>
      <c r="D72" t="s">
        <v>27</v>
      </c>
      <c r="G72">
        <v>0.5</v>
      </c>
      <c r="H72">
        <v>0.5</v>
      </c>
      <c r="I72" s="9">
        <v>148</v>
      </c>
      <c r="J72" s="9">
        <v>38</v>
      </c>
      <c r="K72" s="9"/>
      <c r="L72" s="9">
        <v>75</v>
      </c>
      <c r="M72">
        <v>0.52800000000000002</v>
      </c>
      <c r="N72">
        <v>0.311</v>
      </c>
      <c r="O72">
        <v>0</v>
      </c>
      <c r="Q72">
        <v>0</v>
      </c>
      <c r="R72">
        <v>1</v>
      </c>
      <c r="S72">
        <v>0</v>
      </c>
      <c r="T72">
        <v>0</v>
      </c>
      <c r="V72">
        <v>0</v>
      </c>
      <c r="Y72" s="1">
        <v>44846</v>
      </c>
      <c r="Z72" s="6">
        <v>0.97703703703703704</v>
      </c>
      <c r="AB72">
        <v>3</v>
      </c>
      <c r="AC72" t="s">
        <v>200</v>
      </c>
      <c r="AD72" s="3">
        <f t="shared" si="8"/>
        <v>0.23074215520019914</v>
      </c>
      <c r="AE72" s="3">
        <f t="shared" si="9"/>
        <v>0.18210137128981721</v>
      </c>
      <c r="AF72" s="3">
        <f t="shared" si="10"/>
        <v>-4.864078391038193E-2</v>
      </c>
      <c r="AG72" s="3">
        <f t="shared" si="11"/>
        <v>1.6704487306512229E-2</v>
      </c>
      <c r="AH72" s="3"/>
      <c r="AK72">
        <f>ABS(100*(AD72-AD73)/(AVERAGE(AD72:AD73)))</f>
        <v>19.942892356284709</v>
      </c>
      <c r="AQ72">
        <f>ABS(100*(AE72-AE73)/(AVERAGE(AE72:AE73)))</f>
        <v>153.04783338405764</v>
      </c>
      <c r="AW72">
        <f>ABS(100*(AF72-AF73)/(AVERAGE(AF72:AF73)))</f>
        <v>217.19154013631871</v>
      </c>
      <c r="BC72">
        <f>ABS(100*(AG72-AG73)/(AVERAGE(AG72:AG73)))</f>
        <v>129.70613402116442</v>
      </c>
      <c r="BG72" s="3">
        <f>AVERAGE(AD72:AD73)</f>
        <v>0.20982006076961174</v>
      </c>
      <c r="BH72" s="3">
        <f>AVERAGE(AE72:AE73)</f>
        <v>0.77568889537883701</v>
      </c>
      <c r="BI72" s="3">
        <f>AVERAGE(AF72:AF73)</f>
        <v>0.56586883460922532</v>
      </c>
      <c r="BJ72" s="3">
        <f>AVERAGE(AG72:AG73)</f>
        <v>4.7527581742457276E-2</v>
      </c>
    </row>
    <row r="73" spans="1:62" x14ac:dyDescent="0.35">
      <c r="A73">
        <v>49</v>
      </c>
      <c r="B73">
        <v>14</v>
      </c>
      <c r="C73" t="s">
        <v>184</v>
      </c>
      <c r="D73" t="s">
        <v>27</v>
      </c>
      <c r="G73">
        <v>0.5</v>
      </c>
      <c r="H73">
        <v>0.5</v>
      </c>
      <c r="I73" s="9">
        <v>106</v>
      </c>
      <c r="J73" s="9">
        <v>1255</v>
      </c>
      <c r="K73" s="9"/>
      <c r="L73" s="9">
        <v>660</v>
      </c>
      <c r="M73">
        <v>0.496</v>
      </c>
      <c r="N73">
        <v>1.3420000000000001</v>
      </c>
      <c r="O73">
        <v>0.84499999999999997</v>
      </c>
      <c r="Q73">
        <v>0</v>
      </c>
      <c r="R73">
        <v>1</v>
      </c>
      <c r="S73">
        <v>0</v>
      </c>
      <c r="T73">
        <v>0</v>
      </c>
      <c r="V73">
        <v>0</v>
      </c>
      <c r="Y73" s="1">
        <v>44846</v>
      </c>
      <c r="Z73" s="6">
        <v>0.98351851851851846</v>
      </c>
      <c r="AB73">
        <v>3</v>
      </c>
      <c r="AC73" t="s">
        <v>200</v>
      </c>
      <c r="AD73" s="3">
        <f t="shared" si="8"/>
        <v>0.18889796633902431</v>
      </c>
      <c r="AE73" s="3">
        <f t="shared" si="9"/>
        <v>1.3692764194678568</v>
      </c>
      <c r="AF73" s="3">
        <f t="shared" si="10"/>
        <v>1.1803784531288326</v>
      </c>
      <c r="AG73" s="3">
        <f t="shared" si="11"/>
        <v>7.8350676178402329E-2</v>
      </c>
      <c r="AH73" s="3"/>
      <c r="BG73" s="3"/>
      <c r="BH73" s="3"/>
      <c r="BI73" s="3"/>
      <c r="BJ73" s="3"/>
    </row>
    <row r="74" spans="1:62" x14ac:dyDescent="0.35">
      <c r="A74">
        <v>50</v>
      </c>
      <c r="B74">
        <v>15</v>
      </c>
      <c r="C74" t="s">
        <v>185</v>
      </c>
      <c r="D74" t="s">
        <v>27</v>
      </c>
      <c r="G74">
        <v>0.5</v>
      </c>
      <c r="H74">
        <v>0.5</v>
      </c>
      <c r="I74" s="9">
        <v>62</v>
      </c>
      <c r="J74" s="9">
        <v>11</v>
      </c>
      <c r="K74" s="9"/>
      <c r="L74" s="9">
        <v>115</v>
      </c>
      <c r="M74">
        <v>0.46300000000000002</v>
      </c>
      <c r="N74">
        <v>0.28799999999999998</v>
      </c>
      <c r="O74">
        <v>0</v>
      </c>
      <c r="Q74">
        <v>0</v>
      </c>
      <c r="R74">
        <v>1</v>
      </c>
      <c r="S74">
        <v>0</v>
      </c>
      <c r="T74">
        <v>0</v>
      </c>
      <c r="V74">
        <v>0</v>
      </c>
      <c r="Y74" s="1">
        <v>44846</v>
      </c>
      <c r="Z74" s="6">
        <v>0.9935532407407407</v>
      </c>
      <c r="AB74">
        <v>3</v>
      </c>
      <c r="AC74" t="s">
        <v>200</v>
      </c>
      <c r="AD74" s="3">
        <f t="shared" si="8"/>
        <v>0.14506119705588877</v>
      </c>
      <c r="AE74" s="3">
        <f t="shared" si="9"/>
        <v>0.1557630587994252</v>
      </c>
      <c r="AF74" s="3">
        <f t="shared" si="10"/>
        <v>1.0701861743536434E-2</v>
      </c>
      <c r="AG74" s="3">
        <f t="shared" si="11"/>
        <v>2.0919611331940612E-2</v>
      </c>
      <c r="AH74" s="3"/>
      <c r="BG74" s="3"/>
      <c r="BH74" s="3"/>
      <c r="BI74" s="3"/>
      <c r="BJ74" s="3"/>
    </row>
    <row r="75" spans="1:62" x14ac:dyDescent="0.35">
      <c r="A75">
        <v>51</v>
      </c>
      <c r="B75">
        <v>15</v>
      </c>
      <c r="C75" t="s">
        <v>185</v>
      </c>
      <c r="D75" t="s">
        <v>27</v>
      </c>
      <c r="G75">
        <v>0.5</v>
      </c>
      <c r="H75">
        <v>0.5</v>
      </c>
      <c r="I75" s="9">
        <v>53</v>
      </c>
      <c r="J75" s="9">
        <v>32</v>
      </c>
      <c r="K75" s="9"/>
      <c r="L75" s="9">
        <v>73</v>
      </c>
      <c r="M75">
        <v>0.45600000000000002</v>
      </c>
      <c r="N75">
        <v>0.30599999999999999</v>
      </c>
      <c r="O75">
        <v>0</v>
      </c>
      <c r="Q75">
        <v>0</v>
      </c>
      <c r="R75">
        <v>1</v>
      </c>
      <c r="S75">
        <v>0</v>
      </c>
      <c r="T75">
        <v>0</v>
      </c>
      <c r="V75">
        <v>0</v>
      </c>
      <c r="Y75" s="1">
        <v>44846</v>
      </c>
      <c r="Z75" s="6">
        <v>0.99912037037037038</v>
      </c>
      <c r="AB75">
        <v>3</v>
      </c>
      <c r="AC75" t="s">
        <v>200</v>
      </c>
      <c r="AD75" s="3">
        <f t="shared" si="8"/>
        <v>0.13609458515706557</v>
      </c>
      <c r="AE75" s="3">
        <f t="shared" si="9"/>
        <v>0.17624841295861901</v>
      </c>
      <c r="AF75" s="3">
        <f t="shared" si="10"/>
        <v>4.0153827801553438E-2</v>
      </c>
      <c r="AG75" s="3">
        <f t="shared" si="11"/>
        <v>1.6493731105240807E-2</v>
      </c>
      <c r="AH75" s="3"/>
      <c r="AK75">
        <f>ABS(100*(AD75-AD76)/(AVERAGE(AD75:AD76)))</f>
        <v>3.5945014881424453</v>
      </c>
      <c r="AQ75">
        <f>ABS(100*(AE75-AE76)/(AVERAGE(AE75:AE76)))</f>
        <v>138.40683342558407</v>
      </c>
      <c r="AW75">
        <f>ABS(100*(AF75-AF76)/(AVERAGE(AF75:AF76)))</f>
        <v>181.48369929878319</v>
      </c>
      <c r="BC75">
        <f>ABS(100*(AG75-AG76)/(AVERAGE(AG75:AG76)))</f>
        <v>124.39026637356498</v>
      </c>
      <c r="BG75" s="3">
        <f>AVERAGE(AD75:AD76)</f>
        <v>0.13858531068451646</v>
      </c>
      <c r="BH75" s="3">
        <f>AVERAGE(AE75:AE76)</f>
        <v>0.57229859336969879</v>
      </c>
      <c r="BI75" s="3">
        <f>AVERAGE(AF75:AF76)</f>
        <v>0.43371328268518239</v>
      </c>
      <c r="BJ75" s="3">
        <f>AVERAGE(AG75:AG76)</f>
        <v>4.3628592018936027E-2</v>
      </c>
    </row>
    <row r="76" spans="1:62" x14ac:dyDescent="0.35">
      <c r="A76">
        <v>52</v>
      </c>
      <c r="B76">
        <v>15</v>
      </c>
      <c r="C76" t="s">
        <v>185</v>
      </c>
      <c r="D76" t="s">
        <v>27</v>
      </c>
      <c r="G76">
        <v>0.5</v>
      </c>
      <c r="H76">
        <v>0.5</v>
      </c>
      <c r="I76" s="9">
        <v>58</v>
      </c>
      <c r="J76" s="9">
        <v>844</v>
      </c>
      <c r="K76" s="9"/>
      <c r="L76" s="9">
        <v>588</v>
      </c>
      <c r="M76">
        <v>0.45900000000000002</v>
      </c>
      <c r="N76">
        <v>0.99299999999999999</v>
      </c>
      <c r="O76">
        <v>0.53400000000000003</v>
      </c>
      <c r="Q76">
        <v>0</v>
      </c>
      <c r="R76">
        <v>1</v>
      </c>
      <c r="S76">
        <v>0</v>
      </c>
      <c r="T76">
        <v>0</v>
      </c>
      <c r="V76">
        <v>0</v>
      </c>
      <c r="Y76" s="1">
        <v>44847</v>
      </c>
      <c r="Z76" s="6">
        <v>5.5787037037037038E-3</v>
      </c>
      <c r="AB76">
        <v>3</v>
      </c>
      <c r="AC76" t="s">
        <v>200</v>
      </c>
      <c r="AD76" s="3">
        <f t="shared" si="8"/>
        <v>0.14107603621196735</v>
      </c>
      <c r="AE76" s="3">
        <f t="shared" si="9"/>
        <v>0.96834877378077866</v>
      </c>
      <c r="AF76" s="3">
        <f t="shared" si="10"/>
        <v>0.82727273756881137</v>
      </c>
      <c r="AG76" s="3">
        <f t="shared" si="11"/>
        <v>7.0763452932631241E-2</v>
      </c>
      <c r="AH76" s="3"/>
      <c r="BG76" s="3"/>
      <c r="BH76" s="3"/>
      <c r="BI76" s="3"/>
      <c r="BJ76" s="3"/>
    </row>
    <row r="77" spans="1:62" x14ac:dyDescent="0.35">
      <c r="A77">
        <v>53</v>
      </c>
      <c r="B77">
        <v>16</v>
      </c>
      <c r="C77" t="s">
        <v>186</v>
      </c>
      <c r="D77" t="s">
        <v>27</v>
      </c>
      <c r="G77">
        <v>0.5</v>
      </c>
      <c r="H77">
        <v>0.5</v>
      </c>
      <c r="I77" s="9">
        <v>87</v>
      </c>
      <c r="J77" s="9">
        <v>7</v>
      </c>
      <c r="K77" s="9"/>
      <c r="L77" s="9">
        <v>87</v>
      </c>
      <c r="M77">
        <v>0.48099999999999998</v>
      </c>
      <c r="N77">
        <v>0.28499999999999998</v>
      </c>
      <c r="O77">
        <v>0</v>
      </c>
      <c r="Q77">
        <v>0</v>
      </c>
      <c r="R77">
        <v>1</v>
      </c>
      <c r="S77">
        <v>0</v>
      </c>
      <c r="T77">
        <v>0</v>
      </c>
      <c r="V77">
        <v>0</v>
      </c>
      <c r="Y77" s="1">
        <v>44847</v>
      </c>
      <c r="Z77" s="6">
        <v>1.5520833333333333E-2</v>
      </c>
      <c r="AB77">
        <v>3</v>
      </c>
      <c r="AC77" t="s">
        <v>200</v>
      </c>
      <c r="AD77" s="3">
        <f t="shared" si="8"/>
        <v>0.16996845233039759</v>
      </c>
      <c r="AE77" s="3">
        <f t="shared" si="9"/>
        <v>0.15186108657862643</v>
      </c>
      <c r="AF77" s="3">
        <f t="shared" si="10"/>
        <v>-1.8107365751771159E-2</v>
      </c>
      <c r="AG77" s="3">
        <f t="shared" si="11"/>
        <v>1.7969024514140741E-2</v>
      </c>
      <c r="AH77" s="3"/>
      <c r="BG77" s="3"/>
      <c r="BH77" s="3"/>
      <c r="BI77" s="3"/>
      <c r="BJ77" s="3"/>
    </row>
    <row r="78" spans="1:62" x14ac:dyDescent="0.35">
      <c r="A78">
        <v>54</v>
      </c>
      <c r="B78">
        <v>16</v>
      </c>
      <c r="C78" t="s">
        <v>186</v>
      </c>
      <c r="D78" t="s">
        <v>27</v>
      </c>
      <c r="G78">
        <v>0.5</v>
      </c>
      <c r="H78">
        <v>0.5</v>
      </c>
      <c r="I78" s="9">
        <v>44</v>
      </c>
      <c r="J78" s="9">
        <v>28</v>
      </c>
      <c r="K78" s="9"/>
      <c r="L78" s="9">
        <v>68</v>
      </c>
      <c r="M78">
        <v>0.44900000000000001</v>
      </c>
      <c r="N78">
        <v>0.30199999999999999</v>
      </c>
      <c r="O78">
        <v>0</v>
      </c>
      <c r="Q78">
        <v>0</v>
      </c>
      <c r="R78">
        <v>1</v>
      </c>
      <c r="S78">
        <v>0</v>
      </c>
      <c r="T78">
        <v>0</v>
      </c>
      <c r="V78">
        <v>0</v>
      </c>
      <c r="Y78" s="1">
        <v>44847</v>
      </c>
      <c r="Z78" s="6">
        <v>2.1122685185185185E-2</v>
      </c>
      <c r="AB78">
        <v>3</v>
      </c>
      <c r="AC78" t="s">
        <v>200</v>
      </c>
      <c r="AD78" s="3">
        <f t="shared" si="8"/>
        <v>0.1271279732582424</v>
      </c>
      <c r="AE78" s="3">
        <f t="shared" si="9"/>
        <v>0.17234644073782018</v>
      </c>
      <c r="AF78" s="3">
        <f t="shared" si="10"/>
        <v>4.5218467479577779E-2</v>
      </c>
      <c r="AG78" s="3">
        <f t="shared" si="11"/>
        <v>1.5966840602062257E-2</v>
      </c>
      <c r="AH78" s="3"/>
      <c r="AK78">
        <f>ABS(100*(AD78-AD79)/(AVERAGE(AD78:AD79)))</f>
        <v>9.6941606168042878</v>
      </c>
      <c r="AQ78">
        <f>ABS(100*(AE78-AE79)/(AVERAGE(AE78:AE79)))</f>
        <v>141.12521454813347</v>
      </c>
      <c r="AW78">
        <f>ABS(100*(AF78-AF79)/(AVERAGE(AF78:AF79)))</f>
        <v>179.98580170632763</v>
      </c>
      <c r="BC78">
        <f>ABS(100*(AG78-AG79)/(AVERAGE(AG78:AG79)))</f>
        <v>118.43253472766754</v>
      </c>
      <c r="BG78" s="3">
        <f>AVERAGE(AD78:AD79)</f>
        <v>0.13360385962961469</v>
      </c>
      <c r="BH78" s="3">
        <f>AVERAGE(AE78:AE79)</f>
        <v>0.58546774961489489</v>
      </c>
      <c r="BI78" s="3">
        <f>AVERAGE(AF78:AF79)</f>
        <v>0.45186388998528021</v>
      </c>
      <c r="BJ78" s="3">
        <f>AVERAGE(AG78:AG79)</f>
        <v>3.9150022741918367E-2</v>
      </c>
    </row>
    <row r="79" spans="1:62" x14ac:dyDescent="0.35">
      <c r="A79">
        <v>55</v>
      </c>
      <c r="B79">
        <v>16</v>
      </c>
      <c r="C79" t="s">
        <v>186</v>
      </c>
      <c r="D79" t="s">
        <v>27</v>
      </c>
      <c r="G79">
        <v>0.5</v>
      </c>
      <c r="H79">
        <v>0.5</v>
      </c>
      <c r="I79" s="9">
        <v>57</v>
      </c>
      <c r="J79" s="9">
        <v>875</v>
      </c>
      <c r="K79" s="9"/>
      <c r="L79" s="9">
        <v>508</v>
      </c>
      <c r="M79">
        <v>0.45800000000000002</v>
      </c>
      <c r="N79">
        <v>1.0189999999999999</v>
      </c>
      <c r="O79">
        <v>0.56100000000000005</v>
      </c>
      <c r="Q79">
        <v>0</v>
      </c>
      <c r="R79">
        <v>1</v>
      </c>
      <c r="S79">
        <v>0</v>
      </c>
      <c r="T79">
        <v>0</v>
      </c>
      <c r="V79">
        <v>0</v>
      </c>
      <c r="Y79" s="1">
        <v>44847</v>
      </c>
      <c r="Z79" s="6">
        <v>2.7650462962962963E-2</v>
      </c>
      <c r="AB79">
        <v>3</v>
      </c>
      <c r="AC79" t="s">
        <v>200</v>
      </c>
      <c r="AD79" s="3">
        <f t="shared" si="8"/>
        <v>0.14007974600098699</v>
      </c>
      <c r="AE79" s="3">
        <f t="shared" si="9"/>
        <v>0.99858905849196955</v>
      </c>
      <c r="AF79" s="3">
        <f t="shared" si="10"/>
        <v>0.85850931249098261</v>
      </c>
      <c r="AG79" s="3">
        <f t="shared" si="11"/>
        <v>6.2333204881774469E-2</v>
      </c>
      <c r="AH79" s="3"/>
      <c r="BG79" s="3"/>
      <c r="BH79" s="3"/>
      <c r="BI79" s="3"/>
      <c r="BJ79" s="3"/>
    </row>
    <row r="80" spans="1:62" x14ac:dyDescent="0.35">
      <c r="A80">
        <v>56</v>
      </c>
      <c r="B80">
        <v>17</v>
      </c>
      <c r="C80" t="s">
        <v>187</v>
      </c>
      <c r="D80" t="s">
        <v>27</v>
      </c>
      <c r="G80">
        <v>0.5</v>
      </c>
      <c r="H80">
        <v>0.5</v>
      </c>
      <c r="I80">
        <v>4363</v>
      </c>
      <c r="J80">
        <v>7739</v>
      </c>
      <c r="L80">
        <v>10120</v>
      </c>
      <c r="M80">
        <v>3.762</v>
      </c>
      <c r="N80">
        <v>6.835</v>
      </c>
      <c r="O80">
        <v>3.073</v>
      </c>
      <c r="Q80">
        <v>0.94199999999999995</v>
      </c>
      <c r="R80">
        <v>1</v>
      </c>
      <c r="S80">
        <v>0</v>
      </c>
      <c r="T80">
        <v>0</v>
      </c>
      <c r="V80">
        <v>0</v>
      </c>
      <c r="Y80" s="1">
        <v>44847</v>
      </c>
      <c r="Z80" s="6">
        <v>3.9849537037037037E-2</v>
      </c>
      <c r="AB80">
        <v>1</v>
      </c>
      <c r="AD80" s="3">
        <f t="shared" si="8"/>
        <v>4.4301053944823883</v>
      </c>
      <c r="AE80" s="3">
        <f t="shared" si="9"/>
        <v>7.6943733893827382</v>
      </c>
      <c r="AF80" s="3">
        <f t="shared" si="10"/>
        <v>3.2642679949003499</v>
      </c>
      <c r="AG80" s="3">
        <f t="shared" si="11"/>
        <v>1.0752275081922149</v>
      </c>
      <c r="AH80" s="3"/>
      <c r="BG80" s="3"/>
      <c r="BH80" s="3"/>
      <c r="BI80" s="3"/>
      <c r="BJ80" s="3"/>
    </row>
    <row r="81" spans="1:62" x14ac:dyDescent="0.35">
      <c r="A81">
        <v>57</v>
      </c>
      <c r="B81">
        <v>17</v>
      </c>
      <c r="C81" t="s">
        <v>187</v>
      </c>
      <c r="D81" t="s">
        <v>27</v>
      </c>
      <c r="G81">
        <v>0.5</v>
      </c>
      <c r="H81">
        <v>0.5</v>
      </c>
      <c r="I81">
        <v>6104</v>
      </c>
      <c r="J81">
        <v>7231</v>
      </c>
      <c r="L81">
        <v>10402</v>
      </c>
      <c r="M81">
        <v>5.0979999999999999</v>
      </c>
      <c r="N81">
        <v>6.4039999999999999</v>
      </c>
      <c r="O81">
        <v>1.306</v>
      </c>
      <c r="Q81">
        <v>0.97199999999999998</v>
      </c>
      <c r="R81">
        <v>1</v>
      </c>
      <c r="S81">
        <v>0</v>
      </c>
      <c r="T81">
        <v>0</v>
      </c>
      <c r="V81">
        <v>0</v>
      </c>
      <c r="Y81" s="1">
        <v>44847</v>
      </c>
      <c r="Z81" s="6">
        <v>4.6956018518518522E-2</v>
      </c>
      <c r="AB81">
        <v>1</v>
      </c>
      <c r="AD81" s="3">
        <f t="shared" si="8"/>
        <v>6.1646466517991829</v>
      </c>
      <c r="AE81" s="3">
        <f t="shared" si="9"/>
        <v>7.198822917341289</v>
      </c>
      <c r="AF81" s="3">
        <f t="shared" si="10"/>
        <v>1.0341762655421061</v>
      </c>
      <c r="AG81" s="3">
        <f t="shared" si="11"/>
        <v>1.104944132571485</v>
      </c>
      <c r="AH81" s="3"/>
      <c r="AK81">
        <f>ABS(100*(AD81-AD82)/(AVERAGE(AD81:AD82)))</f>
        <v>3.6337086215984207</v>
      </c>
      <c r="AQ81">
        <f>ABS(100*(AE81-AE82)/(AVERAGE(AE81:AE82)))</f>
        <v>9.3027526802577345</v>
      </c>
      <c r="AW81">
        <f>ABS(100*(AF81-AF82)/(AVERAGE(AF81:AF82)))</f>
        <v>144.64539847183477</v>
      </c>
      <c r="BC81">
        <f>ABS(100*(AG81-AG82)/(AVERAGE(AG81:AG82)))</f>
        <v>9.8568805628995246</v>
      </c>
      <c r="BG81" s="3">
        <f>AVERAGE(AD81:AD82)</f>
        <v>6.2787218809564331</v>
      </c>
      <c r="BH81" s="3">
        <f>AVERAGE(AE81:AE82)</f>
        <v>6.8788611952357854</v>
      </c>
      <c r="BI81" s="3">
        <f>AVERAGE(AF81:AF82)</f>
        <v>0.60013931427935274</v>
      </c>
      <c r="BJ81" s="3">
        <f>AVERAGE(AG81:AG82)</f>
        <v>1.0530454180083981</v>
      </c>
    </row>
    <row r="82" spans="1:62" x14ac:dyDescent="0.35">
      <c r="A82">
        <v>58</v>
      </c>
      <c r="B82">
        <v>17</v>
      </c>
      <c r="C82" t="s">
        <v>187</v>
      </c>
      <c r="D82" t="s">
        <v>27</v>
      </c>
      <c r="G82">
        <v>0.5</v>
      </c>
      <c r="H82">
        <v>0.5</v>
      </c>
      <c r="I82">
        <v>6333</v>
      </c>
      <c r="J82">
        <v>6575</v>
      </c>
      <c r="L82">
        <v>9417</v>
      </c>
      <c r="M82">
        <v>5.2729999999999997</v>
      </c>
      <c r="N82">
        <v>5.8479999999999999</v>
      </c>
      <c r="O82">
        <v>0.57499999999999996</v>
      </c>
      <c r="Q82">
        <v>0.86899999999999999</v>
      </c>
      <c r="R82">
        <v>1</v>
      </c>
      <c r="S82">
        <v>0</v>
      </c>
      <c r="T82">
        <v>0</v>
      </c>
      <c r="V82">
        <v>0</v>
      </c>
      <c r="Y82" s="1">
        <v>44847</v>
      </c>
      <c r="Z82" s="6">
        <v>5.4467592592592595E-2</v>
      </c>
      <c r="AB82">
        <v>1</v>
      </c>
      <c r="AD82" s="3">
        <f t="shared" si="8"/>
        <v>6.3927971101136833</v>
      </c>
      <c r="AE82" s="3">
        <f t="shared" si="9"/>
        <v>6.5588994731302828</v>
      </c>
      <c r="AF82" s="3">
        <f t="shared" si="10"/>
        <v>0.16610236301659942</v>
      </c>
      <c r="AG82" s="3">
        <f t="shared" si="11"/>
        <v>1.0011467034453112</v>
      </c>
      <c r="AH82" s="3"/>
      <c r="BG82" s="3"/>
      <c r="BH82" s="3"/>
      <c r="BI82" s="3"/>
      <c r="BJ82" s="3"/>
    </row>
    <row r="83" spans="1:62" x14ac:dyDescent="0.35">
      <c r="A83">
        <v>59</v>
      </c>
      <c r="B83">
        <v>18</v>
      </c>
      <c r="C83" t="s">
        <v>188</v>
      </c>
      <c r="D83" t="s">
        <v>27</v>
      </c>
      <c r="G83">
        <v>0.5</v>
      </c>
      <c r="H83">
        <v>0.5</v>
      </c>
      <c r="I83">
        <v>1680</v>
      </c>
      <c r="J83">
        <v>3399</v>
      </c>
      <c r="L83">
        <v>1860</v>
      </c>
      <c r="M83">
        <v>1.704</v>
      </c>
      <c r="N83">
        <v>3.1579999999999999</v>
      </c>
      <c r="O83">
        <v>1.454</v>
      </c>
      <c r="Q83">
        <v>7.9000000000000001E-2</v>
      </c>
      <c r="R83">
        <v>1</v>
      </c>
      <c r="S83">
        <v>0</v>
      </c>
      <c r="T83">
        <v>0</v>
      </c>
      <c r="V83">
        <v>0</v>
      </c>
      <c r="Y83" s="1">
        <v>44847</v>
      </c>
      <c r="Z83" s="6">
        <v>6.6863425925925923E-2</v>
      </c>
      <c r="AB83">
        <v>1</v>
      </c>
      <c r="AD83" s="3">
        <f t="shared" si="8"/>
        <v>1.7570587584221002</v>
      </c>
      <c r="AE83" s="3">
        <f t="shared" si="9"/>
        <v>3.4607335298160224</v>
      </c>
      <c r="AF83" s="3">
        <f t="shared" si="10"/>
        <v>1.7036747713939222</v>
      </c>
      <c r="AG83" s="3">
        <f t="shared" si="11"/>
        <v>0.20480439694125382</v>
      </c>
      <c r="AH83" s="3"/>
      <c r="BG83" s="3"/>
      <c r="BH83" s="3"/>
      <c r="BI83" s="3"/>
      <c r="BJ83" s="3"/>
    </row>
    <row r="84" spans="1:62" x14ac:dyDescent="0.35">
      <c r="A84">
        <v>60</v>
      </c>
      <c r="B84">
        <v>18</v>
      </c>
      <c r="C84" t="s">
        <v>188</v>
      </c>
      <c r="D84" t="s">
        <v>27</v>
      </c>
      <c r="G84">
        <v>0.5</v>
      </c>
      <c r="H84">
        <v>0.5</v>
      </c>
      <c r="I84">
        <v>2225</v>
      </c>
      <c r="J84">
        <v>3547</v>
      </c>
      <c r="L84">
        <v>1981</v>
      </c>
      <c r="M84">
        <v>2.1219999999999999</v>
      </c>
      <c r="N84">
        <v>3.2829999999999999</v>
      </c>
      <c r="O84">
        <v>1.161</v>
      </c>
      <c r="Q84">
        <v>9.0999999999999998E-2</v>
      </c>
      <c r="R84">
        <v>1</v>
      </c>
      <c r="S84">
        <v>0</v>
      </c>
      <c r="T84">
        <v>0</v>
      </c>
      <c r="V84">
        <v>0</v>
      </c>
      <c r="Y84" s="1">
        <v>44847</v>
      </c>
      <c r="Z84" s="6">
        <v>7.3761574074074077E-2</v>
      </c>
      <c r="AB84">
        <v>1</v>
      </c>
      <c r="AD84" s="3">
        <f t="shared" si="8"/>
        <v>2.3000369234063927</v>
      </c>
      <c r="AE84" s="3">
        <f t="shared" si="9"/>
        <v>3.605106501985579</v>
      </c>
      <c r="AF84" s="3">
        <f t="shared" si="10"/>
        <v>1.3050695785791864</v>
      </c>
      <c r="AG84" s="3">
        <f t="shared" si="11"/>
        <v>0.2175551471181747</v>
      </c>
      <c r="AH84" s="3"/>
      <c r="AK84">
        <f>ABS(100*(AD84-AD85)/(AVERAGE(AD84:AD85)))</f>
        <v>6.6231052879509935</v>
      </c>
      <c r="AQ84">
        <f>ABS(100*(AE84-AE85)/(AVERAGE(AE84:AE85)))</f>
        <v>4.963706383466711</v>
      </c>
      <c r="AW84">
        <f>ABS(100*(AF84-AF85)/(AVERAGE(AF84:AF85)))</f>
        <v>2.103178403620015</v>
      </c>
      <c r="BC84">
        <f>ABS(100*(AG84-AG85)/(AVERAGE(AG84:AG85)))</f>
        <v>25.375134001365304</v>
      </c>
      <c r="BG84" s="3">
        <f>AVERAGE(AD84:AD85)</f>
        <v>2.2263114477938464</v>
      </c>
      <c r="BH84" s="3">
        <f>AVERAGE(AE84:AE85)</f>
        <v>3.5177998735452052</v>
      </c>
      <c r="BI84" s="3">
        <f>AVERAGE(AF84:AF85)</f>
        <v>1.291488425751359</v>
      </c>
      <c r="BJ84" s="3">
        <f>AVERAGE(AG84:AG85)</f>
        <v>0.24916857730888756</v>
      </c>
    </row>
    <row r="85" spans="1:62" x14ac:dyDescent="0.35">
      <c r="A85">
        <v>61</v>
      </c>
      <c r="B85">
        <v>18</v>
      </c>
      <c r="C85" t="s">
        <v>188</v>
      </c>
      <c r="D85" t="s">
        <v>27</v>
      </c>
      <c r="G85">
        <v>0.5</v>
      </c>
      <c r="H85">
        <v>0.5</v>
      </c>
      <c r="I85">
        <v>2077</v>
      </c>
      <c r="J85">
        <v>3368</v>
      </c>
      <c r="L85">
        <v>2581</v>
      </c>
      <c r="M85">
        <v>2.008</v>
      </c>
      <c r="N85">
        <v>3.1320000000000001</v>
      </c>
      <c r="O85">
        <v>1.1240000000000001</v>
      </c>
      <c r="Q85">
        <v>0.154</v>
      </c>
      <c r="R85">
        <v>1</v>
      </c>
      <c r="S85">
        <v>0</v>
      </c>
      <c r="T85">
        <v>0</v>
      </c>
      <c r="V85">
        <v>0</v>
      </c>
      <c r="Y85" s="1">
        <v>44847</v>
      </c>
      <c r="Z85" s="6">
        <v>8.1087962962962959E-2</v>
      </c>
      <c r="AB85">
        <v>1</v>
      </c>
      <c r="AD85" s="3">
        <f t="shared" si="8"/>
        <v>2.1525859721813001</v>
      </c>
      <c r="AE85" s="3">
        <f t="shared" si="9"/>
        <v>3.4304932451048318</v>
      </c>
      <c r="AF85" s="3">
        <f t="shared" si="10"/>
        <v>1.2779072729235317</v>
      </c>
      <c r="AG85" s="3">
        <f t="shared" si="11"/>
        <v>0.28078200749960042</v>
      </c>
      <c r="AH85" s="3"/>
    </row>
    <row r="86" spans="1:62" x14ac:dyDescent="0.35">
      <c r="A86">
        <v>62</v>
      </c>
      <c r="B86">
        <v>19</v>
      </c>
      <c r="C86" t="s">
        <v>62</v>
      </c>
      <c r="D86" t="s">
        <v>27</v>
      </c>
      <c r="G86">
        <v>0.5</v>
      </c>
      <c r="H86">
        <v>0.5</v>
      </c>
      <c r="I86">
        <v>5853</v>
      </c>
      <c r="J86">
        <v>11516</v>
      </c>
      <c r="L86">
        <v>4616</v>
      </c>
      <c r="M86">
        <v>4.9050000000000002</v>
      </c>
      <c r="N86">
        <v>10.035</v>
      </c>
      <c r="O86">
        <v>5.1289999999999996</v>
      </c>
      <c r="Q86">
        <v>0.36699999999999999</v>
      </c>
      <c r="R86">
        <v>1</v>
      </c>
      <c r="S86">
        <v>0</v>
      </c>
      <c r="T86">
        <v>0</v>
      </c>
      <c r="V86">
        <v>0</v>
      </c>
      <c r="Y86" s="1">
        <v>44847</v>
      </c>
      <c r="Z86" s="6">
        <v>9.4837962962962971E-2</v>
      </c>
      <c r="AB86">
        <v>1</v>
      </c>
      <c r="AD86" s="3">
        <f t="shared" si="8"/>
        <v>5.9145778088431138</v>
      </c>
      <c r="AE86" s="3">
        <f t="shared" si="9"/>
        <v>11.378810658872021</v>
      </c>
      <c r="AF86" s="3">
        <f t="shared" si="10"/>
        <v>5.4642328500289077</v>
      </c>
      <c r="AG86" s="3">
        <f t="shared" si="11"/>
        <v>0.4952264422932694</v>
      </c>
      <c r="AH86" s="3"/>
      <c r="BG86" s="3"/>
      <c r="BH86" s="3"/>
      <c r="BI86" s="3"/>
      <c r="BJ86" s="3"/>
    </row>
    <row r="87" spans="1:62" x14ac:dyDescent="0.35">
      <c r="A87">
        <v>63</v>
      </c>
      <c r="B87">
        <v>19</v>
      </c>
      <c r="C87" t="s">
        <v>62</v>
      </c>
      <c r="D87" t="s">
        <v>27</v>
      </c>
      <c r="G87">
        <v>0.5</v>
      </c>
      <c r="H87">
        <v>0.5</v>
      </c>
      <c r="I87">
        <v>7759</v>
      </c>
      <c r="J87">
        <v>11505</v>
      </c>
      <c r="L87">
        <v>4702</v>
      </c>
      <c r="M87">
        <v>6.367</v>
      </c>
      <c r="N87">
        <v>10.025</v>
      </c>
      <c r="O87">
        <v>3.6579999999999999</v>
      </c>
      <c r="Q87">
        <v>0.376</v>
      </c>
      <c r="R87">
        <v>1</v>
      </c>
      <c r="S87">
        <v>0</v>
      </c>
      <c r="T87">
        <v>0</v>
      </c>
      <c r="V87">
        <v>0</v>
      </c>
      <c r="Y87" s="1">
        <v>44847</v>
      </c>
      <c r="Z87" s="6">
        <v>0.10240740740740741</v>
      </c>
      <c r="AB87">
        <v>1</v>
      </c>
      <c r="AD87" s="3">
        <f t="shared" si="8"/>
        <v>7.813506950971667</v>
      </c>
      <c r="AE87" s="3">
        <f t="shared" si="9"/>
        <v>11.368080235264824</v>
      </c>
      <c r="AF87" s="3">
        <f t="shared" si="10"/>
        <v>3.5545732842931566</v>
      </c>
      <c r="AG87" s="3">
        <f t="shared" si="11"/>
        <v>0.50428895894794046</v>
      </c>
      <c r="AH87" s="3"/>
      <c r="AK87">
        <f>ABS(100*(AD87-AD88)/(AVERAGE(AD87:AD88)))</f>
        <v>1.1914416947282831</v>
      </c>
      <c r="AM87">
        <f>100*((AVERAGE(AD87:AD88)*25.225)-(AVERAGE(AD69:AD70)*25))/(1000*0.075)</f>
        <v>258.25524046757005</v>
      </c>
      <c r="AQ87">
        <f>ABS(100*(AE87-AE88)/(AVERAGE(AE87:AE88)))</f>
        <v>0.20573175112634748</v>
      </c>
      <c r="AS87">
        <f>100*((AVERAGE(AE87:AE88)*25.225)-(AVERAGE(AE69:AE70)*25))/(2000*0.075)</f>
        <v>180.7099435519348</v>
      </c>
      <c r="AW87">
        <f>ABS(100*(AF87-AF88)/(AVERAGE(AF87:AF88)))</f>
        <v>1.9957486379395124</v>
      </c>
      <c r="AY87">
        <f>100*((AVERAGE(AF87:AF88)*25.225)-(AVERAGE(AF69:AF70)*25))/(1000*0.075)</f>
        <v>103.16464663629955</v>
      </c>
      <c r="BC87">
        <f>ABS(100*(AG87-AG88)/(AVERAGE(AG87:AG88)))</f>
        <v>0.98697621195798368</v>
      </c>
      <c r="BE87">
        <f>100*((AVERAGE(AG87:AG88)*25.225)-(AVERAGE(AG69:AG70)*25))/(100*0.075)</f>
        <v>148.89427447656146</v>
      </c>
      <c r="BG87" s="3">
        <f>AVERAGE(AD87:AD88)</f>
        <v>7.8603325908877437</v>
      </c>
      <c r="BH87" s="3">
        <f>AVERAGE(AE87:AE88)</f>
        <v>11.37978615192722</v>
      </c>
      <c r="BI87" s="3">
        <f>AVERAGE(AF87:AF88)</f>
        <v>3.519453561039477</v>
      </c>
      <c r="BJ87" s="3">
        <f>AVERAGE(AG87:AG88)</f>
        <v>0.50181257358300124</v>
      </c>
    </row>
    <row r="88" spans="1:62" x14ac:dyDescent="0.35">
      <c r="A88">
        <v>64</v>
      </c>
      <c r="B88">
        <v>19</v>
      </c>
      <c r="C88" t="s">
        <v>62</v>
      </c>
      <c r="D88" t="s">
        <v>27</v>
      </c>
      <c r="G88">
        <v>0.5</v>
      </c>
      <c r="H88">
        <v>0.5</v>
      </c>
      <c r="I88">
        <v>7853</v>
      </c>
      <c r="J88">
        <v>11529</v>
      </c>
      <c r="L88">
        <v>4655</v>
      </c>
      <c r="M88">
        <v>6.44</v>
      </c>
      <c r="N88">
        <v>10.045999999999999</v>
      </c>
      <c r="O88">
        <v>3.6059999999999999</v>
      </c>
      <c r="Q88">
        <v>0.371</v>
      </c>
      <c r="R88">
        <v>1</v>
      </c>
      <c r="S88">
        <v>0</v>
      </c>
      <c r="T88">
        <v>0</v>
      </c>
      <c r="V88">
        <v>0</v>
      </c>
      <c r="Y88" s="1">
        <v>44847</v>
      </c>
      <c r="Z88" s="6">
        <v>0.11054398148148148</v>
      </c>
      <c r="AB88">
        <v>1</v>
      </c>
      <c r="AD88" s="3">
        <f t="shared" si="8"/>
        <v>7.9071582308038195</v>
      </c>
      <c r="AE88" s="3">
        <f t="shared" si="9"/>
        <v>11.391492068589617</v>
      </c>
      <c r="AF88" s="3">
        <f t="shared" si="10"/>
        <v>3.4843338377857975</v>
      </c>
      <c r="AG88" s="3">
        <f t="shared" si="11"/>
        <v>0.49933618821806208</v>
      </c>
      <c r="AH88" s="3"/>
    </row>
    <row r="89" spans="1:62" x14ac:dyDescent="0.35">
      <c r="A89">
        <v>65</v>
      </c>
      <c r="B89">
        <v>20</v>
      </c>
      <c r="C89" t="s">
        <v>63</v>
      </c>
      <c r="D89" t="s">
        <v>27</v>
      </c>
      <c r="G89">
        <v>0.5</v>
      </c>
      <c r="H89">
        <v>0.5</v>
      </c>
      <c r="I89">
        <v>2141</v>
      </c>
      <c r="J89">
        <v>4358</v>
      </c>
      <c r="L89">
        <v>1759</v>
      </c>
      <c r="M89">
        <v>2.0579999999999998</v>
      </c>
      <c r="N89">
        <v>3.97</v>
      </c>
      <c r="O89">
        <v>1.9119999999999999</v>
      </c>
      <c r="Q89">
        <v>6.8000000000000005E-2</v>
      </c>
      <c r="R89">
        <v>1</v>
      </c>
      <c r="S89">
        <v>0</v>
      </c>
      <c r="T89">
        <v>0</v>
      </c>
      <c r="V89">
        <v>0</v>
      </c>
      <c r="Y89" s="1">
        <v>44847</v>
      </c>
      <c r="Z89" s="6">
        <v>0.12353009259259258</v>
      </c>
      <c r="AB89">
        <v>1</v>
      </c>
      <c r="AD89" s="3">
        <f t="shared" si="8"/>
        <v>2.2163485456840428</v>
      </c>
      <c r="AE89" s="3">
        <f t="shared" si="9"/>
        <v>4.396231369752539</v>
      </c>
      <c r="AF89" s="3">
        <f t="shared" si="10"/>
        <v>2.1798828240684962</v>
      </c>
      <c r="AG89" s="3">
        <f t="shared" si="11"/>
        <v>0.19416120877704715</v>
      </c>
      <c r="AH89" s="3"/>
      <c r="BG89" s="3"/>
      <c r="BH89" s="3"/>
      <c r="BI89" s="3"/>
      <c r="BJ89" s="3"/>
    </row>
    <row r="90" spans="1:62" x14ac:dyDescent="0.35">
      <c r="A90">
        <v>66</v>
      </c>
      <c r="B90">
        <v>20</v>
      </c>
      <c r="C90" t="s">
        <v>63</v>
      </c>
      <c r="D90" t="s">
        <v>27</v>
      </c>
      <c r="G90">
        <v>0.5</v>
      </c>
      <c r="H90">
        <v>0.5</v>
      </c>
      <c r="I90">
        <v>2844</v>
      </c>
      <c r="J90">
        <v>4360</v>
      </c>
      <c r="L90">
        <v>1767</v>
      </c>
      <c r="M90">
        <v>2.597</v>
      </c>
      <c r="N90">
        <v>3.9729999999999999</v>
      </c>
      <c r="O90">
        <v>1.3759999999999999</v>
      </c>
      <c r="Q90">
        <v>6.9000000000000006E-2</v>
      </c>
      <c r="R90">
        <v>1</v>
      </c>
      <c r="S90">
        <v>0</v>
      </c>
      <c r="T90">
        <v>0</v>
      </c>
      <c r="V90">
        <v>0</v>
      </c>
      <c r="Y90" s="1">
        <v>44847</v>
      </c>
      <c r="Z90" s="6">
        <v>0.13054398148148147</v>
      </c>
      <c r="AB90">
        <v>1</v>
      </c>
      <c r="AD90" s="3">
        <f t="shared" si="8"/>
        <v>2.9167405640032311</v>
      </c>
      <c r="AE90" s="3">
        <f t="shared" si="9"/>
        <v>4.3981823558629376</v>
      </c>
      <c r="AF90" s="3">
        <f t="shared" si="10"/>
        <v>1.4814417918597065</v>
      </c>
      <c r="AG90" s="3">
        <f t="shared" si="11"/>
        <v>0.19500423358213284</v>
      </c>
      <c r="AH90" s="3"/>
      <c r="AK90">
        <f>ABS(100*(AD90-AD91)/(AVERAGE(AD90:AD91)))</f>
        <v>1.583694094275536</v>
      </c>
      <c r="AL90">
        <f>ABS(100*((AVERAGE(AD90:AD91)-AVERAGE(AD84:AD85))/(AVERAGE(AD84:AD85,AD90:AD91))))</f>
        <v>26.074083464143172</v>
      </c>
      <c r="AQ90">
        <f>ABS(100*(AE90-AE91)/(AVERAGE(AE90:AE91)))</f>
        <v>0.72925336567446819</v>
      </c>
      <c r="AR90">
        <f>ABS(100*((AVERAGE(AE90:AE91)-AVERAGE(AE84:AE85))/(AVERAGE(AE84:AE85,AE90:AE91))))</f>
        <v>22.603865796745854</v>
      </c>
      <c r="AW90">
        <f>ABS(100*(AF90-AF91)/(AVERAGE(AF90:AF91)))</f>
        <v>5.1314092971258036</v>
      </c>
      <c r="AX90">
        <f>ABS(100*((AVERAGE(AF90:AF91)-AVERAGE(AF84:AF85))/(AVERAGE(AF84:AF85,AF90:AF91))))</f>
        <v>16.285100918885238</v>
      </c>
      <c r="BC90">
        <f>ABS(100*(AG90-AG91)/(AVERAGE(AG90:AG91)))</f>
        <v>1.9796475823670157</v>
      </c>
      <c r="BD90">
        <f>ABS(100*((AVERAGE(AG90:AG91)-AVERAGE(AG84:AG85))/(AVERAGE(AG84:AG85,AG90:AG91))))</f>
        <v>23.408311214964886</v>
      </c>
      <c r="BG90" s="3">
        <f>AVERAGE(AD90:AD91)</f>
        <v>2.8938258891506834</v>
      </c>
      <c r="BH90" s="3">
        <f>AVERAGE(AE90:AE91)</f>
        <v>4.4142779912737335</v>
      </c>
      <c r="BI90" s="3">
        <f>AVERAGE(AF90:AF91)</f>
        <v>1.5204521021230499</v>
      </c>
      <c r="BJ90" s="3">
        <f>AVERAGE(AG90:AG91)</f>
        <v>0.19695372844389347</v>
      </c>
    </row>
    <row r="91" spans="1:62" x14ac:dyDescent="0.35">
      <c r="A91">
        <v>67</v>
      </c>
      <c r="B91">
        <v>20</v>
      </c>
      <c r="C91" t="s">
        <v>63</v>
      </c>
      <c r="D91" t="s">
        <v>27</v>
      </c>
      <c r="G91">
        <v>0.5</v>
      </c>
      <c r="H91">
        <v>0.5</v>
      </c>
      <c r="I91">
        <v>2798</v>
      </c>
      <c r="J91">
        <v>4393</v>
      </c>
      <c r="L91">
        <v>1804</v>
      </c>
      <c r="M91">
        <v>2.5619999999999998</v>
      </c>
      <c r="N91">
        <v>4</v>
      </c>
      <c r="O91">
        <v>1.4390000000000001</v>
      </c>
      <c r="Q91">
        <v>7.2999999999999995E-2</v>
      </c>
      <c r="R91">
        <v>1</v>
      </c>
      <c r="S91">
        <v>0</v>
      </c>
      <c r="T91">
        <v>0</v>
      </c>
      <c r="V91">
        <v>0</v>
      </c>
      <c r="Y91" s="1">
        <v>44847</v>
      </c>
      <c r="Z91" s="6">
        <v>0.1380902777777778</v>
      </c>
      <c r="AB91">
        <v>1</v>
      </c>
      <c r="AD91" s="3">
        <f t="shared" si="8"/>
        <v>2.8709112142981352</v>
      </c>
      <c r="AE91" s="3">
        <f t="shared" si="9"/>
        <v>4.4303736266845286</v>
      </c>
      <c r="AF91" s="3">
        <f t="shared" si="10"/>
        <v>1.5594624123863934</v>
      </c>
      <c r="AG91" s="3">
        <f t="shared" si="11"/>
        <v>0.19890322330565408</v>
      </c>
      <c r="AH91" s="3"/>
      <c r="BG91" s="3"/>
      <c r="BH91" s="3"/>
      <c r="BI91" s="3"/>
      <c r="BJ91" s="3"/>
    </row>
    <row r="92" spans="1:62" x14ac:dyDescent="0.35">
      <c r="A92">
        <v>68</v>
      </c>
      <c r="B92">
        <v>3</v>
      </c>
      <c r="C92" t="s">
        <v>28</v>
      </c>
      <c r="D92" t="s">
        <v>27</v>
      </c>
      <c r="G92">
        <v>0.5</v>
      </c>
      <c r="H92">
        <v>0.5</v>
      </c>
      <c r="I92">
        <v>783</v>
      </c>
      <c r="J92">
        <v>524</v>
      </c>
      <c r="L92">
        <v>197</v>
      </c>
      <c r="M92">
        <v>1.016</v>
      </c>
      <c r="N92">
        <v>0.72199999999999998</v>
      </c>
      <c r="O92">
        <v>0</v>
      </c>
      <c r="Q92">
        <v>0</v>
      </c>
      <c r="R92">
        <v>1</v>
      </c>
      <c r="S92">
        <v>0</v>
      </c>
      <c r="T92">
        <v>0</v>
      </c>
      <c r="V92">
        <v>0</v>
      </c>
      <c r="Y92" s="1">
        <v>44847</v>
      </c>
      <c r="Z92" s="6">
        <v>0.15010416666666668</v>
      </c>
      <c r="AB92">
        <v>1</v>
      </c>
      <c r="AD92" s="3">
        <f t="shared" si="8"/>
        <v>0.8633864391727234</v>
      </c>
      <c r="AE92" s="3">
        <f t="shared" si="9"/>
        <v>0.65619099611687337</v>
      </c>
      <c r="AF92" s="3">
        <f t="shared" si="10"/>
        <v>-0.20719544305585003</v>
      </c>
      <c r="AG92" s="3">
        <f t="shared" si="11"/>
        <v>2.9560615584068795E-2</v>
      </c>
      <c r="AH92" s="3"/>
    </row>
    <row r="93" spans="1:62" x14ac:dyDescent="0.35">
      <c r="A93">
        <v>69</v>
      </c>
      <c r="B93">
        <v>3</v>
      </c>
      <c r="C93" t="s">
        <v>28</v>
      </c>
      <c r="D93" t="s">
        <v>27</v>
      </c>
      <c r="G93">
        <v>0.5</v>
      </c>
      <c r="H93">
        <v>0.5</v>
      </c>
      <c r="I93">
        <v>355</v>
      </c>
      <c r="J93">
        <v>477</v>
      </c>
      <c r="L93">
        <v>174</v>
      </c>
      <c r="M93">
        <v>0.68700000000000006</v>
      </c>
      <c r="N93">
        <v>0.68300000000000005</v>
      </c>
      <c r="O93">
        <v>0</v>
      </c>
      <c r="Q93">
        <v>0</v>
      </c>
      <c r="R93">
        <v>1</v>
      </c>
      <c r="S93">
        <v>0</v>
      </c>
      <c r="T93">
        <v>0</v>
      </c>
      <c r="V93">
        <v>0</v>
      </c>
      <c r="Y93" s="1">
        <v>44847</v>
      </c>
      <c r="Z93" s="6">
        <v>0.15621527777777777</v>
      </c>
      <c r="AB93">
        <v>1</v>
      </c>
      <c r="AD93" s="3">
        <f t="shared" si="8"/>
        <v>0.4369742288731322</v>
      </c>
      <c r="AE93" s="3">
        <f t="shared" si="9"/>
        <v>0.61034282252248728</v>
      </c>
      <c r="AF93" s="3">
        <f t="shared" si="10"/>
        <v>0.17336859364935508</v>
      </c>
      <c r="AG93" s="3">
        <f t="shared" si="11"/>
        <v>2.7136919269447474E-2</v>
      </c>
      <c r="AH93" s="3"/>
      <c r="AK93">
        <f>ABS(100*(AD93-AD94)/(AVERAGE(AD93:AD94)))</f>
        <v>25.153917118159679</v>
      </c>
      <c r="AQ93">
        <f>ABS(100*(AE93-AE94)/(AVERAGE(AE93:AE94)))</f>
        <v>8.4203920797684599</v>
      </c>
      <c r="AW93">
        <f>ABS(100*(AF93-AF94)/(AVERAGE(AF93:AF94)))</f>
        <v>60.755316336110525</v>
      </c>
      <c r="BC93">
        <f>ABS(100*(AG93-AG94)/(AVERAGE(AG93:AG94)))</f>
        <v>9.2585894500203985</v>
      </c>
      <c r="BG93" s="3">
        <f>AVERAGE(AD93:AD94)</f>
        <v>0.38815600853509491</v>
      </c>
      <c r="BH93" s="3">
        <f>AVERAGE(AE93:AE94)</f>
        <v>0.63716888154047924</v>
      </c>
      <c r="BI93" s="3">
        <f>AVERAGE(AF93:AF94)</f>
        <v>0.24901287300538427</v>
      </c>
      <c r="BJ93" s="3">
        <f>AVERAGE(AG93:AG94)</f>
        <v>2.8454145527393844E-2</v>
      </c>
    </row>
    <row r="94" spans="1:62" x14ac:dyDescent="0.35">
      <c r="A94">
        <v>70</v>
      </c>
      <c r="B94">
        <v>3</v>
      </c>
      <c r="C94" t="s">
        <v>28</v>
      </c>
      <c r="D94" t="s">
        <v>27</v>
      </c>
      <c r="G94">
        <v>0.5</v>
      </c>
      <c r="H94">
        <v>0.5</v>
      </c>
      <c r="I94">
        <v>257</v>
      </c>
      <c r="J94">
        <v>532</v>
      </c>
      <c r="L94">
        <v>199</v>
      </c>
      <c r="M94">
        <v>0.61199999999999999</v>
      </c>
      <c r="N94">
        <v>0.72899999999999998</v>
      </c>
      <c r="O94">
        <v>0.11700000000000001</v>
      </c>
      <c r="Q94">
        <v>0</v>
      </c>
      <c r="R94">
        <v>1</v>
      </c>
      <c r="S94">
        <v>0</v>
      </c>
      <c r="T94">
        <v>0</v>
      </c>
      <c r="V94">
        <v>0</v>
      </c>
      <c r="Y94" s="1">
        <v>44847</v>
      </c>
      <c r="Z94" s="6">
        <v>0.16283564814814813</v>
      </c>
      <c r="AB94">
        <v>1</v>
      </c>
      <c r="AD94" s="3">
        <f t="shared" si="8"/>
        <v>0.33933778819705762</v>
      </c>
      <c r="AE94" s="3">
        <f t="shared" si="9"/>
        <v>0.66399494055847108</v>
      </c>
      <c r="AF94" s="3">
        <f t="shared" si="10"/>
        <v>0.32465715236141346</v>
      </c>
      <c r="AG94" s="3">
        <f t="shared" si="11"/>
        <v>2.9771371785340211E-2</v>
      </c>
      <c r="AH94" s="3"/>
      <c r="BG94" s="3"/>
      <c r="BH94" s="3"/>
      <c r="BI94" s="3"/>
      <c r="BJ94" s="3"/>
    </row>
    <row r="95" spans="1:62" x14ac:dyDescent="0.35">
      <c r="A95">
        <v>71</v>
      </c>
      <c r="B95">
        <v>1</v>
      </c>
      <c r="C95" t="s">
        <v>71</v>
      </c>
      <c r="D95" t="s">
        <v>27</v>
      </c>
      <c r="G95">
        <v>0.3</v>
      </c>
      <c r="H95">
        <v>0.3</v>
      </c>
      <c r="I95">
        <v>527</v>
      </c>
      <c r="J95">
        <v>1016</v>
      </c>
      <c r="L95">
        <v>94</v>
      </c>
      <c r="M95">
        <v>1.365</v>
      </c>
      <c r="N95">
        <v>1.899</v>
      </c>
      <c r="O95">
        <v>0.53500000000000003</v>
      </c>
      <c r="Q95">
        <v>0</v>
      </c>
      <c r="R95">
        <v>1</v>
      </c>
      <c r="S95">
        <v>0</v>
      </c>
      <c r="T95">
        <v>0</v>
      </c>
      <c r="V95">
        <v>0</v>
      </c>
      <c r="Y95" s="1">
        <v>44847</v>
      </c>
      <c r="Z95" s="6">
        <v>0.1741435185185185</v>
      </c>
      <c r="AB95">
        <v>3</v>
      </c>
      <c r="AC95" t="s">
        <v>200</v>
      </c>
      <c r="AD95" s="3">
        <f t="shared" si="8"/>
        <v>1.0138935752695883</v>
      </c>
      <c r="AE95" s="3">
        <f t="shared" si="9"/>
        <v>1.8935559654585463</v>
      </c>
      <c r="AF95" s="3">
        <f t="shared" si="10"/>
        <v>0.87966239018895798</v>
      </c>
      <c r="AG95" s="3">
        <f t="shared" si="11"/>
        <v>3.117778536431785E-2</v>
      </c>
      <c r="AH95" s="3"/>
    </row>
    <row r="96" spans="1:62" x14ac:dyDescent="0.35">
      <c r="A96">
        <v>72</v>
      </c>
      <c r="B96">
        <v>1</v>
      </c>
      <c r="C96" t="s">
        <v>71</v>
      </c>
      <c r="D96" t="s">
        <v>27</v>
      </c>
      <c r="G96">
        <v>0.3</v>
      </c>
      <c r="H96">
        <v>0.3</v>
      </c>
      <c r="I96" s="9">
        <v>872</v>
      </c>
      <c r="J96" s="9">
        <v>4852</v>
      </c>
      <c r="K96" s="9"/>
      <c r="L96" s="9">
        <v>3982</v>
      </c>
      <c r="M96">
        <v>1.806</v>
      </c>
      <c r="N96">
        <v>7.3159999999999998</v>
      </c>
      <c r="O96">
        <v>5.51</v>
      </c>
      <c r="Q96">
        <v>0.501</v>
      </c>
      <c r="R96">
        <v>1</v>
      </c>
      <c r="S96">
        <v>0</v>
      </c>
      <c r="T96">
        <v>0</v>
      </c>
      <c r="V96">
        <v>0</v>
      </c>
      <c r="Y96" s="1">
        <v>44847</v>
      </c>
      <c r="Z96" s="6">
        <v>0.18038194444444444</v>
      </c>
      <c r="AB96">
        <v>3</v>
      </c>
      <c r="AC96" t="s">
        <v>200</v>
      </c>
      <c r="AD96" s="3">
        <f t="shared" si="8"/>
        <v>1.5867604465832914</v>
      </c>
      <c r="AE96" s="3">
        <f t="shared" si="9"/>
        <v>8.1302082317019888</v>
      </c>
      <c r="AF96" s="3">
        <f t="shared" si="10"/>
        <v>6.5434477851186976</v>
      </c>
      <c r="AG96" s="3">
        <f t="shared" si="11"/>
        <v>0.71402787748371599</v>
      </c>
      <c r="AH96" s="3"/>
      <c r="AI96">
        <f>100*(AVERAGE(I96:I97))/(AVERAGE(I$51:I$52))</f>
        <v>27.795345820157301</v>
      </c>
      <c r="AK96">
        <f>ABS(100*(AD96-AD97)/(AVERAGE(AD96:AD97)))</f>
        <v>93.68039262410062</v>
      </c>
      <c r="AO96">
        <f>100*(AVERAGE(J96:J97))/(AVERAGE(J$51:J$52))</f>
        <v>65.899318647879866</v>
      </c>
      <c r="AQ96">
        <f>ABS(100*(AE96-AE97)/(AVERAGE(AE96:AE97)))</f>
        <v>5.0295571914478199</v>
      </c>
      <c r="AU96">
        <f>100*(((AVERAGE(J96:J97))-(AVERAGE(I96:I97)))/((AVERAGE(J$51:J$52))-(AVERAGE($I$51:I52))))</f>
        <v>234.69827586206895</v>
      </c>
      <c r="AW96">
        <f>ABS(100*(AF96-AF97)/(AVERAGE(AF96:AF97)))</f>
        <v>44.384120279127146</v>
      </c>
      <c r="BA96">
        <f>100*(AVERAGE(L96:L97))/(AVERAGE(L$51:L$52))</f>
        <v>107.35212053571429</v>
      </c>
      <c r="BC96">
        <f>ABS(100*(AG96-AG97)/(AVERAGE(AG96:AG97)))</f>
        <v>6.8430084800738715</v>
      </c>
      <c r="BG96" s="3">
        <f>AVERAGE(AD96:AD97)</f>
        <v>2.98488770932572</v>
      </c>
      <c r="BH96" s="3">
        <f>AVERAGE(AE96:AE97)</f>
        <v>8.3399392385699258</v>
      </c>
      <c r="BI96" s="3">
        <f>AVERAGE(AF96:AF97)</f>
        <v>5.3550515292442054</v>
      </c>
      <c r="BJ96" s="3">
        <f>AVERAGE(AG96:AG97)</f>
        <v>0.69040561992454441</v>
      </c>
    </row>
    <row r="97" spans="1:62" x14ac:dyDescent="0.35">
      <c r="A97">
        <v>73</v>
      </c>
      <c r="B97">
        <v>1</v>
      </c>
      <c r="C97" t="s">
        <v>71</v>
      </c>
      <c r="D97" t="s">
        <v>27</v>
      </c>
      <c r="G97">
        <v>0.3</v>
      </c>
      <c r="H97">
        <v>0.3</v>
      </c>
      <c r="I97" s="9">
        <v>2556</v>
      </c>
      <c r="J97" s="9">
        <v>5110</v>
      </c>
      <c r="K97" s="9"/>
      <c r="L97" s="9">
        <v>3713</v>
      </c>
      <c r="M97">
        <v>3.96</v>
      </c>
      <c r="N97">
        <v>7.68</v>
      </c>
      <c r="O97">
        <v>3.7189999999999999</v>
      </c>
      <c r="Q97">
        <v>0.45400000000000001</v>
      </c>
      <c r="R97">
        <v>1</v>
      </c>
      <c r="S97">
        <v>0</v>
      </c>
      <c r="T97">
        <v>0</v>
      </c>
      <c r="V97">
        <v>0</v>
      </c>
      <c r="Y97" s="1">
        <v>44847</v>
      </c>
      <c r="Z97" s="6">
        <v>0.18745370370370371</v>
      </c>
      <c r="AB97">
        <v>3</v>
      </c>
      <c r="AC97" t="s">
        <v>200</v>
      </c>
      <c r="AD97" s="3">
        <f t="shared" si="8"/>
        <v>4.3830149720681488</v>
      </c>
      <c r="AE97" s="3">
        <f t="shared" si="9"/>
        <v>8.549670245437861</v>
      </c>
      <c r="AF97" s="3">
        <f t="shared" si="10"/>
        <v>4.1666552733697122</v>
      </c>
      <c r="AG97" s="3">
        <f t="shared" si="11"/>
        <v>0.66678336236537283</v>
      </c>
      <c r="AH97" s="3"/>
    </row>
    <row r="98" spans="1:62" x14ac:dyDescent="0.35">
      <c r="A98">
        <v>74</v>
      </c>
      <c r="B98">
        <v>21</v>
      </c>
      <c r="C98" t="s">
        <v>189</v>
      </c>
      <c r="D98" t="s">
        <v>27</v>
      </c>
      <c r="G98">
        <v>0.5</v>
      </c>
      <c r="H98">
        <v>0.5</v>
      </c>
      <c r="I98">
        <v>6091</v>
      </c>
      <c r="J98">
        <v>9330</v>
      </c>
      <c r="L98">
        <v>1986</v>
      </c>
      <c r="M98">
        <v>5.0880000000000001</v>
      </c>
      <c r="N98">
        <v>8.1820000000000004</v>
      </c>
      <c r="O98">
        <v>3.0950000000000002</v>
      </c>
      <c r="Q98">
        <v>9.1999999999999998E-2</v>
      </c>
      <c r="R98">
        <v>1</v>
      </c>
      <c r="S98">
        <v>0</v>
      </c>
      <c r="T98">
        <v>0</v>
      </c>
      <c r="V98">
        <v>0</v>
      </c>
      <c r="Y98" s="1">
        <v>44847</v>
      </c>
      <c r="Z98" s="6">
        <v>0.20141203703703703</v>
      </c>
      <c r="AB98">
        <v>1</v>
      </c>
      <c r="AD98" s="3">
        <f t="shared" si="8"/>
        <v>6.1516948790564383</v>
      </c>
      <c r="AE98" s="3">
        <f t="shared" si="9"/>
        <v>9.2463828402054666</v>
      </c>
      <c r="AF98" s="3">
        <f t="shared" si="10"/>
        <v>3.0946879611490283</v>
      </c>
      <c r="AG98" s="3">
        <f t="shared" si="11"/>
        <v>0.21808203762135323</v>
      </c>
      <c r="AH98" s="3"/>
    </row>
    <row r="99" spans="1:62" x14ac:dyDescent="0.35">
      <c r="A99">
        <v>75</v>
      </c>
      <c r="B99">
        <v>21</v>
      </c>
      <c r="C99" t="s">
        <v>189</v>
      </c>
      <c r="D99" t="s">
        <v>27</v>
      </c>
      <c r="G99">
        <v>0.5</v>
      </c>
      <c r="H99">
        <v>0.5</v>
      </c>
      <c r="I99">
        <v>5752</v>
      </c>
      <c r="J99">
        <v>9431</v>
      </c>
      <c r="L99">
        <v>2049</v>
      </c>
      <c r="M99">
        <v>4.8280000000000003</v>
      </c>
      <c r="N99">
        <v>8.2680000000000007</v>
      </c>
      <c r="O99">
        <v>3.44</v>
      </c>
      <c r="Q99">
        <v>9.8000000000000004E-2</v>
      </c>
      <c r="R99">
        <v>1</v>
      </c>
      <c r="S99">
        <v>0</v>
      </c>
      <c r="T99">
        <v>0</v>
      </c>
      <c r="V99">
        <v>0</v>
      </c>
      <c r="Y99" s="1">
        <v>44847</v>
      </c>
      <c r="Z99" s="6">
        <v>0.20917824074074073</v>
      </c>
      <c r="AB99">
        <v>1</v>
      </c>
      <c r="AD99" s="3">
        <f t="shared" si="8"/>
        <v>5.8139524975340979</v>
      </c>
      <c r="AE99" s="3">
        <f t="shared" si="9"/>
        <v>9.3449076387806365</v>
      </c>
      <c r="AF99" s="3">
        <f t="shared" si="10"/>
        <v>3.5309551412465385</v>
      </c>
      <c r="AG99" s="3">
        <f t="shared" si="11"/>
        <v>0.22472085796140293</v>
      </c>
      <c r="AH99" s="3"/>
      <c r="AK99">
        <f>ABS(100*(AD99-AD100)/(AVERAGE(AD99:AD100)))</f>
        <v>1.9553213070419706</v>
      </c>
      <c r="AQ99">
        <f>ABS(100*(AE99-AE100)/(AVERAGE(AE99:AE100)))</f>
        <v>1.1021103987651431</v>
      </c>
      <c r="AW99">
        <f>ABS(100*(AF99-AF100)/(AVERAGE(AF99:AF100)))</f>
        <v>0.28715867407653872</v>
      </c>
      <c r="BC99">
        <f>ABS(100*(AG99-AG100)/(AVERAGE(AG99:AG100)))</f>
        <v>0.51715557046269944</v>
      </c>
      <c r="BG99" s="3">
        <f>AVERAGE(AD99:AD100)</f>
        <v>5.7576621006137074</v>
      </c>
      <c r="BH99" s="3">
        <f>AVERAGE(AE99:AE100)</f>
        <v>9.2936942533826521</v>
      </c>
      <c r="BI99" s="3">
        <f>AVERAGE(AF99:AF100)</f>
        <v>3.5360321527689442</v>
      </c>
      <c r="BJ99" s="3">
        <f>AVERAGE(AG99:AG100)</f>
        <v>0.22414127840790654</v>
      </c>
    </row>
    <row r="100" spans="1:62" x14ac:dyDescent="0.35">
      <c r="A100">
        <v>76</v>
      </c>
      <c r="B100">
        <v>21</v>
      </c>
      <c r="C100" t="s">
        <v>189</v>
      </c>
      <c r="D100" t="s">
        <v>27</v>
      </c>
      <c r="G100">
        <v>0.5</v>
      </c>
      <c r="H100">
        <v>0.5</v>
      </c>
      <c r="I100">
        <v>5639</v>
      </c>
      <c r="J100">
        <v>9326</v>
      </c>
      <c r="L100">
        <v>2038</v>
      </c>
      <c r="M100">
        <v>4.7409999999999997</v>
      </c>
      <c r="N100">
        <v>8.1790000000000003</v>
      </c>
      <c r="O100">
        <v>3.4380000000000002</v>
      </c>
      <c r="Q100">
        <v>9.7000000000000003E-2</v>
      </c>
      <c r="R100">
        <v>1</v>
      </c>
      <c r="S100">
        <v>0</v>
      </c>
      <c r="T100">
        <v>0</v>
      </c>
      <c r="V100">
        <v>0</v>
      </c>
      <c r="Y100" s="1">
        <v>44847</v>
      </c>
      <c r="Z100" s="6">
        <v>0.21722222222222221</v>
      </c>
      <c r="AB100">
        <v>1</v>
      </c>
      <c r="AD100" s="3">
        <f t="shared" si="8"/>
        <v>5.7013717036933178</v>
      </c>
      <c r="AE100" s="3">
        <f t="shared" si="9"/>
        <v>9.2424808679846677</v>
      </c>
      <c r="AF100" s="3">
        <f t="shared" si="10"/>
        <v>3.5411091642913499</v>
      </c>
      <c r="AG100" s="3">
        <f t="shared" si="11"/>
        <v>0.22356169885441013</v>
      </c>
      <c r="AH100" s="3"/>
      <c r="BG100" s="3"/>
      <c r="BH100" s="3"/>
      <c r="BI100" s="3"/>
      <c r="BJ100" s="3"/>
    </row>
    <row r="101" spans="1:62" x14ac:dyDescent="0.35">
      <c r="A101">
        <v>77</v>
      </c>
      <c r="B101">
        <v>22</v>
      </c>
      <c r="C101" t="s">
        <v>190</v>
      </c>
      <c r="D101" t="s">
        <v>27</v>
      </c>
      <c r="G101">
        <v>0.5</v>
      </c>
      <c r="H101">
        <v>0.5</v>
      </c>
      <c r="I101">
        <v>4836</v>
      </c>
      <c r="J101">
        <v>9034</v>
      </c>
      <c r="L101">
        <v>1796</v>
      </c>
      <c r="M101">
        <v>4.125</v>
      </c>
      <c r="N101">
        <v>7.9320000000000004</v>
      </c>
      <c r="O101">
        <v>3.8079999999999998</v>
      </c>
      <c r="Q101">
        <v>7.1999999999999995E-2</v>
      </c>
      <c r="R101">
        <v>1</v>
      </c>
      <c r="S101">
        <v>0</v>
      </c>
      <c r="T101">
        <v>0</v>
      </c>
      <c r="V101">
        <v>0</v>
      </c>
      <c r="Y101" s="1">
        <v>44847</v>
      </c>
      <c r="Z101" s="6">
        <v>0.23098379629629628</v>
      </c>
      <c r="AB101">
        <v>1</v>
      </c>
      <c r="AD101" s="3">
        <f t="shared" ref="AD101:AD139" si="12">((I101*$F$21)+$F$22)*1000/G101</f>
        <v>4.9013506642760944</v>
      </c>
      <c r="AE101" s="3">
        <f t="shared" ref="AE101:AE139" si="13">((J101*$H$21)+$H$22)*1000/H101</f>
        <v>8.9576368958663544</v>
      </c>
      <c r="AF101" s="3">
        <f t="shared" ref="AF101:AF139" si="14">AE101-AD101</f>
        <v>4.0562862315902599</v>
      </c>
      <c r="AG101" s="3">
        <f t="shared" ref="AG101:AG139" si="15">((L101*$J$21)+$J$22)*1000/H101</f>
        <v>0.19806019850056841</v>
      </c>
      <c r="AH101" s="3"/>
      <c r="BG101" s="3"/>
      <c r="BH101" s="3"/>
      <c r="BI101" s="3"/>
      <c r="BJ101" s="3"/>
    </row>
    <row r="102" spans="1:62" x14ac:dyDescent="0.35">
      <c r="A102">
        <v>78</v>
      </c>
      <c r="B102">
        <v>22</v>
      </c>
      <c r="C102" t="s">
        <v>190</v>
      </c>
      <c r="D102" t="s">
        <v>27</v>
      </c>
      <c r="G102">
        <v>0.5</v>
      </c>
      <c r="H102">
        <v>0.5</v>
      </c>
      <c r="I102">
        <v>5028</v>
      </c>
      <c r="J102">
        <v>9090</v>
      </c>
      <c r="L102">
        <v>1801</v>
      </c>
      <c r="M102">
        <v>4.2720000000000002</v>
      </c>
      <c r="N102">
        <v>7.98</v>
      </c>
      <c r="O102">
        <v>3.7069999999999999</v>
      </c>
      <c r="Q102">
        <v>7.1999999999999995E-2</v>
      </c>
      <c r="R102">
        <v>1</v>
      </c>
      <c r="S102">
        <v>0</v>
      </c>
      <c r="T102">
        <v>0</v>
      </c>
      <c r="V102">
        <v>0</v>
      </c>
      <c r="Y102" s="1">
        <v>44847</v>
      </c>
      <c r="Z102" s="6">
        <v>0.23871527777777779</v>
      </c>
      <c r="AB102">
        <v>1</v>
      </c>
      <c r="AD102" s="3">
        <f t="shared" si="12"/>
        <v>5.0926383847843226</v>
      </c>
      <c r="AE102" s="3">
        <f t="shared" si="13"/>
        <v>9.0122645069575373</v>
      </c>
      <c r="AF102" s="3">
        <f t="shared" si="14"/>
        <v>3.9196261221732147</v>
      </c>
      <c r="AG102" s="3">
        <f t="shared" si="15"/>
        <v>0.19858708900374697</v>
      </c>
      <c r="AH102" s="3"/>
      <c r="AK102">
        <f>ABS(100*(AD102-AD103)/(AVERAGE(AD102:AD103)))</f>
        <v>1.1807301655306315</v>
      </c>
      <c r="AQ102">
        <f>ABS(100*(AE102-AE103)/(AVERAGE(AE102:AE103)))</f>
        <v>3.2477457650676972E-2</v>
      </c>
      <c r="AW102">
        <f>ABS(100*(AF102-AF103)/(AVERAGE(AF102:AF103)))</f>
        <v>1.439974433281864</v>
      </c>
      <c r="BC102">
        <f>ABS(100*(AG102-AG103)/(AVERAGE(AG102:AG103)))</f>
        <v>1.0031575529424233</v>
      </c>
      <c r="BG102" s="3">
        <f>AVERAGE(AD102:AD103)</f>
        <v>5.062749678454912</v>
      </c>
      <c r="BH102" s="3">
        <f>AVERAGE(AE102:AE103)</f>
        <v>9.0108012673747382</v>
      </c>
      <c r="BI102" s="3">
        <f>AVERAGE(AF102:AF103)</f>
        <v>3.9480515889198267</v>
      </c>
      <c r="BJ102" s="3">
        <f>AVERAGE(AG102:AG103)</f>
        <v>0.1995881809597862</v>
      </c>
    </row>
    <row r="103" spans="1:62" x14ac:dyDescent="0.35">
      <c r="A103">
        <v>79</v>
      </c>
      <c r="B103">
        <v>22</v>
      </c>
      <c r="C103" t="s">
        <v>190</v>
      </c>
      <c r="D103" t="s">
        <v>27</v>
      </c>
      <c r="G103">
        <v>0.5</v>
      </c>
      <c r="H103">
        <v>0.5</v>
      </c>
      <c r="I103">
        <v>4968</v>
      </c>
      <c r="J103">
        <v>9087</v>
      </c>
      <c r="L103">
        <v>1820</v>
      </c>
      <c r="M103">
        <v>4.226</v>
      </c>
      <c r="N103">
        <v>7.9770000000000003</v>
      </c>
      <c r="O103">
        <v>3.7509999999999999</v>
      </c>
      <c r="Q103">
        <v>7.3999999999999996E-2</v>
      </c>
      <c r="R103">
        <v>1</v>
      </c>
      <c r="S103">
        <v>0</v>
      </c>
      <c r="T103">
        <v>0</v>
      </c>
      <c r="V103">
        <v>0</v>
      </c>
      <c r="Y103" s="1">
        <v>44847</v>
      </c>
      <c r="Z103" s="6">
        <v>0.24690972222222221</v>
      </c>
      <c r="AB103">
        <v>1</v>
      </c>
      <c r="AD103" s="3">
        <f t="shared" si="12"/>
        <v>5.0328609721255004</v>
      </c>
      <c r="AE103" s="3">
        <f t="shared" si="13"/>
        <v>9.009338027791939</v>
      </c>
      <c r="AF103" s="3">
        <f t="shared" si="14"/>
        <v>3.9764770556664386</v>
      </c>
      <c r="AG103" s="3">
        <f t="shared" si="15"/>
        <v>0.20058927291582546</v>
      </c>
      <c r="AH103" s="3"/>
      <c r="BG103" s="3"/>
      <c r="BH103" s="3"/>
      <c r="BI103" s="3"/>
      <c r="BJ103" s="3"/>
    </row>
    <row r="104" spans="1:62" x14ac:dyDescent="0.35">
      <c r="A104">
        <v>80</v>
      </c>
      <c r="B104">
        <v>23</v>
      </c>
      <c r="C104" t="s">
        <v>191</v>
      </c>
      <c r="D104" t="s">
        <v>27</v>
      </c>
      <c r="G104">
        <v>0.5</v>
      </c>
      <c r="H104">
        <v>0.5</v>
      </c>
      <c r="I104">
        <v>4180</v>
      </c>
      <c r="J104">
        <v>8493</v>
      </c>
      <c r="L104">
        <v>3359</v>
      </c>
      <c r="M104">
        <v>3.6219999999999999</v>
      </c>
      <c r="N104">
        <v>7.4740000000000002</v>
      </c>
      <c r="O104">
        <v>3.8519999999999999</v>
      </c>
      <c r="Q104">
        <v>0.23499999999999999</v>
      </c>
      <c r="R104">
        <v>1</v>
      </c>
      <c r="S104">
        <v>0</v>
      </c>
      <c r="T104">
        <v>0</v>
      </c>
      <c r="V104">
        <v>0</v>
      </c>
      <c r="Y104" s="1">
        <v>44847</v>
      </c>
      <c r="Z104" s="6">
        <v>0.26059027777777777</v>
      </c>
      <c r="AB104">
        <v>1</v>
      </c>
      <c r="AD104" s="3">
        <f t="shared" si="12"/>
        <v>4.2477842858729833</v>
      </c>
      <c r="AE104" s="3">
        <f t="shared" si="13"/>
        <v>8.429895153003315</v>
      </c>
      <c r="AF104" s="3">
        <f t="shared" si="14"/>
        <v>4.1821108671303318</v>
      </c>
      <c r="AG104" s="3">
        <f t="shared" si="15"/>
        <v>0.36276616979418252</v>
      </c>
      <c r="AH104" s="3"/>
      <c r="BG104" s="3"/>
      <c r="BH104" s="3"/>
      <c r="BI104" s="3"/>
      <c r="BJ104" s="3"/>
    </row>
    <row r="105" spans="1:62" x14ac:dyDescent="0.35">
      <c r="A105">
        <v>81</v>
      </c>
      <c r="B105">
        <v>23</v>
      </c>
      <c r="C105" t="s">
        <v>191</v>
      </c>
      <c r="D105" t="s">
        <v>27</v>
      </c>
      <c r="G105">
        <v>0.5</v>
      </c>
      <c r="H105">
        <v>0.5</v>
      </c>
      <c r="I105">
        <v>4077</v>
      </c>
      <c r="J105">
        <v>8471</v>
      </c>
      <c r="L105">
        <v>3354</v>
      </c>
      <c r="M105">
        <v>3.5419999999999998</v>
      </c>
      <c r="N105">
        <v>7.4550000000000001</v>
      </c>
      <c r="O105">
        <v>3.9129999999999998</v>
      </c>
      <c r="Q105">
        <v>0.23499999999999999</v>
      </c>
      <c r="R105">
        <v>1</v>
      </c>
      <c r="S105">
        <v>0</v>
      </c>
      <c r="T105">
        <v>0</v>
      </c>
      <c r="V105">
        <v>0</v>
      </c>
      <c r="Y105" s="1">
        <v>44847</v>
      </c>
      <c r="Z105" s="6">
        <v>0.26815972222222223</v>
      </c>
      <c r="AB105">
        <v>1</v>
      </c>
      <c r="AD105" s="3">
        <f t="shared" si="12"/>
        <v>4.1451663941420067</v>
      </c>
      <c r="AE105" s="3">
        <f t="shared" si="13"/>
        <v>8.408434305788921</v>
      </c>
      <c r="AF105" s="3">
        <f t="shared" si="14"/>
        <v>4.2632679116469143</v>
      </c>
      <c r="AG105" s="3">
        <f t="shared" si="15"/>
        <v>0.36223927929100391</v>
      </c>
      <c r="AH105" s="3"/>
      <c r="AK105">
        <f>ABS(100*(AD105-AD106)/(AVERAGE(AD105:AD106)))</f>
        <v>0.43169594646024778</v>
      </c>
      <c r="AQ105">
        <f>ABS(100*(AE105-AE106)/(AVERAGE(AE105:AE106)))</f>
        <v>0.22018324207891049</v>
      </c>
      <c r="AW105">
        <f>ABS(100*(AF105-AF106)/(AVERAGE(AF105:AF106)))</f>
        <v>1.4099556590640366E-2</v>
      </c>
      <c r="BC105">
        <f>ABS(100*(AG105-AG106)/(AVERAGE(AG105:AG106)))</f>
        <v>1.7303435331254735</v>
      </c>
      <c r="BG105" s="3">
        <f>AVERAGE(AD105:AD106)</f>
        <v>4.1541330060408299</v>
      </c>
      <c r="BH105" s="3">
        <f>AVERAGE(AE105:AE106)</f>
        <v>8.417701489813318</v>
      </c>
      <c r="BI105" s="3">
        <f>AVERAGE(AF105:AF106)</f>
        <v>4.2635684837724899</v>
      </c>
      <c r="BJ105" s="3">
        <f>AVERAGE(AG105:AG106)</f>
        <v>0.3654006223100752</v>
      </c>
    </row>
    <row r="106" spans="1:62" x14ac:dyDescent="0.35">
      <c r="A106">
        <v>82</v>
      </c>
      <c r="B106">
        <v>23</v>
      </c>
      <c r="C106" t="s">
        <v>191</v>
      </c>
      <c r="D106" t="s">
        <v>27</v>
      </c>
      <c r="G106">
        <v>0.5</v>
      </c>
      <c r="H106">
        <v>0.5</v>
      </c>
      <c r="I106">
        <v>4095</v>
      </c>
      <c r="J106">
        <v>8490</v>
      </c>
      <c r="L106">
        <v>3414</v>
      </c>
      <c r="M106">
        <v>3.556</v>
      </c>
      <c r="N106">
        <v>7.4710000000000001</v>
      </c>
      <c r="O106">
        <v>3.915</v>
      </c>
      <c r="Q106">
        <v>0.24099999999999999</v>
      </c>
      <c r="R106">
        <v>1</v>
      </c>
      <c r="S106">
        <v>0</v>
      </c>
      <c r="T106">
        <v>0</v>
      </c>
      <c r="V106">
        <v>0</v>
      </c>
      <c r="Y106" s="1">
        <v>44847</v>
      </c>
      <c r="Z106" s="6">
        <v>0.27616898148148145</v>
      </c>
      <c r="AB106">
        <v>1</v>
      </c>
      <c r="AD106" s="3">
        <f t="shared" si="12"/>
        <v>4.1630996179396522</v>
      </c>
      <c r="AE106" s="3">
        <f t="shared" si="13"/>
        <v>8.4269686738377168</v>
      </c>
      <c r="AF106" s="3">
        <f t="shared" si="14"/>
        <v>4.2638690558980645</v>
      </c>
      <c r="AG106" s="3">
        <f t="shared" si="15"/>
        <v>0.36856196532914653</v>
      </c>
      <c r="AH106" s="3"/>
      <c r="BG106" s="3"/>
      <c r="BH106" s="3"/>
      <c r="BI106" s="3"/>
      <c r="BJ106" s="3"/>
    </row>
    <row r="107" spans="1:62" x14ac:dyDescent="0.35">
      <c r="A107">
        <v>83</v>
      </c>
      <c r="B107">
        <v>24</v>
      </c>
      <c r="C107" t="s">
        <v>212</v>
      </c>
      <c r="D107" t="s">
        <v>27</v>
      </c>
      <c r="G107">
        <v>0.5</v>
      </c>
      <c r="H107">
        <v>0.5</v>
      </c>
      <c r="I107">
        <v>5536</v>
      </c>
      <c r="J107">
        <v>8834</v>
      </c>
      <c r="L107">
        <v>14246</v>
      </c>
      <c r="M107">
        <v>4.6619999999999999</v>
      </c>
      <c r="N107">
        <v>7.7629999999999999</v>
      </c>
      <c r="O107">
        <v>3.1</v>
      </c>
      <c r="Q107">
        <v>1.3740000000000001</v>
      </c>
      <c r="R107">
        <v>1</v>
      </c>
      <c r="S107">
        <v>0</v>
      </c>
      <c r="T107">
        <v>0</v>
      </c>
      <c r="V107">
        <v>0</v>
      </c>
      <c r="Y107" s="1">
        <v>44847</v>
      </c>
      <c r="Z107" s="6">
        <v>0.28972222222222221</v>
      </c>
      <c r="AB107">
        <v>2</v>
      </c>
      <c r="AC107" t="s">
        <v>213</v>
      </c>
      <c r="AD107" s="3">
        <f t="shared" si="12"/>
        <v>5.5987538119623421</v>
      </c>
      <c r="AE107" s="3">
        <f t="shared" si="13"/>
        <v>8.7625382848264142</v>
      </c>
      <c r="AF107" s="3">
        <f t="shared" si="14"/>
        <v>3.1637844728640721</v>
      </c>
      <c r="AG107" s="3">
        <f t="shared" si="15"/>
        <v>1.5100175514151526</v>
      </c>
      <c r="AH107" s="3"/>
      <c r="BG107" s="3"/>
      <c r="BH107" s="3"/>
      <c r="BI107" s="3"/>
      <c r="BJ107" s="3"/>
    </row>
    <row r="108" spans="1:62" x14ac:dyDescent="0.35">
      <c r="A108">
        <v>84</v>
      </c>
      <c r="B108">
        <v>24</v>
      </c>
      <c r="C108" t="s">
        <v>212</v>
      </c>
      <c r="D108" t="s">
        <v>27</v>
      </c>
      <c r="G108">
        <v>0.5</v>
      </c>
      <c r="H108">
        <v>0.5</v>
      </c>
      <c r="I108">
        <v>6285</v>
      </c>
      <c r="J108">
        <v>8910</v>
      </c>
      <c r="L108">
        <v>14385</v>
      </c>
      <c r="M108">
        <v>5.2370000000000001</v>
      </c>
      <c r="N108">
        <v>7.827</v>
      </c>
      <c r="O108">
        <v>2.59</v>
      </c>
      <c r="Q108">
        <v>1.3879999999999999</v>
      </c>
      <c r="R108">
        <v>1</v>
      </c>
      <c r="S108">
        <v>0</v>
      </c>
      <c r="T108">
        <v>0</v>
      </c>
      <c r="V108">
        <v>0</v>
      </c>
      <c r="Y108" s="1">
        <v>44847</v>
      </c>
      <c r="Z108" s="6">
        <v>0.29702546296296295</v>
      </c>
      <c r="AB108">
        <v>2</v>
      </c>
      <c r="AC108" t="s">
        <v>213</v>
      </c>
      <c r="AD108" s="3">
        <f t="shared" si="12"/>
        <v>6.3449751799866263</v>
      </c>
      <c r="AE108" s="3">
        <f t="shared" si="13"/>
        <v>8.8366757570215917</v>
      </c>
      <c r="AF108" s="3">
        <f t="shared" si="14"/>
        <v>2.4917005770349654</v>
      </c>
      <c r="AG108" s="3">
        <f t="shared" si="15"/>
        <v>1.5246651074035162</v>
      </c>
      <c r="AH108" s="3"/>
      <c r="AK108">
        <f>ABS(100*(AD108-AD109)/(AVERAGE(AD108:AD109)))</f>
        <v>0.61051003857769481</v>
      </c>
      <c r="AQ108">
        <f>ABS(100*(AE108-AE109)/(AVERAGE(AE108:AE109)))</f>
        <v>0.67566248607574086</v>
      </c>
      <c r="AW108">
        <f>ABS(100*(AF108-AF109)/(AVERAGE(AF108:AF109)))</f>
        <v>4.0270040492352823</v>
      </c>
      <c r="BC108">
        <f>ABS(100*(AG108-AG109)/(AVERAGE(AG108:AG109)))</f>
        <v>0.67267592653170327</v>
      </c>
      <c r="BG108" s="3">
        <f>AVERAGE(AD108:AD109)</f>
        <v>6.3644028391007428</v>
      </c>
      <c r="BH108" s="3">
        <f>AVERAGE(AE108:AE109)</f>
        <v>8.8069232188380013</v>
      </c>
      <c r="BI108" s="3">
        <f>AVERAGE(AF108:AF109)</f>
        <v>2.4425203797372572</v>
      </c>
      <c r="BJ108" s="3">
        <f>AVERAGE(AG108:AG109)</f>
        <v>1.5195542695226845</v>
      </c>
    </row>
    <row r="109" spans="1:62" x14ac:dyDescent="0.35">
      <c r="A109">
        <v>85</v>
      </c>
      <c r="B109">
        <v>24</v>
      </c>
      <c r="C109" t="s">
        <v>212</v>
      </c>
      <c r="D109" t="s">
        <v>27</v>
      </c>
      <c r="G109">
        <v>0.5</v>
      </c>
      <c r="H109">
        <v>0.5</v>
      </c>
      <c r="I109">
        <v>6324</v>
      </c>
      <c r="J109">
        <v>8849</v>
      </c>
      <c r="L109">
        <v>14288</v>
      </c>
      <c r="M109">
        <v>5.2670000000000003</v>
      </c>
      <c r="N109">
        <v>7.7750000000000004</v>
      </c>
      <c r="O109">
        <v>2.508</v>
      </c>
      <c r="Q109">
        <v>1.3779999999999999</v>
      </c>
      <c r="R109">
        <v>1</v>
      </c>
      <c r="S109">
        <v>0</v>
      </c>
      <c r="T109">
        <v>0</v>
      </c>
      <c r="V109">
        <v>0</v>
      </c>
      <c r="Y109" s="1">
        <v>44847</v>
      </c>
      <c r="Z109" s="6">
        <v>0.30496527777777777</v>
      </c>
      <c r="AB109">
        <v>2</v>
      </c>
      <c r="AC109" t="s">
        <v>213</v>
      </c>
      <c r="AD109" s="3">
        <f t="shared" si="12"/>
        <v>6.3838304982148601</v>
      </c>
      <c r="AE109" s="3">
        <f t="shared" si="13"/>
        <v>8.7771706806544092</v>
      </c>
      <c r="AF109" s="3">
        <f t="shared" si="14"/>
        <v>2.393340182439549</v>
      </c>
      <c r="AG109" s="3">
        <f t="shared" si="15"/>
        <v>1.5144434316418525</v>
      </c>
      <c r="AH109" s="3"/>
      <c r="BG109" s="3"/>
      <c r="BH109" s="3"/>
      <c r="BI109" s="3"/>
      <c r="BJ109" s="3"/>
    </row>
    <row r="110" spans="1:62" x14ac:dyDescent="0.35">
      <c r="A110">
        <v>86</v>
      </c>
      <c r="B110">
        <v>25</v>
      </c>
      <c r="C110" t="s">
        <v>192</v>
      </c>
      <c r="D110" t="s">
        <v>27</v>
      </c>
      <c r="G110">
        <v>0.5</v>
      </c>
      <c r="H110">
        <v>0.5</v>
      </c>
      <c r="I110">
        <v>4722</v>
      </c>
      <c r="J110">
        <v>6676</v>
      </c>
      <c r="L110">
        <v>1952</v>
      </c>
      <c r="M110">
        <v>4.0380000000000003</v>
      </c>
      <c r="N110">
        <v>5.9349999999999996</v>
      </c>
      <c r="O110">
        <v>1.897</v>
      </c>
      <c r="Q110">
        <v>8.7999999999999995E-2</v>
      </c>
      <c r="R110">
        <v>1</v>
      </c>
      <c r="S110">
        <v>0</v>
      </c>
      <c r="T110">
        <v>0</v>
      </c>
      <c r="V110">
        <v>0</v>
      </c>
      <c r="Y110" s="1">
        <v>44847</v>
      </c>
      <c r="Z110" s="6">
        <v>0.31877314814814817</v>
      </c>
      <c r="AB110">
        <v>1</v>
      </c>
      <c r="AD110" s="3">
        <f t="shared" si="12"/>
        <v>4.787773580224334</v>
      </c>
      <c r="AE110" s="3">
        <f t="shared" si="13"/>
        <v>6.6574242717054526</v>
      </c>
      <c r="AF110" s="3">
        <f t="shared" si="14"/>
        <v>1.8696506914811186</v>
      </c>
      <c r="AG110" s="3">
        <f t="shared" si="15"/>
        <v>0.2144991821997391</v>
      </c>
      <c r="AH110" s="3"/>
      <c r="BG110" s="3"/>
      <c r="BH110" s="3"/>
      <c r="BI110" s="3"/>
      <c r="BJ110" s="3"/>
    </row>
    <row r="111" spans="1:62" x14ac:dyDescent="0.35">
      <c r="A111">
        <v>87</v>
      </c>
      <c r="B111">
        <v>25</v>
      </c>
      <c r="C111" t="s">
        <v>192</v>
      </c>
      <c r="D111" t="s">
        <v>27</v>
      </c>
      <c r="G111">
        <v>0.5</v>
      </c>
      <c r="H111">
        <v>0.5</v>
      </c>
      <c r="I111">
        <v>4230</v>
      </c>
      <c r="J111">
        <v>6681</v>
      </c>
      <c r="L111">
        <v>1937</v>
      </c>
      <c r="M111">
        <v>3.66</v>
      </c>
      <c r="N111">
        <v>5.9379999999999997</v>
      </c>
      <c r="O111">
        <v>2.278</v>
      </c>
      <c r="Q111">
        <v>8.6999999999999994E-2</v>
      </c>
      <c r="R111">
        <v>1</v>
      </c>
      <c r="S111">
        <v>0</v>
      </c>
      <c r="T111">
        <v>0</v>
      </c>
      <c r="V111">
        <v>0</v>
      </c>
      <c r="Y111" s="1">
        <v>44847</v>
      </c>
      <c r="Z111" s="6">
        <v>0.32612268518518522</v>
      </c>
      <c r="AB111">
        <v>1</v>
      </c>
      <c r="AD111" s="3">
        <f t="shared" si="12"/>
        <v>4.297598796422001</v>
      </c>
      <c r="AE111" s="3">
        <f t="shared" si="13"/>
        <v>6.6623017369814512</v>
      </c>
      <c r="AF111" s="3">
        <f t="shared" si="14"/>
        <v>2.3647029405594502</v>
      </c>
      <c r="AG111" s="3">
        <f t="shared" si="15"/>
        <v>0.21291851069020346</v>
      </c>
      <c r="AH111" s="3"/>
      <c r="AK111">
        <f>ABS(100*(AD111-AD112)/(AVERAGE(AD111:AD112)))</f>
        <v>1.8011268913657812</v>
      </c>
      <c r="AQ111">
        <f>ABS(100*(AE111-AE112)/(AVERAGE(AE111:AE112)))</f>
        <v>0.43829684513717415</v>
      </c>
      <c r="AW111">
        <f>ABS(100*(AF111-AF112)/(AVERAGE(AF111:AF112)))</f>
        <v>4.383482907135658</v>
      </c>
      <c r="BC111">
        <f>ABS(100*(AG111-AG112)/(AVERAGE(AG111:AG112)))</f>
        <v>1.2450078093623913</v>
      </c>
      <c r="BG111" s="3">
        <f>AVERAGE(AD111:AD112)</f>
        <v>4.2592416232992569</v>
      </c>
      <c r="BH111" s="3">
        <f>AVERAGE(AE111:AE112)</f>
        <v>6.6769341328094463</v>
      </c>
      <c r="BI111" s="3">
        <f>AVERAGE(AF111:AF112)</f>
        <v>2.4176925095101893</v>
      </c>
      <c r="BJ111" s="3">
        <f>AVERAGE(AG111:AG112)</f>
        <v>0.21160128443225709</v>
      </c>
    </row>
    <row r="112" spans="1:62" x14ac:dyDescent="0.35">
      <c r="A112">
        <v>88</v>
      </c>
      <c r="B112">
        <v>25</v>
      </c>
      <c r="C112" t="s">
        <v>192</v>
      </c>
      <c r="D112" t="s">
        <v>27</v>
      </c>
      <c r="G112">
        <v>0.5</v>
      </c>
      <c r="H112">
        <v>0.5</v>
      </c>
      <c r="I112">
        <v>4153</v>
      </c>
      <c r="J112">
        <v>6711</v>
      </c>
      <c r="L112">
        <v>1912</v>
      </c>
      <c r="M112">
        <v>3.601</v>
      </c>
      <c r="N112">
        <v>5.9640000000000004</v>
      </c>
      <c r="O112">
        <v>2.3639999999999999</v>
      </c>
      <c r="Q112">
        <v>8.4000000000000005E-2</v>
      </c>
      <c r="R112">
        <v>1</v>
      </c>
      <c r="S112">
        <v>0</v>
      </c>
      <c r="T112">
        <v>0</v>
      </c>
      <c r="V112">
        <v>0</v>
      </c>
      <c r="Y112" s="1">
        <v>44847</v>
      </c>
      <c r="Z112" s="6">
        <v>0.33398148148148149</v>
      </c>
      <c r="AB112">
        <v>1</v>
      </c>
      <c r="AD112" s="3">
        <f t="shared" si="12"/>
        <v>4.2208844501765137</v>
      </c>
      <c r="AE112" s="3">
        <f t="shared" si="13"/>
        <v>6.6915665286374422</v>
      </c>
      <c r="AF112" s="3">
        <f t="shared" si="14"/>
        <v>2.4706820784609285</v>
      </c>
      <c r="AG112" s="3">
        <f t="shared" si="15"/>
        <v>0.21028405817431073</v>
      </c>
      <c r="AH112" s="3"/>
      <c r="BG112" s="3"/>
      <c r="BH112" s="3"/>
      <c r="BI112" s="3"/>
      <c r="BJ112" s="3"/>
    </row>
    <row r="113" spans="1:62" x14ac:dyDescent="0.35">
      <c r="A113">
        <v>89</v>
      </c>
      <c r="B113">
        <v>26</v>
      </c>
      <c r="C113" t="s">
        <v>193</v>
      </c>
      <c r="D113" t="s">
        <v>27</v>
      </c>
      <c r="G113">
        <v>0.5</v>
      </c>
      <c r="H113">
        <v>0.5</v>
      </c>
      <c r="I113">
        <v>3282</v>
      </c>
      <c r="J113">
        <v>6631</v>
      </c>
      <c r="L113">
        <v>2846</v>
      </c>
      <c r="M113">
        <v>2.9319999999999999</v>
      </c>
      <c r="N113">
        <v>5.8959999999999999</v>
      </c>
      <c r="O113">
        <v>2.964</v>
      </c>
      <c r="Q113">
        <v>0.182</v>
      </c>
      <c r="R113">
        <v>1</v>
      </c>
      <c r="S113">
        <v>0</v>
      </c>
      <c r="T113">
        <v>0</v>
      </c>
      <c r="V113">
        <v>0</v>
      </c>
      <c r="Y113" s="1">
        <v>44847</v>
      </c>
      <c r="Z113" s="6">
        <v>0.34739583333333335</v>
      </c>
      <c r="AB113">
        <v>1</v>
      </c>
      <c r="AD113" s="3">
        <f t="shared" si="12"/>
        <v>3.3531156764126258</v>
      </c>
      <c r="AE113" s="3">
        <f t="shared" si="13"/>
        <v>6.6135270842214657</v>
      </c>
      <c r="AF113" s="3">
        <f t="shared" si="14"/>
        <v>3.26041140780884</v>
      </c>
      <c r="AG113" s="3">
        <f t="shared" si="15"/>
        <v>0.30870720416806346</v>
      </c>
      <c r="AH113" s="3"/>
      <c r="BG113" s="3"/>
      <c r="BH113" s="3"/>
      <c r="BI113" s="3"/>
      <c r="BJ113" s="3"/>
    </row>
    <row r="114" spans="1:62" x14ac:dyDescent="0.35">
      <c r="A114">
        <v>90</v>
      </c>
      <c r="B114">
        <v>26</v>
      </c>
      <c r="C114" t="s">
        <v>193</v>
      </c>
      <c r="D114" t="s">
        <v>27</v>
      </c>
      <c r="G114">
        <v>0.5</v>
      </c>
      <c r="H114">
        <v>0.5</v>
      </c>
      <c r="I114">
        <v>3123</v>
      </c>
      <c r="J114">
        <v>6649</v>
      </c>
      <c r="L114">
        <v>2782</v>
      </c>
      <c r="M114">
        <v>2.8109999999999999</v>
      </c>
      <c r="N114">
        <v>5.9109999999999996</v>
      </c>
      <c r="O114">
        <v>3.1</v>
      </c>
      <c r="Q114">
        <v>0.17499999999999999</v>
      </c>
      <c r="R114">
        <v>1</v>
      </c>
      <c r="S114">
        <v>0</v>
      </c>
      <c r="T114">
        <v>0</v>
      </c>
      <c r="V114">
        <v>0</v>
      </c>
      <c r="Y114" s="1">
        <v>44847</v>
      </c>
      <c r="Z114" s="6">
        <v>0.3546643518518518</v>
      </c>
      <c r="AB114">
        <v>1</v>
      </c>
      <c r="AD114" s="3">
        <f t="shared" si="12"/>
        <v>3.1947055328667497</v>
      </c>
      <c r="AE114" s="3">
        <f t="shared" si="13"/>
        <v>6.6310859592150608</v>
      </c>
      <c r="AF114" s="3">
        <f t="shared" si="14"/>
        <v>3.4363804263483111</v>
      </c>
      <c r="AG114" s="3">
        <f t="shared" si="15"/>
        <v>0.30196300572737805</v>
      </c>
      <c r="AH114" s="3"/>
      <c r="AK114">
        <f>ABS(100*(AD114-AD115)/(AVERAGE(AD114:AD115)))</f>
        <v>1.9205936249853843</v>
      </c>
      <c r="AQ114">
        <f>ABS(100*(AE114-AE115)/(AVERAGE(AE114:AE115)))</f>
        <v>1.0499578468154518</v>
      </c>
      <c r="AW114">
        <f>ABS(100*(AF114-AF115)/(AVERAGE(AF114:AF115)))</f>
        <v>0.24726004151598294</v>
      </c>
      <c r="BC114">
        <f>ABS(100*(AG114-AG115)/(AVERAGE(AG114:AG115)))</f>
        <v>0.41789720953952902</v>
      </c>
      <c r="BG114" s="3">
        <f>AVERAGE(AD114:AD115)</f>
        <v>3.1643186814318489</v>
      </c>
      <c r="BH114" s="3">
        <f>AVERAGE(AE114:AE115)</f>
        <v>6.5964559557554709</v>
      </c>
      <c r="BI114" s="3">
        <f>AVERAGE(AF114:AF115)</f>
        <v>3.432137274323622</v>
      </c>
      <c r="BJ114" s="3">
        <f>AVERAGE(AG114:AG115)</f>
        <v>0.30259527433119232</v>
      </c>
    </row>
    <row r="115" spans="1:62" x14ac:dyDescent="0.35">
      <c r="A115">
        <v>91</v>
      </c>
      <c r="B115">
        <v>26</v>
      </c>
      <c r="C115" t="s">
        <v>193</v>
      </c>
      <c r="D115" t="s">
        <v>27</v>
      </c>
      <c r="G115">
        <v>0.5</v>
      </c>
      <c r="H115">
        <v>0.5</v>
      </c>
      <c r="I115">
        <v>3062</v>
      </c>
      <c r="J115">
        <v>6578</v>
      </c>
      <c r="L115">
        <v>2794</v>
      </c>
      <c r="M115">
        <v>2.7639999999999998</v>
      </c>
      <c r="N115">
        <v>5.851</v>
      </c>
      <c r="O115">
        <v>3.0880000000000001</v>
      </c>
      <c r="Q115">
        <v>0.17599999999999999</v>
      </c>
      <c r="R115">
        <v>1</v>
      </c>
      <c r="S115">
        <v>0</v>
      </c>
      <c r="T115">
        <v>0</v>
      </c>
      <c r="V115">
        <v>0</v>
      </c>
      <c r="Y115" s="1">
        <v>44847</v>
      </c>
      <c r="Z115" s="6">
        <v>0.36240740740740746</v>
      </c>
      <c r="AB115">
        <v>1</v>
      </c>
      <c r="AD115" s="3">
        <f t="shared" si="12"/>
        <v>3.1339318299969481</v>
      </c>
      <c r="AE115" s="3">
        <f t="shared" si="13"/>
        <v>6.5618259522958811</v>
      </c>
      <c r="AF115" s="3">
        <f t="shared" si="14"/>
        <v>3.427894122298933</v>
      </c>
      <c r="AG115" s="3">
        <f t="shared" si="15"/>
        <v>0.30322754293500659</v>
      </c>
      <c r="AH115" s="3"/>
      <c r="BG115" s="3"/>
      <c r="BH115" s="3"/>
      <c r="BI115" s="3"/>
      <c r="BJ115" s="3"/>
    </row>
    <row r="116" spans="1:62" x14ac:dyDescent="0.35">
      <c r="A116">
        <v>92</v>
      </c>
      <c r="B116">
        <v>27</v>
      </c>
      <c r="C116" t="s">
        <v>194</v>
      </c>
      <c r="D116" t="s">
        <v>27</v>
      </c>
      <c r="G116">
        <v>0.5</v>
      </c>
      <c r="H116">
        <v>0.5</v>
      </c>
      <c r="I116">
        <v>4979</v>
      </c>
      <c r="J116">
        <v>7405</v>
      </c>
      <c r="L116">
        <v>7220</v>
      </c>
      <c r="M116">
        <v>4.2350000000000003</v>
      </c>
      <c r="N116">
        <v>6.5519999999999996</v>
      </c>
      <c r="O116">
        <v>2.3170000000000002</v>
      </c>
      <c r="Q116">
        <v>0.63900000000000001</v>
      </c>
      <c r="R116">
        <v>1</v>
      </c>
      <c r="S116">
        <v>0</v>
      </c>
      <c r="T116">
        <v>0</v>
      </c>
      <c r="V116">
        <v>0</v>
      </c>
      <c r="Y116" s="1">
        <v>44847</v>
      </c>
      <c r="Z116" s="6">
        <v>0.37557870370370372</v>
      </c>
      <c r="AB116">
        <v>1</v>
      </c>
      <c r="AD116" s="3">
        <f t="shared" si="12"/>
        <v>5.0438201644462852</v>
      </c>
      <c r="AE116" s="3">
        <f t="shared" si="13"/>
        <v>7.3685587089460372</v>
      </c>
      <c r="AF116" s="3">
        <f t="shared" si="14"/>
        <v>2.3247385444997519</v>
      </c>
      <c r="AG116" s="3">
        <f t="shared" si="15"/>
        <v>0.76963101634865716</v>
      </c>
      <c r="AH116" s="3"/>
      <c r="BG116" s="3"/>
      <c r="BH116" s="3"/>
      <c r="BI116" s="3"/>
      <c r="BJ116" s="3"/>
    </row>
    <row r="117" spans="1:62" x14ac:dyDescent="0.35">
      <c r="A117">
        <v>93</v>
      </c>
      <c r="B117">
        <v>27</v>
      </c>
      <c r="C117" t="s">
        <v>194</v>
      </c>
      <c r="D117" t="s">
        <v>27</v>
      </c>
      <c r="G117">
        <v>0.5</v>
      </c>
      <c r="H117">
        <v>0.5</v>
      </c>
      <c r="I117">
        <v>6030</v>
      </c>
      <c r="J117">
        <v>7424</v>
      </c>
      <c r="L117">
        <v>7365</v>
      </c>
      <c r="M117">
        <v>5.0410000000000004</v>
      </c>
      <c r="N117">
        <v>6.5679999999999996</v>
      </c>
      <c r="O117">
        <v>1.5269999999999999</v>
      </c>
      <c r="Q117">
        <v>0.65400000000000003</v>
      </c>
      <c r="R117">
        <v>1</v>
      </c>
      <c r="S117">
        <v>0</v>
      </c>
      <c r="T117">
        <v>0</v>
      </c>
      <c r="V117">
        <v>0</v>
      </c>
      <c r="Y117" s="1">
        <v>44847</v>
      </c>
      <c r="Z117" s="6">
        <v>0.38287037037037036</v>
      </c>
      <c r="AB117">
        <v>1</v>
      </c>
      <c r="AD117" s="3">
        <f t="shared" si="12"/>
        <v>6.0909211761866366</v>
      </c>
      <c r="AE117" s="3">
        <f t="shared" si="13"/>
        <v>7.3870930769948311</v>
      </c>
      <c r="AF117" s="3">
        <f t="shared" si="14"/>
        <v>1.2961719008081944</v>
      </c>
      <c r="AG117" s="3">
        <f t="shared" si="15"/>
        <v>0.78491084094083508</v>
      </c>
      <c r="AH117" s="3"/>
      <c r="AK117">
        <f>ABS(100*(AD117-AD118)/(AVERAGE(AD117:AD118)))</f>
        <v>2.0156622417187275</v>
      </c>
      <c r="AQ117">
        <f>ABS(100*(AE117-AE118)/(AVERAGE(AE117:AE118)))</f>
        <v>1.369466646905535</v>
      </c>
      <c r="AW117">
        <f>ABS(100*(AF117-AF118)/(AVERAGE(AF117:AF118)))</f>
        <v>1.6125734065273691</v>
      </c>
      <c r="BC117">
        <f>ABS(100*(AG117-AG118)/(AVERAGE(AG117:AG118)))</f>
        <v>1.4877894013572173</v>
      </c>
      <c r="BG117" s="3">
        <f>AVERAGE(AD117:AD118)</f>
        <v>6.030147473316835</v>
      </c>
      <c r="BH117" s="3">
        <f>AVERAGE(AE117:AE118)</f>
        <v>7.3368551846520464</v>
      </c>
      <c r="BI117" s="3">
        <f>AVERAGE(AF117:AF118)</f>
        <v>1.3067077113352115</v>
      </c>
      <c r="BJ117" s="3">
        <f>AVERAGE(AG117:AG118)</f>
        <v>0.77911504540587107</v>
      </c>
    </row>
    <row r="118" spans="1:62" x14ac:dyDescent="0.35">
      <c r="A118">
        <v>94</v>
      </c>
      <c r="B118">
        <v>27</v>
      </c>
      <c r="C118" t="s">
        <v>194</v>
      </c>
      <c r="D118" t="s">
        <v>27</v>
      </c>
      <c r="G118">
        <v>0.5</v>
      </c>
      <c r="H118">
        <v>0.5</v>
      </c>
      <c r="I118">
        <v>5908</v>
      </c>
      <c r="J118">
        <v>7321</v>
      </c>
      <c r="L118">
        <v>7255</v>
      </c>
      <c r="M118">
        <v>4.9470000000000001</v>
      </c>
      <c r="N118">
        <v>6.48</v>
      </c>
      <c r="O118">
        <v>1.5329999999999999</v>
      </c>
      <c r="Q118">
        <v>0.64300000000000002</v>
      </c>
      <c r="R118">
        <v>1</v>
      </c>
      <c r="S118">
        <v>0</v>
      </c>
      <c r="T118">
        <v>0</v>
      </c>
      <c r="V118">
        <v>0</v>
      </c>
      <c r="Y118" s="1">
        <v>44847</v>
      </c>
      <c r="Z118" s="6">
        <v>0.39060185185185187</v>
      </c>
      <c r="AB118">
        <v>1</v>
      </c>
      <c r="AD118" s="3">
        <f t="shared" si="12"/>
        <v>5.9693737704470333</v>
      </c>
      <c r="AE118" s="3">
        <f t="shared" si="13"/>
        <v>7.2866172923092618</v>
      </c>
      <c r="AF118" s="3">
        <f t="shared" si="14"/>
        <v>1.3172435218622285</v>
      </c>
      <c r="AG118" s="3">
        <f t="shared" si="15"/>
        <v>0.77331924987090706</v>
      </c>
      <c r="AH118" s="3"/>
      <c r="BG118" s="3"/>
      <c r="BH118" s="3"/>
      <c r="BI118" s="3"/>
      <c r="BJ118" s="3"/>
    </row>
    <row r="119" spans="1:62" x14ac:dyDescent="0.35">
      <c r="A119">
        <v>95</v>
      </c>
      <c r="B119">
        <v>28</v>
      </c>
      <c r="C119" t="s">
        <v>195</v>
      </c>
      <c r="D119" t="s">
        <v>27</v>
      </c>
      <c r="G119">
        <v>0.5</v>
      </c>
      <c r="H119">
        <v>0.5</v>
      </c>
      <c r="I119">
        <v>5619</v>
      </c>
      <c r="J119">
        <v>8385</v>
      </c>
      <c r="L119">
        <v>2787</v>
      </c>
      <c r="M119">
        <v>4.726</v>
      </c>
      <c r="N119">
        <v>7.3819999999999997</v>
      </c>
      <c r="O119">
        <v>2.657</v>
      </c>
      <c r="Q119">
        <v>0.17499999999999999</v>
      </c>
      <c r="R119">
        <v>1</v>
      </c>
      <c r="S119">
        <v>0</v>
      </c>
      <c r="T119">
        <v>0</v>
      </c>
      <c r="V119">
        <v>0</v>
      </c>
      <c r="Y119" s="1">
        <v>44847</v>
      </c>
      <c r="Z119" s="6">
        <v>0.40394675925925921</v>
      </c>
      <c r="AB119">
        <v>1</v>
      </c>
      <c r="AD119" s="3">
        <f t="shared" si="12"/>
        <v>5.6814458994737107</v>
      </c>
      <c r="AE119" s="3">
        <f t="shared" si="13"/>
        <v>8.3245419030417462</v>
      </c>
      <c r="AF119" s="3">
        <f t="shared" si="14"/>
        <v>2.6430960035680355</v>
      </c>
      <c r="AG119" s="3">
        <f t="shared" si="15"/>
        <v>0.30248989623055661</v>
      </c>
      <c r="AH119" s="3"/>
      <c r="BG119" s="3"/>
      <c r="BH119" s="3"/>
      <c r="BI119" s="3"/>
      <c r="BJ119" s="3"/>
    </row>
    <row r="120" spans="1:62" x14ac:dyDescent="0.35">
      <c r="A120">
        <v>96</v>
      </c>
      <c r="B120">
        <v>28</v>
      </c>
      <c r="C120" t="s">
        <v>195</v>
      </c>
      <c r="D120" t="s">
        <v>27</v>
      </c>
      <c r="G120">
        <v>0.5</v>
      </c>
      <c r="H120">
        <v>0.5</v>
      </c>
      <c r="I120">
        <v>5661</v>
      </c>
      <c r="J120">
        <v>8405</v>
      </c>
      <c r="L120">
        <v>2715</v>
      </c>
      <c r="M120">
        <v>4.758</v>
      </c>
      <c r="N120">
        <v>7.399</v>
      </c>
      <c r="O120">
        <v>2.641</v>
      </c>
      <c r="Q120">
        <v>0.16800000000000001</v>
      </c>
      <c r="R120">
        <v>1</v>
      </c>
      <c r="S120">
        <v>0</v>
      </c>
      <c r="T120">
        <v>0</v>
      </c>
      <c r="V120">
        <v>0</v>
      </c>
      <c r="Y120" s="1">
        <v>44847</v>
      </c>
      <c r="Z120" s="6">
        <v>0.41124999999999995</v>
      </c>
      <c r="AB120">
        <v>1</v>
      </c>
      <c r="AD120" s="3">
        <f t="shared" si="12"/>
        <v>5.7232900883348865</v>
      </c>
      <c r="AE120" s="3">
        <f t="shared" si="13"/>
        <v>8.3440517641457408</v>
      </c>
      <c r="AF120" s="3">
        <f t="shared" si="14"/>
        <v>2.6207616758108543</v>
      </c>
      <c r="AG120" s="3">
        <f t="shared" si="15"/>
        <v>0.29490267298478551</v>
      </c>
      <c r="AH120" s="3"/>
      <c r="AK120">
        <f>ABS(100*(AD120-AD121)/(AVERAGE(AD120:AD121)))</f>
        <v>0.76301442305060252</v>
      </c>
      <c r="AQ120">
        <f>ABS(100*(AE120-AE121)/(AVERAGE(AE120:AE121)))</f>
        <v>0.78636871055472501</v>
      </c>
      <c r="AW120">
        <f>ABS(100*(AF120-AF121)/(AVERAGE(AF120:AF121)))</f>
        <v>4.2551759096452804</v>
      </c>
      <c r="BC120">
        <f>ABS(100*(AG120-AG121)/(AVERAGE(AG120:AG121)))</f>
        <v>0.24981981450998578</v>
      </c>
      <c r="BG120" s="3">
        <f>AVERAGE(AD120:AD121)</f>
        <v>5.7452084729764543</v>
      </c>
      <c r="BH120" s="3">
        <f>AVERAGE(AE120:AE121)</f>
        <v>8.3113727467965504</v>
      </c>
      <c r="BI120" s="3">
        <f>AVERAGE(AF120:AF121)</f>
        <v>2.566164273820096</v>
      </c>
      <c r="BJ120" s="3">
        <f>AVERAGE(AG120:AG121)</f>
        <v>0.2952714963370105</v>
      </c>
    </row>
    <row r="121" spans="1:62" x14ac:dyDescent="0.35">
      <c r="A121">
        <v>97</v>
      </c>
      <c r="B121">
        <v>28</v>
      </c>
      <c r="C121" t="s">
        <v>195</v>
      </c>
      <c r="D121" t="s">
        <v>27</v>
      </c>
      <c r="G121">
        <v>0.5</v>
      </c>
      <c r="H121">
        <v>0.5</v>
      </c>
      <c r="I121">
        <v>5705</v>
      </c>
      <c r="J121">
        <v>8338</v>
      </c>
      <c r="L121">
        <v>2722</v>
      </c>
      <c r="M121">
        <v>4.7910000000000004</v>
      </c>
      <c r="N121">
        <v>7.3419999999999996</v>
      </c>
      <c r="O121">
        <v>2.5510000000000002</v>
      </c>
      <c r="Q121">
        <v>0.16900000000000001</v>
      </c>
      <c r="R121">
        <v>1</v>
      </c>
      <c r="S121">
        <v>0</v>
      </c>
      <c r="T121">
        <v>0</v>
      </c>
      <c r="V121">
        <v>0</v>
      </c>
      <c r="Y121" s="1">
        <v>44847</v>
      </c>
      <c r="Z121" s="6">
        <v>0.41895833333333332</v>
      </c>
      <c r="AB121">
        <v>1</v>
      </c>
      <c r="AD121" s="3">
        <f t="shared" si="12"/>
        <v>5.7671268576180221</v>
      </c>
      <c r="AE121" s="3">
        <f t="shared" si="13"/>
        <v>8.2786937294473599</v>
      </c>
      <c r="AF121" s="3">
        <f t="shared" si="14"/>
        <v>2.5115668718293378</v>
      </c>
      <c r="AG121" s="3">
        <f t="shared" si="15"/>
        <v>0.29564031968923549</v>
      </c>
      <c r="AH121" s="3"/>
      <c r="BG121" s="3"/>
      <c r="BH121" s="3"/>
      <c r="BI121" s="3"/>
      <c r="BJ121" s="3"/>
    </row>
    <row r="122" spans="1:62" x14ac:dyDescent="0.35">
      <c r="A122">
        <v>98</v>
      </c>
      <c r="B122">
        <v>29</v>
      </c>
      <c r="C122" t="s">
        <v>196</v>
      </c>
      <c r="D122" t="s">
        <v>27</v>
      </c>
      <c r="G122">
        <v>0.5</v>
      </c>
      <c r="H122">
        <v>0.5</v>
      </c>
      <c r="I122">
        <v>2599</v>
      </c>
      <c r="J122">
        <v>2902</v>
      </c>
      <c r="L122">
        <v>723</v>
      </c>
      <c r="M122">
        <v>2.4089999999999998</v>
      </c>
      <c r="N122">
        <v>2.7370000000000001</v>
      </c>
      <c r="O122">
        <v>0.32800000000000001</v>
      </c>
      <c r="Q122">
        <v>0</v>
      </c>
      <c r="R122">
        <v>1</v>
      </c>
      <c r="S122">
        <v>0</v>
      </c>
      <c r="T122">
        <v>0</v>
      </c>
      <c r="V122">
        <v>0</v>
      </c>
      <c r="Y122" s="1">
        <v>44847</v>
      </c>
      <c r="Z122" s="6">
        <v>0.43188657407407405</v>
      </c>
      <c r="AB122">
        <v>1</v>
      </c>
      <c r="AD122" s="3">
        <f t="shared" si="12"/>
        <v>2.6726494623130446</v>
      </c>
      <c r="AE122" s="3">
        <f t="shared" si="13"/>
        <v>2.9759134813817698</v>
      </c>
      <c r="AF122" s="3">
        <f t="shared" si="14"/>
        <v>0.30326401906872524</v>
      </c>
      <c r="AG122" s="3">
        <f t="shared" si="15"/>
        <v>8.4989496518452043E-2</v>
      </c>
      <c r="AH122" s="3"/>
      <c r="BG122" s="3"/>
      <c r="BH122" s="3"/>
      <c r="BI122" s="3"/>
      <c r="BJ122" s="3"/>
    </row>
    <row r="123" spans="1:62" x14ac:dyDescent="0.35">
      <c r="A123">
        <v>99</v>
      </c>
      <c r="B123">
        <v>29</v>
      </c>
      <c r="C123" t="s">
        <v>196</v>
      </c>
      <c r="D123" t="s">
        <v>27</v>
      </c>
      <c r="G123">
        <v>0.5</v>
      </c>
      <c r="H123">
        <v>0.5</v>
      </c>
      <c r="I123">
        <v>1453</v>
      </c>
      <c r="J123">
        <v>2884</v>
      </c>
      <c r="L123">
        <v>681</v>
      </c>
      <c r="M123">
        <v>1.5289999999999999</v>
      </c>
      <c r="N123">
        <v>2.722</v>
      </c>
      <c r="O123">
        <v>1.1930000000000001</v>
      </c>
      <c r="Q123">
        <v>0</v>
      </c>
      <c r="R123">
        <v>1</v>
      </c>
      <c r="S123">
        <v>0</v>
      </c>
      <c r="T123">
        <v>0</v>
      </c>
      <c r="V123">
        <v>0</v>
      </c>
      <c r="Y123" s="1">
        <v>44847</v>
      </c>
      <c r="Z123" s="6">
        <v>0.43868055555555552</v>
      </c>
      <c r="AB123">
        <v>1</v>
      </c>
      <c r="AD123" s="3">
        <f t="shared" si="12"/>
        <v>1.5309008805295601</v>
      </c>
      <c r="AE123" s="3">
        <f t="shared" si="13"/>
        <v>2.9583546063881747</v>
      </c>
      <c r="AF123" s="3">
        <f t="shared" si="14"/>
        <v>1.4274537258586146</v>
      </c>
      <c r="AG123" s="3">
        <f t="shared" si="15"/>
        <v>8.0563616291752224E-2</v>
      </c>
      <c r="AH123" s="3"/>
      <c r="AK123">
        <f>ABS(100*(AD123-AD124)/(AVERAGE(AD123:AD124)))</f>
        <v>1.112491657025406</v>
      </c>
      <c r="AQ123">
        <f>ABS(100*(AE123-AE124)/(AVERAGE(AE123:AE124)))</f>
        <v>0.72281012492348395</v>
      </c>
      <c r="AW123">
        <f>ABS(100*(AF123-AF124)/(AVERAGE(AF123:AF124)))</f>
        <v>2.6542502581132235</v>
      </c>
      <c r="BC123">
        <f>ABS(100*(AG123-AG124)/(AVERAGE(AG123:AG124)))</f>
        <v>4.7252971909728672</v>
      </c>
      <c r="BG123" s="3">
        <f>AVERAGE(AD123:AD124)</f>
        <v>1.5224324137362271</v>
      </c>
      <c r="BH123" s="3">
        <f>AVERAGE(AE123:AE124)</f>
        <v>2.9690850299953717</v>
      </c>
      <c r="BI123" s="3">
        <f>AVERAGE(AF123:AF124)</f>
        <v>1.4466526162591447</v>
      </c>
      <c r="BJ123" s="3">
        <f>AVERAGE(AG123:AG124)</f>
        <v>8.2513111153512855E-2</v>
      </c>
    </row>
    <row r="124" spans="1:62" x14ac:dyDescent="0.35">
      <c r="A124">
        <v>100</v>
      </c>
      <c r="B124">
        <v>29</v>
      </c>
      <c r="C124" t="s">
        <v>196</v>
      </c>
      <c r="D124" t="s">
        <v>27</v>
      </c>
      <c r="G124">
        <v>0.5</v>
      </c>
      <c r="H124">
        <v>0.5</v>
      </c>
      <c r="I124">
        <v>1436</v>
      </c>
      <c r="J124">
        <v>2906</v>
      </c>
      <c r="L124">
        <v>718</v>
      </c>
      <c r="M124">
        <v>1.5169999999999999</v>
      </c>
      <c r="N124">
        <v>2.7410000000000001</v>
      </c>
      <c r="O124">
        <v>1.224</v>
      </c>
      <c r="Q124">
        <v>0</v>
      </c>
      <c r="R124">
        <v>1</v>
      </c>
      <c r="S124">
        <v>0</v>
      </c>
      <c r="T124">
        <v>0</v>
      </c>
      <c r="V124">
        <v>0</v>
      </c>
      <c r="Y124" s="1">
        <v>44847</v>
      </c>
      <c r="Z124" s="6">
        <v>0.44599537037037035</v>
      </c>
      <c r="AB124">
        <v>1</v>
      </c>
      <c r="AD124" s="3">
        <f t="shared" si="12"/>
        <v>1.513963946942894</v>
      </c>
      <c r="AE124" s="3">
        <f t="shared" si="13"/>
        <v>2.9798154536025687</v>
      </c>
      <c r="AF124" s="3">
        <f t="shared" si="14"/>
        <v>1.4658515066596747</v>
      </c>
      <c r="AG124" s="3">
        <f t="shared" si="15"/>
        <v>8.4462606015273486E-2</v>
      </c>
      <c r="AH124" s="3"/>
      <c r="BG124" s="3"/>
      <c r="BH124" s="3"/>
      <c r="BI124" s="3"/>
      <c r="BJ124" s="3"/>
    </row>
    <row r="125" spans="1:62" x14ac:dyDescent="0.35">
      <c r="A125">
        <v>101</v>
      </c>
      <c r="B125">
        <v>30</v>
      </c>
      <c r="C125" t="s">
        <v>197</v>
      </c>
      <c r="D125" t="s">
        <v>27</v>
      </c>
      <c r="G125">
        <v>0.5</v>
      </c>
      <c r="H125">
        <v>0.5</v>
      </c>
      <c r="I125">
        <v>3109</v>
      </c>
      <c r="J125">
        <v>6914</v>
      </c>
      <c r="L125">
        <v>2334</v>
      </c>
      <c r="M125">
        <v>2.8</v>
      </c>
      <c r="N125">
        <v>6.1360000000000001</v>
      </c>
      <c r="O125">
        <v>3.3359999999999999</v>
      </c>
      <c r="Q125">
        <v>0.128</v>
      </c>
      <c r="R125">
        <v>1</v>
      </c>
      <c r="S125">
        <v>0</v>
      </c>
      <c r="T125">
        <v>0</v>
      </c>
      <c r="V125">
        <v>0</v>
      </c>
      <c r="Y125" s="1">
        <v>44847</v>
      </c>
      <c r="Z125" s="6">
        <v>0.45871527777777782</v>
      </c>
      <c r="AB125">
        <v>1</v>
      </c>
      <c r="AD125" s="3">
        <f t="shared" si="12"/>
        <v>3.1807574699130248</v>
      </c>
      <c r="AE125" s="3">
        <f t="shared" si="13"/>
        <v>6.8895916188429824</v>
      </c>
      <c r="AF125" s="3">
        <f t="shared" si="14"/>
        <v>3.7088341489299577</v>
      </c>
      <c r="AG125" s="3">
        <f t="shared" si="15"/>
        <v>0.25475361664258017</v>
      </c>
      <c r="AH125" s="3"/>
      <c r="BG125" s="3"/>
      <c r="BH125" s="3"/>
      <c r="BI125" s="3"/>
      <c r="BJ125" s="3"/>
    </row>
    <row r="126" spans="1:62" x14ac:dyDescent="0.35">
      <c r="A126">
        <v>102</v>
      </c>
      <c r="B126">
        <v>30</v>
      </c>
      <c r="C126" t="s">
        <v>197</v>
      </c>
      <c r="D126" t="s">
        <v>27</v>
      </c>
      <c r="G126">
        <v>0.5</v>
      </c>
      <c r="H126">
        <v>0.5</v>
      </c>
      <c r="I126">
        <v>3837</v>
      </c>
      <c r="J126">
        <v>7198</v>
      </c>
      <c r="L126">
        <v>2220</v>
      </c>
      <c r="M126">
        <v>3.359</v>
      </c>
      <c r="N126">
        <v>6.3769999999999998</v>
      </c>
      <c r="O126">
        <v>3.0179999999999998</v>
      </c>
      <c r="Q126">
        <v>0.11600000000000001</v>
      </c>
      <c r="R126">
        <v>1</v>
      </c>
      <c r="S126">
        <v>0</v>
      </c>
      <c r="T126">
        <v>0</v>
      </c>
      <c r="V126">
        <v>0</v>
      </c>
      <c r="Y126" s="1">
        <v>44847</v>
      </c>
      <c r="Z126" s="6">
        <v>0.46585648148148145</v>
      </c>
      <c r="AB126">
        <v>1</v>
      </c>
      <c r="AD126" s="3">
        <f t="shared" si="12"/>
        <v>3.9060567435067215</v>
      </c>
      <c r="AE126" s="3">
        <f t="shared" si="13"/>
        <v>7.166631646519698</v>
      </c>
      <c r="AF126" s="3">
        <f t="shared" si="14"/>
        <v>3.2605749030129765</v>
      </c>
      <c r="AG126" s="3">
        <f t="shared" si="15"/>
        <v>0.24274051317010928</v>
      </c>
      <c r="AH126" s="3"/>
      <c r="AK126">
        <f>ABS(100*(AD126-AD127)/(AVERAGE(AD126:AD127)))</f>
        <v>1.4685026386049991</v>
      </c>
      <c r="AQ126">
        <f>ABS(100*(AE126-AE127)/(AVERAGE(AE126:AE127)))</f>
        <v>1.0948890770804915</v>
      </c>
      <c r="AW126">
        <f>ABS(100*(AF126-AF127)/(AVERAGE(AF126:AF127)))</f>
        <v>4.2542631860515581</v>
      </c>
      <c r="BC126">
        <f>ABS(100*(AG126-AG127)/(AVERAGE(AG126:AG127)))</f>
        <v>0.60592432999329648</v>
      </c>
      <c r="BG126" s="3">
        <f>AVERAGE(AD126:AD127)</f>
        <v>3.9349491596251518</v>
      </c>
      <c r="BH126" s="3">
        <f>AVERAGE(AE126:AE127)</f>
        <v>7.1276119243117098</v>
      </c>
      <c r="BI126" s="3">
        <f>AVERAGE(AF126:AF127)</f>
        <v>3.1926627646865584</v>
      </c>
      <c r="BJ126" s="3">
        <f>AVERAGE(AG126:AG127)</f>
        <v>0.24347815987455923</v>
      </c>
    </row>
    <row r="127" spans="1:62" x14ac:dyDescent="0.35">
      <c r="A127">
        <v>103</v>
      </c>
      <c r="B127">
        <v>30</v>
      </c>
      <c r="C127" t="s">
        <v>197</v>
      </c>
      <c r="D127" t="s">
        <v>27</v>
      </c>
      <c r="G127">
        <v>0.5</v>
      </c>
      <c r="H127">
        <v>0.5</v>
      </c>
      <c r="I127">
        <v>3895</v>
      </c>
      <c r="J127">
        <v>7118</v>
      </c>
      <c r="L127">
        <v>2234</v>
      </c>
      <c r="M127">
        <v>3.403</v>
      </c>
      <c r="N127">
        <v>6.3090000000000002</v>
      </c>
      <c r="O127">
        <v>2.9060000000000001</v>
      </c>
      <c r="Q127">
        <v>0.11799999999999999</v>
      </c>
      <c r="R127">
        <v>1</v>
      </c>
      <c r="S127">
        <v>0</v>
      </c>
      <c r="T127">
        <v>0</v>
      </c>
      <c r="V127">
        <v>0</v>
      </c>
      <c r="Y127" s="1">
        <v>44847</v>
      </c>
      <c r="Z127" s="6">
        <v>0.47351851851851851</v>
      </c>
      <c r="AB127">
        <v>1</v>
      </c>
      <c r="AD127" s="3">
        <f t="shared" si="12"/>
        <v>3.9638415757435821</v>
      </c>
      <c r="AE127" s="3">
        <f t="shared" si="13"/>
        <v>7.0885922021037224</v>
      </c>
      <c r="AF127" s="3">
        <f t="shared" si="14"/>
        <v>3.1247506263601403</v>
      </c>
      <c r="AG127" s="3">
        <f t="shared" si="15"/>
        <v>0.24421580657900921</v>
      </c>
      <c r="AH127" s="3"/>
      <c r="BG127" s="3"/>
      <c r="BH127" s="3"/>
      <c r="BI127" s="3"/>
      <c r="BJ127" s="3"/>
    </row>
    <row r="128" spans="1:62" x14ac:dyDescent="0.35">
      <c r="A128">
        <v>104</v>
      </c>
      <c r="B128">
        <v>31</v>
      </c>
      <c r="C128" t="s">
        <v>62</v>
      </c>
      <c r="D128" t="s">
        <v>27</v>
      </c>
      <c r="G128">
        <v>0.5</v>
      </c>
      <c r="H128">
        <v>0.5</v>
      </c>
      <c r="I128">
        <v>6610</v>
      </c>
      <c r="J128">
        <v>12924</v>
      </c>
      <c r="L128">
        <v>5278</v>
      </c>
      <c r="M128">
        <v>5.4859999999999998</v>
      </c>
      <c r="N128">
        <v>11.228</v>
      </c>
      <c r="O128">
        <v>5.742</v>
      </c>
      <c r="Q128">
        <v>0.436</v>
      </c>
      <c r="R128">
        <v>1</v>
      </c>
      <c r="S128">
        <v>0</v>
      </c>
      <c r="T128">
        <v>0</v>
      </c>
      <c r="V128">
        <v>0</v>
      </c>
      <c r="Y128" s="1">
        <v>44847</v>
      </c>
      <c r="Z128" s="6">
        <v>0.48703703703703699</v>
      </c>
      <c r="AB128">
        <v>1</v>
      </c>
      <c r="AD128" s="3">
        <f t="shared" si="12"/>
        <v>6.6687694985552408</v>
      </c>
      <c r="AE128" s="3">
        <f t="shared" si="13"/>
        <v>12.752304880593202</v>
      </c>
      <c r="AF128" s="3">
        <f t="shared" si="14"/>
        <v>6.0835353820379616</v>
      </c>
      <c r="AG128" s="3">
        <f t="shared" si="15"/>
        <v>0.56498674491410916</v>
      </c>
      <c r="AH128" s="3"/>
      <c r="BG128" s="3"/>
      <c r="BH128" s="3"/>
      <c r="BI128" s="3"/>
      <c r="BJ128" s="3"/>
    </row>
    <row r="129" spans="1:62" x14ac:dyDescent="0.35">
      <c r="A129">
        <v>105</v>
      </c>
      <c r="B129">
        <v>31</v>
      </c>
      <c r="C129" t="s">
        <v>62</v>
      </c>
      <c r="D129" t="s">
        <v>27</v>
      </c>
      <c r="G129">
        <v>0.5</v>
      </c>
      <c r="H129">
        <v>0.5</v>
      </c>
      <c r="I129">
        <v>7827</v>
      </c>
      <c r="J129">
        <v>13038</v>
      </c>
      <c r="L129">
        <v>5401</v>
      </c>
      <c r="M129">
        <v>6.42</v>
      </c>
      <c r="N129">
        <v>11.324</v>
      </c>
      <c r="O129">
        <v>4.9039999999999999</v>
      </c>
      <c r="Q129">
        <v>0.44900000000000001</v>
      </c>
      <c r="R129">
        <v>1</v>
      </c>
      <c r="S129">
        <v>0</v>
      </c>
      <c r="T129">
        <v>0</v>
      </c>
      <c r="V129">
        <v>0</v>
      </c>
      <c r="Y129" s="1">
        <v>44847</v>
      </c>
      <c r="Z129" s="6">
        <v>0.49456018518518513</v>
      </c>
      <c r="AB129">
        <v>1</v>
      </c>
      <c r="AD129" s="3">
        <f t="shared" si="12"/>
        <v>7.8812546853183303</v>
      </c>
      <c r="AE129" s="3">
        <f t="shared" si="13"/>
        <v>12.86351108888597</v>
      </c>
      <c r="AF129" s="3">
        <f t="shared" si="14"/>
        <v>4.9822564035676393</v>
      </c>
      <c r="AG129" s="3">
        <f t="shared" si="15"/>
        <v>0.57794825129230143</v>
      </c>
      <c r="AH129" s="3"/>
      <c r="AK129">
        <f>ABS(100*(AD129-AD130)/(AVERAGE(AD129:AD130)))</f>
        <v>0.59237962741407457</v>
      </c>
      <c r="AM129">
        <f>100*((AVERAGE(AD129:AD130)*25.225)-(AVERAGE(AD111:AD112)*25))/(1000*0.075)</f>
        <v>123.88559631748669</v>
      </c>
      <c r="AQ129">
        <f>ABS(100*(AE129-AE130)/(AVERAGE(AE129:AE130)))</f>
        <v>0.18216766447246921</v>
      </c>
      <c r="AS129">
        <f>100*((AVERAGE(AE129:AE130)*25.225)-(AVERAGE(AE111:AE112)*25))/(2000*0.075)</f>
        <v>104.84228809940235</v>
      </c>
      <c r="AW129">
        <f>ABS(100*(AF129-AF130)/(AVERAGE(AF129:AF130)))</f>
        <v>1.4197598281960007</v>
      </c>
      <c r="AY129">
        <f>100*((AVERAGE(AF129:AF130)*25.225)-(AVERAGE(AF111:AF112)*25))/(1000*0.075)</f>
        <v>85.798979881318019</v>
      </c>
      <c r="BC129">
        <f>ABS(100*(AG129-AG130)/(AVERAGE(AG129:AG130)))</f>
        <v>0.16396370874269006</v>
      </c>
      <c r="BE129">
        <f>100*((AVERAGE(AG129:AG130)*25.225)-(AVERAGE(AG111:AG112)*25))/(100*0.075)</f>
        <v>124.00899012920384</v>
      </c>
      <c r="BG129" s="3">
        <f>AVERAGE(AD129:AD130)</f>
        <v>7.9046675052763691</v>
      </c>
      <c r="BH129" s="3">
        <f>AVERAGE(AE129:AE130)</f>
        <v>12.851805172223575</v>
      </c>
      <c r="BI129" s="3">
        <f>AVERAGE(AF129:AF130)</f>
        <v>4.9471376669472047</v>
      </c>
      <c r="BJ129" s="3">
        <f>AVERAGE(AG129:AG130)</f>
        <v>0.57842245274516213</v>
      </c>
    </row>
    <row r="130" spans="1:62" x14ac:dyDescent="0.35">
      <c r="A130">
        <v>106</v>
      </c>
      <c r="B130">
        <v>31</v>
      </c>
      <c r="C130" t="s">
        <v>62</v>
      </c>
      <c r="D130" t="s">
        <v>27</v>
      </c>
      <c r="G130">
        <v>0.5</v>
      </c>
      <c r="H130">
        <v>0.5</v>
      </c>
      <c r="I130">
        <v>7874</v>
      </c>
      <c r="J130">
        <v>13014</v>
      </c>
      <c r="L130">
        <v>5410</v>
      </c>
      <c r="M130">
        <v>6.4550000000000001</v>
      </c>
      <c r="N130">
        <v>11.303000000000001</v>
      </c>
      <c r="O130">
        <v>4.8479999999999999</v>
      </c>
      <c r="Q130">
        <v>0.45</v>
      </c>
      <c r="R130">
        <v>1</v>
      </c>
      <c r="S130">
        <v>0</v>
      </c>
      <c r="T130">
        <v>0</v>
      </c>
      <c r="V130">
        <v>0</v>
      </c>
      <c r="Y130" s="1">
        <v>44847</v>
      </c>
      <c r="Z130" s="6">
        <v>0.50248842592592591</v>
      </c>
      <c r="AB130">
        <v>1</v>
      </c>
      <c r="AD130" s="3">
        <f t="shared" si="12"/>
        <v>7.9280803252344079</v>
      </c>
      <c r="AE130" s="3">
        <f t="shared" si="13"/>
        <v>12.840099255561178</v>
      </c>
      <c r="AF130" s="3">
        <f t="shared" si="14"/>
        <v>4.9120189303267701</v>
      </c>
      <c r="AG130" s="3">
        <f t="shared" si="15"/>
        <v>0.57889665419802283</v>
      </c>
      <c r="AH130" s="3"/>
    </row>
    <row r="131" spans="1:62" x14ac:dyDescent="0.35">
      <c r="A131">
        <v>107</v>
      </c>
      <c r="B131">
        <v>32</v>
      </c>
      <c r="C131" t="s">
        <v>63</v>
      </c>
      <c r="D131" t="s">
        <v>27</v>
      </c>
      <c r="G131">
        <v>0.5</v>
      </c>
      <c r="H131">
        <v>0.5</v>
      </c>
      <c r="I131">
        <v>5057</v>
      </c>
      <c r="J131">
        <v>7295</v>
      </c>
      <c r="L131">
        <v>2305</v>
      </c>
      <c r="M131">
        <v>4.2949999999999999</v>
      </c>
      <c r="N131">
        <v>6.4589999999999996</v>
      </c>
      <c r="O131">
        <v>2.1640000000000001</v>
      </c>
      <c r="Q131">
        <v>0.125</v>
      </c>
      <c r="R131">
        <v>1</v>
      </c>
      <c r="S131">
        <v>0</v>
      </c>
      <c r="T131">
        <v>0</v>
      </c>
      <c r="V131">
        <v>0</v>
      </c>
      <c r="Y131" s="1">
        <v>44847</v>
      </c>
      <c r="Z131" s="6">
        <v>0.51589120370370367</v>
      </c>
      <c r="AB131">
        <v>1</v>
      </c>
      <c r="AD131" s="3">
        <f t="shared" si="12"/>
        <v>5.1215308009027529</v>
      </c>
      <c r="AE131" s="3">
        <f t="shared" si="13"/>
        <v>7.2612544728740698</v>
      </c>
      <c r="AF131" s="3">
        <f t="shared" si="14"/>
        <v>2.1397236719713169</v>
      </c>
      <c r="AG131" s="3">
        <f t="shared" si="15"/>
        <v>0.2516976517241446</v>
      </c>
      <c r="AH131" s="3"/>
      <c r="BG131" s="3"/>
      <c r="BH131" s="3"/>
      <c r="BI131" s="3"/>
      <c r="BJ131" s="3"/>
    </row>
    <row r="132" spans="1:62" x14ac:dyDescent="0.35">
      <c r="A132">
        <v>108</v>
      </c>
      <c r="B132">
        <v>32</v>
      </c>
      <c r="C132" t="s">
        <v>63</v>
      </c>
      <c r="D132" t="s">
        <v>27</v>
      </c>
      <c r="G132">
        <v>0.5</v>
      </c>
      <c r="H132">
        <v>0.5</v>
      </c>
      <c r="I132">
        <v>4013</v>
      </c>
      <c r="J132">
        <v>7409</v>
      </c>
      <c r="L132">
        <v>2427</v>
      </c>
      <c r="M132">
        <v>3.4940000000000002</v>
      </c>
      <c r="N132">
        <v>6.556</v>
      </c>
      <c r="O132">
        <v>3.0619999999999998</v>
      </c>
      <c r="Q132">
        <v>0.13800000000000001</v>
      </c>
      <c r="R132">
        <v>1</v>
      </c>
      <c r="S132">
        <v>0</v>
      </c>
      <c r="T132">
        <v>0</v>
      </c>
      <c r="V132">
        <v>0</v>
      </c>
      <c r="Y132" s="1">
        <v>44847</v>
      </c>
      <c r="Z132" s="6">
        <v>0.52314814814814814</v>
      </c>
      <c r="AB132">
        <v>2</v>
      </c>
      <c r="AD132" s="3">
        <f t="shared" si="12"/>
        <v>4.081403820639264</v>
      </c>
      <c r="AE132" s="3">
        <f t="shared" si="13"/>
        <v>7.3724606811668352</v>
      </c>
      <c r="AF132" s="3">
        <f t="shared" si="14"/>
        <v>3.2910568605275712</v>
      </c>
      <c r="AG132" s="3">
        <f t="shared" si="15"/>
        <v>0.26455378000170116</v>
      </c>
      <c r="AH132" s="3"/>
      <c r="AK132">
        <f>ABS(100*(AD132-AD133)/(AVERAGE(AD132:AD133)))</f>
        <v>0.98120950742815716</v>
      </c>
      <c r="AL132">
        <f>ABS(100*((AVERAGE(AD132:AD133)-AVERAGE(AD126:AD127))/(AVERAGE(AD126:AD127,AD132:AD133))))</f>
        <v>3.1646347552204883</v>
      </c>
      <c r="AQ132">
        <f>ABS(100*(AE132-AE133)/(AVERAGE(AE132:AE133)))</f>
        <v>0.1589051175632557</v>
      </c>
      <c r="AR132">
        <f>ABS(100*((AVERAGE(AE132:AE133)-AVERAGE(AE126:AE127))/(AVERAGE(AE126:AE127,AE132:AE133))))</f>
        <v>3.2978084276646737</v>
      </c>
      <c r="AW132">
        <f>ABS(100*(AF132-AF133)/(AVERAGE(AF132:AF133)))</f>
        <v>0.85157601295287777</v>
      </c>
      <c r="AX132">
        <f>ABS(100*((AVERAGE(AF132:AF133)-AVERAGE(AF126:AF127))/(AVERAGE(AF126:AF127,AF132:AF133))))</f>
        <v>3.4616969449114672</v>
      </c>
      <c r="BC132">
        <f>ABS(100*(AG132-AG133)/(AVERAGE(AG132:AG133)))</f>
        <v>5.8630116758906627</v>
      </c>
      <c r="BD132">
        <f>ABS(100*((AVERAGE(AG132:AG133)-AVERAGE(AG126:AG127))/(AVERAGE(AG126:AG127,AG132:AG133))))</f>
        <v>5.4110513972671912</v>
      </c>
      <c r="BG132" s="3">
        <f>AVERAGE(AD132:AD133)</f>
        <v>4.0614780164196569</v>
      </c>
      <c r="BH132" s="3">
        <f>AVERAGE(AE132:AE133)</f>
        <v>7.3666077228356368</v>
      </c>
      <c r="BI132" s="3">
        <f>AVERAGE(AF132:AF133)</f>
        <v>3.3051297064159804</v>
      </c>
      <c r="BJ132" s="3">
        <f>AVERAGE(AG132:AG133)</f>
        <v>0.25701924580624791</v>
      </c>
    </row>
    <row r="133" spans="1:62" x14ac:dyDescent="0.35">
      <c r="A133">
        <v>109</v>
      </c>
      <c r="B133">
        <v>32</v>
      </c>
      <c r="C133" t="s">
        <v>63</v>
      </c>
      <c r="D133" t="s">
        <v>27</v>
      </c>
      <c r="G133">
        <v>0.5</v>
      </c>
      <c r="H133">
        <v>0.5</v>
      </c>
      <c r="I133">
        <v>3973</v>
      </c>
      <c r="J133">
        <v>7397</v>
      </c>
      <c r="L133">
        <v>2284</v>
      </c>
      <c r="M133">
        <v>3.4630000000000001</v>
      </c>
      <c r="N133">
        <v>6.5449999999999999</v>
      </c>
      <c r="O133">
        <v>3.0830000000000002</v>
      </c>
      <c r="Q133">
        <v>0.123</v>
      </c>
      <c r="R133">
        <v>1</v>
      </c>
      <c r="S133">
        <v>0</v>
      </c>
      <c r="T133">
        <v>0</v>
      </c>
      <c r="V133">
        <v>0</v>
      </c>
      <c r="Y133" s="1">
        <v>44847</v>
      </c>
      <c r="Z133" s="6">
        <v>0.53093749999999995</v>
      </c>
      <c r="AB133">
        <v>2</v>
      </c>
      <c r="AD133" s="3">
        <f t="shared" si="12"/>
        <v>4.0415522122000498</v>
      </c>
      <c r="AE133" s="3">
        <f t="shared" si="13"/>
        <v>7.3607547645044393</v>
      </c>
      <c r="AF133" s="3">
        <f t="shared" si="14"/>
        <v>3.3192025523043895</v>
      </c>
      <c r="AG133" s="3">
        <f t="shared" si="15"/>
        <v>0.24948471161079472</v>
      </c>
      <c r="AH133" s="3"/>
    </row>
    <row r="134" spans="1:62" x14ac:dyDescent="0.35">
      <c r="A134">
        <v>110</v>
      </c>
      <c r="B134">
        <v>3</v>
      </c>
      <c r="C134" t="s">
        <v>28</v>
      </c>
      <c r="D134" t="s">
        <v>27</v>
      </c>
      <c r="G134">
        <v>0.5</v>
      </c>
      <c r="H134">
        <v>0.5</v>
      </c>
      <c r="I134">
        <v>1352</v>
      </c>
      <c r="J134">
        <v>540</v>
      </c>
      <c r="L134">
        <v>306</v>
      </c>
      <c r="M134">
        <v>1.452</v>
      </c>
      <c r="N134">
        <v>0.73599999999999999</v>
      </c>
      <c r="O134">
        <v>0</v>
      </c>
      <c r="Q134">
        <v>0</v>
      </c>
      <c r="R134">
        <v>1</v>
      </c>
      <c r="S134">
        <v>0</v>
      </c>
      <c r="T134">
        <v>0</v>
      </c>
      <c r="V134">
        <v>0</v>
      </c>
      <c r="Y134" s="1">
        <v>44847</v>
      </c>
      <c r="Z134" s="6">
        <v>0.54293981481481479</v>
      </c>
      <c r="AB134">
        <v>1</v>
      </c>
      <c r="AD134" s="3">
        <f t="shared" si="12"/>
        <v>1.4302755692205444</v>
      </c>
      <c r="AE134" s="3">
        <f t="shared" si="13"/>
        <v>0.67179888500006868</v>
      </c>
      <c r="AF134" s="3">
        <f t="shared" si="14"/>
        <v>-0.75847668422047576</v>
      </c>
      <c r="AG134" s="3">
        <f t="shared" si="15"/>
        <v>4.1046828553361142E-2</v>
      </c>
      <c r="AH134" s="3"/>
      <c r="BG134" s="3"/>
      <c r="BH134" s="3"/>
      <c r="BI134" s="3"/>
      <c r="BJ134" s="3"/>
    </row>
    <row r="135" spans="1:62" x14ac:dyDescent="0.35">
      <c r="A135">
        <v>111</v>
      </c>
      <c r="B135">
        <v>3</v>
      </c>
      <c r="C135" t="s">
        <v>28</v>
      </c>
      <c r="D135" t="s">
        <v>27</v>
      </c>
      <c r="G135">
        <v>0.5</v>
      </c>
      <c r="H135">
        <v>0.5</v>
      </c>
      <c r="I135">
        <v>267</v>
      </c>
      <c r="J135">
        <v>551</v>
      </c>
      <c r="L135">
        <v>280</v>
      </c>
      <c r="M135">
        <v>0.62</v>
      </c>
      <c r="N135">
        <v>0.745</v>
      </c>
      <c r="O135">
        <v>0.125</v>
      </c>
      <c r="Q135">
        <v>0</v>
      </c>
      <c r="R135">
        <v>1</v>
      </c>
      <c r="S135">
        <v>0</v>
      </c>
      <c r="T135">
        <v>0</v>
      </c>
      <c r="V135">
        <v>0</v>
      </c>
      <c r="Y135" s="1">
        <v>44847</v>
      </c>
      <c r="Z135" s="6">
        <v>0.54902777777777778</v>
      </c>
      <c r="AB135">
        <v>1</v>
      </c>
      <c r="AD135" s="3">
        <f t="shared" si="12"/>
        <v>0.34930069030686112</v>
      </c>
      <c r="AE135" s="3">
        <f t="shared" si="13"/>
        <v>0.68252930860726535</v>
      </c>
      <c r="AF135" s="3">
        <f t="shared" si="14"/>
        <v>0.33322861830040423</v>
      </c>
      <c r="AG135" s="3">
        <f t="shared" si="15"/>
        <v>3.830699793683269E-2</v>
      </c>
      <c r="AH135" s="3"/>
      <c r="AK135">
        <f>ABS(100*(AD135-AD136)/(AVERAGE(AD135:AD136)))</f>
        <v>8.9391774610519903</v>
      </c>
      <c r="AQ135">
        <f>ABS(100*(AE135-AE136)/(AVERAGE(AE135:AE136)))</f>
        <v>5.582683516595921</v>
      </c>
      <c r="AW135">
        <f>ABS(100*(AF135-AF136)/(AVERAGE(AF135:AF136)))</f>
        <v>2.1781519803098046</v>
      </c>
      <c r="BC135">
        <f>ABS(100*(AG135-AG136)/(AVERAGE(AG135:AG136)))</f>
        <v>10.429716494972356</v>
      </c>
      <c r="BG135" s="3">
        <f>AVERAGE(AD135:AD136)</f>
        <v>0.33435633714215585</v>
      </c>
      <c r="BH135" s="3">
        <f>AVERAGE(AE135:AE136)</f>
        <v>0.66399494055847108</v>
      </c>
      <c r="BI135" s="3">
        <f>AVERAGE(AF135:AF136)</f>
        <v>0.32963860341631523</v>
      </c>
      <c r="BJ135" s="3">
        <f>AVERAGE(AG135:AG136)</f>
        <v>4.0414559949546881E-2</v>
      </c>
    </row>
    <row r="136" spans="1:62" x14ac:dyDescent="0.35">
      <c r="A136">
        <v>112</v>
      </c>
      <c r="B136">
        <v>3</v>
      </c>
      <c r="C136" t="s">
        <v>28</v>
      </c>
      <c r="D136" t="s">
        <v>27</v>
      </c>
      <c r="G136">
        <v>0.5</v>
      </c>
      <c r="H136">
        <v>0.5</v>
      </c>
      <c r="I136">
        <v>237</v>
      </c>
      <c r="J136">
        <v>513</v>
      </c>
      <c r="L136">
        <v>320</v>
      </c>
      <c r="M136">
        <v>0.59599999999999997</v>
      </c>
      <c r="N136">
        <v>0.71299999999999997</v>
      </c>
      <c r="O136">
        <v>0.11700000000000001</v>
      </c>
      <c r="Q136">
        <v>0</v>
      </c>
      <c r="R136">
        <v>1</v>
      </c>
      <c r="S136">
        <v>0</v>
      </c>
      <c r="T136">
        <v>0</v>
      </c>
      <c r="V136">
        <v>0</v>
      </c>
      <c r="Y136" s="1">
        <v>44847</v>
      </c>
      <c r="Z136" s="6">
        <v>0.55547453703703698</v>
      </c>
      <c r="AB136">
        <v>1</v>
      </c>
      <c r="AD136" s="3">
        <f t="shared" si="12"/>
        <v>0.31941198397745052</v>
      </c>
      <c r="AE136" s="3">
        <f t="shared" si="13"/>
        <v>0.6454605725096767</v>
      </c>
      <c r="AF136" s="3">
        <f t="shared" si="14"/>
        <v>0.32604858853222618</v>
      </c>
      <c r="AG136" s="3">
        <f t="shared" si="15"/>
        <v>4.2522121962261072E-2</v>
      </c>
      <c r="AH136" s="3"/>
      <c r="BG136" s="3"/>
      <c r="BH136" s="3"/>
      <c r="BI136" s="3"/>
      <c r="BJ136" s="3"/>
    </row>
    <row r="137" spans="1:62" x14ac:dyDescent="0.35">
      <c r="A137">
        <v>113</v>
      </c>
      <c r="B137">
        <v>1</v>
      </c>
      <c r="C137" t="s">
        <v>71</v>
      </c>
      <c r="D137" t="s">
        <v>27</v>
      </c>
      <c r="G137">
        <v>0.3</v>
      </c>
      <c r="H137">
        <v>0.3</v>
      </c>
      <c r="I137">
        <v>3071</v>
      </c>
      <c r="J137">
        <v>6373</v>
      </c>
      <c r="L137">
        <v>4121</v>
      </c>
      <c r="M137">
        <v>4.6189999999999998</v>
      </c>
      <c r="N137">
        <v>9.4629999999999992</v>
      </c>
      <c r="O137">
        <v>4.8440000000000003</v>
      </c>
      <c r="Q137">
        <v>0.52500000000000002</v>
      </c>
      <c r="R137">
        <v>1</v>
      </c>
      <c r="S137">
        <v>0</v>
      </c>
      <c r="T137">
        <v>0</v>
      </c>
      <c r="V137">
        <v>0</v>
      </c>
      <c r="Y137" s="1">
        <v>44847</v>
      </c>
      <c r="Z137" s="6">
        <v>0.56754629629629627</v>
      </c>
      <c r="AB137">
        <v>1</v>
      </c>
      <c r="AD137" s="3">
        <f t="shared" si="12"/>
        <v>5.2381640698262855</v>
      </c>
      <c r="AE137" s="3">
        <f t="shared" si="13"/>
        <v>10.603083126633237</v>
      </c>
      <c r="AF137" s="3">
        <f t="shared" si="14"/>
        <v>5.3649190568069516</v>
      </c>
      <c r="AG137" s="3">
        <f t="shared" si="15"/>
        <v>0.7384404707976554</v>
      </c>
      <c r="AH137" s="3"/>
    </row>
    <row r="138" spans="1:62" x14ac:dyDescent="0.35">
      <c r="A138">
        <v>114</v>
      </c>
      <c r="B138">
        <v>1</v>
      </c>
      <c r="C138" t="s">
        <v>71</v>
      </c>
      <c r="D138" t="s">
        <v>27</v>
      </c>
      <c r="G138">
        <v>0.3</v>
      </c>
      <c r="H138">
        <v>0.3</v>
      </c>
      <c r="I138">
        <v>5430</v>
      </c>
      <c r="J138">
        <v>6427</v>
      </c>
      <c r="L138">
        <v>4134</v>
      </c>
      <c r="M138">
        <v>7.6349999999999998</v>
      </c>
      <c r="N138">
        <v>9.5399999999999991</v>
      </c>
      <c r="O138">
        <v>1.905</v>
      </c>
      <c r="Q138">
        <v>0.52700000000000002</v>
      </c>
      <c r="R138">
        <v>1</v>
      </c>
      <c r="S138">
        <v>0</v>
      </c>
      <c r="T138">
        <v>0</v>
      </c>
      <c r="V138">
        <v>0</v>
      </c>
      <c r="Y138" s="1">
        <v>44847</v>
      </c>
      <c r="Z138" s="6">
        <v>0.57429398148148147</v>
      </c>
      <c r="AB138">
        <v>1</v>
      </c>
      <c r="AD138" s="3">
        <f t="shared" si="12"/>
        <v>9.1552450826640417</v>
      </c>
      <c r="AE138" s="3">
        <f t="shared" si="13"/>
        <v>10.690877501601211</v>
      </c>
      <c r="AF138" s="3">
        <f t="shared" si="14"/>
        <v>1.5356324189371691</v>
      </c>
      <c r="AG138" s="3">
        <f t="shared" si="15"/>
        <v>0.74072366297809578</v>
      </c>
      <c r="AH138" s="3"/>
      <c r="AI138">
        <f>100*(AVERAGE(I138:I139))/(AVERAGE(I$51:I$52))</f>
        <v>89.499716208546175</v>
      </c>
      <c r="AK138">
        <f>ABS(100*(AD138-AD139)/(AVERAGE(AD138:AD139)))</f>
        <v>3.1770955840835251</v>
      </c>
      <c r="AO138">
        <f>100*(AVERAGE(J138:J139))/(AVERAGE(J$51:J$52))</f>
        <v>85.18886022358933</v>
      </c>
      <c r="AQ138">
        <f>ABS(100*(AE138-AE139)/(AVERAGE(AE138:AE139)))</f>
        <v>0.36431662914322077</v>
      </c>
      <c r="AU138">
        <f>100*(((AVERAGE(J138:J139))-(AVERAGE(I138:I139)))/((AVERAGE(J$51:J$52))-(AVERAGE($I$51:I52))))</f>
        <v>66.091954022988503</v>
      </c>
      <c r="AW138">
        <f>ABS(100*(AF138-AF139)/(AVERAGE(AF138:AF139)))</f>
        <v>18.228918947523315</v>
      </c>
      <c r="BA138">
        <f>100*(AVERAGE(L138:L139))/(AVERAGE(L$51:L$52))</f>
        <v>116.05747767857143</v>
      </c>
      <c r="BC138">
        <f>ABS(100*(AG138-AG139)/(AVERAGE(AG138:AG139)))</f>
        <v>1.2019741979206433</v>
      </c>
      <c r="BG138" s="3">
        <f>AVERAGE(AD138:AD139)</f>
        <v>9.303028130626128</v>
      </c>
      <c r="BH138" s="3">
        <f>AVERAGE(AE138:AE139)</f>
        <v>10.710387362705205</v>
      </c>
      <c r="BI138" s="3">
        <f>AVERAGE(AF138:AF139)</f>
        <v>1.4073592320790782</v>
      </c>
      <c r="BJ138" s="3">
        <f>AVERAGE(AG138:AG139)</f>
        <v>0.74520223225511328</v>
      </c>
    </row>
    <row r="139" spans="1:62" x14ac:dyDescent="0.35">
      <c r="A139">
        <v>115</v>
      </c>
      <c r="B139">
        <v>1</v>
      </c>
      <c r="C139" t="s">
        <v>71</v>
      </c>
      <c r="D139" t="s">
        <v>27</v>
      </c>
      <c r="G139">
        <v>0.3</v>
      </c>
      <c r="H139">
        <v>0.3</v>
      </c>
      <c r="I139">
        <v>5608</v>
      </c>
      <c r="J139">
        <v>6451</v>
      </c>
      <c r="L139">
        <v>4185</v>
      </c>
      <c r="M139">
        <v>7.8620000000000001</v>
      </c>
      <c r="N139">
        <v>9.5730000000000004</v>
      </c>
      <c r="O139">
        <v>1.7110000000000001</v>
      </c>
      <c r="Q139">
        <v>0.53600000000000003</v>
      </c>
      <c r="R139">
        <v>1</v>
      </c>
      <c r="S139">
        <v>0</v>
      </c>
      <c r="T139">
        <v>0</v>
      </c>
      <c r="V139">
        <v>0</v>
      </c>
      <c r="Y139" s="1">
        <v>44847</v>
      </c>
      <c r="Z139" s="6">
        <v>0.58156249999999998</v>
      </c>
      <c r="AB139">
        <v>1</v>
      </c>
      <c r="AD139" s="3">
        <f t="shared" si="12"/>
        <v>9.4508111785882125</v>
      </c>
      <c r="AE139" s="3">
        <f t="shared" si="13"/>
        <v>10.7298972238092</v>
      </c>
      <c r="AF139" s="3">
        <f t="shared" si="14"/>
        <v>1.2790860452209873</v>
      </c>
      <c r="AG139" s="3">
        <f t="shared" si="15"/>
        <v>0.7496808015321309</v>
      </c>
      <c r="AH139" s="3"/>
      <c r="BG139" s="3"/>
      <c r="BH139" s="3"/>
      <c r="BI139" s="3"/>
      <c r="BJ139" s="3"/>
    </row>
    <row r="140" spans="1:62" x14ac:dyDescent="0.35">
      <c r="A140">
        <v>116</v>
      </c>
      <c r="B140">
        <v>6</v>
      </c>
      <c r="R140">
        <v>1</v>
      </c>
    </row>
  </sheetData>
  <conditionalFormatting sqref="BC37:BD38 AK40:AL41 AW40:AX41 AQ40:AR41 AK43:AL44 AL42 AQ43:AR44 AR42 AW43:AX44 AX42 BD42 BC40:BD41 BD39 BD36">
    <cfRule type="cellIs" dxfId="905" priority="330" operator="greaterThan">
      <formula>20</formula>
    </cfRule>
  </conditionalFormatting>
  <conditionalFormatting sqref="AS53:AT53 AY53:AZ53 BE53 AM53:AN53 BE36:BE42 AM47:AN48 BE47:BE48 AY47:AZ48 AS47:AT48 AM40:AN44 AY40:AZ44 AS40:AT44">
    <cfRule type="cellIs" dxfId="904" priority="329" operator="between">
      <formula>80</formula>
      <formula>120</formula>
    </cfRule>
  </conditionalFormatting>
  <conditionalFormatting sqref="BC44">
    <cfRule type="cellIs" dxfId="903" priority="328" operator="greaterThan">
      <formula>20</formula>
    </cfRule>
  </conditionalFormatting>
  <conditionalFormatting sqref="AL48 AX48 BD48 BC53:BD53 AW53:AX53 AK53:AL53">
    <cfRule type="cellIs" dxfId="902" priority="327" operator="greaterThan">
      <formula>20</formula>
    </cfRule>
  </conditionalFormatting>
  <conditionalFormatting sqref="AK53">
    <cfRule type="cellIs" dxfId="901" priority="325" operator="greaterThan">
      <formula>20</formula>
    </cfRule>
  </conditionalFormatting>
  <conditionalFormatting sqref="BC53">
    <cfRule type="cellIs" dxfId="900" priority="322" operator="greaterThan">
      <formula>20</formula>
    </cfRule>
  </conditionalFormatting>
  <conditionalFormatting sqref="AM35:AN40 AY35:AZ40">
    <cfRule type="cellIs" dxfId="899" priority="320" operator="between">
      <formula>80</formula>
      <formula>120</formula>
    </cfRule>
  </conditionalFormatting>
  <conditionalFormatting sqref="AR48 AQ53:AR53">
    <cfRule type="cellIs" dxfId="898" priority="326" operator="greaterThan">
      <formula>20</formula>
    </cfRule>
  </conditionalFormatting>
  <conditionalFormatting sqref="AQ35:AR35 AQ40:AR40 AR39 AQ37:AR38 AR36">
    <cfRule type="cellIs" dxfId="897" priority="319" operator="greaterThan">
      <formula>20</formula>
    </cfRule>
  </conditionalFormatting>
  <conditionalFormatting sqref="AS35:AT40">
    <cfRule type="cellIs" dxfId="896" priority="318" operator="between">
      <formula>80</formula>
      <formula>120</formula>
    </cfRule>
  </conditionalFormatting>
  <conditionalFormatting sqref="AQ53">
    <cfRule type="cellIs" dxfId="895" priority="324" operator="greaterThan">
      <formula>20</formula>
    </cfRule>
  </conditionalFormatting>
  <conditionalFormatting sqref="AW53">
    <cfRule type="cellIs" dxfId="894" priority="323" operator="greaterThan">
      <formula>20</formula>
    </cfRule>
  </conditionalFormatting>
  <conditionalFormatting sqref="AK35:AL35 AW35:AX35 AK40:AL40 AL39 AK37:AL38 AL36 AW40:AX40 AX39 AW37:AX38 AX36">
    <cfRule type="cellIs" dxfId="893" priority="321" operator="greaterThan">
      <formula>20</formula>
    </cfRule>
  </conditionalFormatting>
  <conditionalFormatting sqref="BC53">
    <cfRule type="cellIs" dxfId="892" priority="316" operator="greaterThan">
      <formula>20</formula>
    </cfRule>
  </conditionalFormatting>
  <conditionalFormatting sqref="AW53">
    <cfRule type="cellIs" dxfId="891" priority="317" operator="greaterThan">
      <formula>20</formula>
    </cfRule>
  </conditionalFormatting>
  <conditionalFormatting sqref="BE84">
    <cfRule type="cellIs" dxfId="890" priority="212" operator="between">
      <formula>80</formula>
      <formula>120</formula>
    </cfRule>
  </conditionalFormatting>
  <conditionalFormatting sqref="AK49">
    <cfRule type="cellIs" dxfId="889" priority="315" operator="greaterThan">
      <formula>20</formula>
    </cfRule>
  </conditionalFormatting>
  <conditionalFormatting sqref="AQ49">
    <cfRule type="cellIs" dxfId="888" priority="314" operator="greaterThan">
      <formula>20</formula>
    </cfRule>
  </conditionalFormatting>
  <conditionalFormatting sqref="AW49">
    <cfRule type="cellIs" dxfId="887" priority="313" operator="greaterThan">
      <formula>20</formula>
    </cfRule>
  </conditionalFormatting>
  <conditionalFormatting sqref="BC49">
    <cfRule type="cellIs" dxfId="886" priority="312" operator="greaterThan">
      <formula>20</formula>
    </cfRule>
  </conditionalFormatting>
  <conditionalFormatting sqref="AK46">
    <cfRule type="cellIs" dxfId="885" priority="311" operator="greaterThan">
      <formula>20</formula>
    </cfRule>
  </conditionalFormatting>
  <conditionalFormatting sqref="AQ46">
    <cfRule type="cellIs" dxfId="884" priority="310" operator="greaterThan">
      <formula>20</formula>
    </cfRule>
  </conditionalFormatting>
  <conditionalFormatting sqref="AW46">
    <cfRule type="cellIs" dxfId="883" priority="309" operator="greaterThan">
      <formula>20</formula>
    </cfRule>
  </conditionalFormatting>
  <conditionalFormatting sqref="BC46">
    <cfRule type="cellIs" dxfId="882" priority="308" operator="greaterThan">
      <formula>20</formula>
    </cfRule>
  </conditionalFormatting>
  <conditionalFormatting sqref="AK47">
    <cfRule type="cellIs" dxfId="881" priority="307" operator="greaterThan">
      <formula>20</formula>
    </cfRule>
  </conditionalFormatting>
  <conditionalFormatting sqref="AQ47">
    <cfRule type="cellIs" dxfId="880" priority="306" operator="greaterThan">
      <formula>20</formula>
    </cfRule>
  </conditionalFormatting>
  <conditionalFormatting sqref="AW47">
    <cfRule type="cellIs" dxfId="879" priority="305" operator="greaterThan">
      <formula>20</formula>
    </cfRule>
  </conditionalFormatting>
  <conditionalFormatting sqref="BC47">
    <cfRule type="cellIs" dxfId="878" priority="304" operator="greaterThan">
      <formula>20</formula>
    </cfRule>
  </conditionalFormatting>
  <conditionalFormatting sqref="AW89">
    <cfRule type="cellIs" dxfId="877" priority="206" operator="greaterThan">
      <formula>20</formula>
    </cfRule>
  </conditionalFormatting>
  <conditionalFormatting sqref="BC89">
    <cfRule type="cellIs" dxfId="876" priority="205" operator="greaterThan">
      <formula>20</formula>
    </cfRule>
  </conditionalFormatting>
  <conditionalFormatting sqref="AK95 AK92">
    <cfRule type="cellIs" dxfId="875" priority="204" operator="greaterThan">
      <formula>20</formula>
    </cfRule>
  </conditionalFormatting>
  <conditionalFormatting sqref="AQ95 AQ92">
    <cfRule type="cellIs" dxfId="874" priority="203" operator="greaterThan">
      <formula>20</formula>
    </cfRule>
  </conditionalFormatting>
  <conditionalFormatting sqref="AK52">
    <cfRule type="cellIs" dxfId="873" priority="303" operator="greaterThan">
      <formula>20</formula>
    </cfRule>
  </conditionalFormatting>
  <conditionalFormatting sqref="AQ52">
    <cfRule type="cellIs" dxfId="872" priority="302" operator="greaterThan">
      <formula>20</formula>
    </cfRule>
  </conditionalFormatting>
  <conditionalFormatting sqref="AW52">
    <cfRule type="cellIs" dxfId="871" priority="301" operator="greaterThan">
      <formula>20</formula>
    </cfRule>
  </conditionalFormatting>
  <conditionalFormatting sqref="BC52">
    <cfRule type="cellIs" dxfId="870" priority="300" operator="greaterThan">
      <formula>20</formula>
    </cfRule>
  </conditionalFormatting>
  <conditionalFormatting sqref="AK86 AK83 AK80 AK77 AK74 AK71 AK68 AK65 AK62 AK59 AK56">
    <cfRule type="cellIs" dxfId="869" priority="299" operator="greaterThan">
      <formula>20</formula>
    </cfRule>
  </conditionalFormatting>
  <conditionalFormatting sqref="AQ86 AQ83 AQ80 AQ77 AQ74 AQ71 AQ68 AQ65 AQ62 AQ59 AQ56">
    <cfRule type="cellIs" dxfId="868" priority="298" operator="greaterThan">
      <formula>20</formula>
    </cfRule>
  </conditionalFormatting>
  <conditionalFormatting sqref="AW86 AW83 AW80 AW77 AW74 AW71 AW68 AW65 AW62 AW59 AW56">
    <cfRule type="cellIs" dxfId="867" priority="297" operator="greaterThan">
      <formula>20</formula>
    </cfRule>
  </conditionalFormatting>
  <conditionalFormatting sqref="BC86 BC83 BC80 BC77 BC74 BC71 BC68 BC65 BC62 BC59 BC56">
    <cfRule type="cellIs" dxfId="866" priority="296" operator="greaterThan">
      <formula>20</formula>
    </cfRule>
  </conditionalFormatting>
  <conditionalFormatting sqref="AK93">
    <cfRule type="cellIs" dxfId="865" priority="295" operator="greaterThan">
      <formula>20</formula>
    </cfRule>
  </conditionalFormatting>
  <conditionalFormatting sqref="AQ93">
    <cfRule type="cellIs" dxfId="864" priority="294" operator="greaterThan">
      <formula>20</formula>
    </cfRule>
  </conditionalFormatting>
  <conditionalFormatting sqref="AW93">
    <cfRule type="cellIs" dxfId="863" priority="293" operator="greaterThan">
      <formula>20</formula>
    </cfRule>
  </conditionalFormatting>
  <conditionalFormatting sqref="BC96 BC93">
    <cfRule type="cellIs" dxfId="862" priority="292" operator="greaterThan">
      <formula>20</formula>
    </cfRule>
  </conditionalFormatting>
  <conditionalFormatting sqref="AM87:AN87">
    <cfRule type="cellIs" dxfId="861" priority="291" operator="between">
      <formula>80</formula>
      <formula>120</formula>
    </cfRule>
  </conditionalFormatting>
  <conditionalFormatting sqref="AL86">
    <cfRule type="cellIs" dxfId="860" priority="290" operator="greaterThan">
      <formula>20</formula>
    </cfRule>
  </conditionalFormatting>
  <conditionalFormatting sqref="AM86:AN86">
    <cfRule type="cellIs" dxfId="859" priority="289" operator="between">
      <formula>80</formula>
      <formula>120</formula>
    </cfRule>
  </conditionalFormatting>
  <conditionalFormatting sqref="AM86:AN86">
    <cfRule type="cellIs" dxfId="858" priority="288" operator="between">
      <formula>80</formula>
      <formula>120</formula>
    </cfRule>
  </conditionalFormatting>
  <conditionalFormatting sqref="AR84">
    <cfRule type="cellIs" dxfId="857" priority="227" operator="greaterThan">
      <formula>20</formula>
    </cfRule>
  </conditionalFormatting>
  <conditionalFormatting sqref="AM88:AN88">
    <cfRule type="cellIs" dxfId="856" priority="287" operator="between">
      <formula>80</formula>
      <formula>120</formula>
    </cfRule>
  </conditionalFormatting>
  <conditionalFormatting sqref="AK87 AK84 AK81 AK78 AK75 AK72 AK69 AK66 AK63 AK60 AK57 AK54">
    <cfRule type="cellIs" dxfId="855" priority="242" operator="greaterThan">
      <formula>20</formula>
    </cfRule>
  </conditionalFormatting>
  <conditionalFormatting sqref="AQ87 AQ84 AQ81 AQ78 AQ75 AQ72 AQ69 AQ66 AQ63 AQ60 AQ57 AQ54">
    <cfRule type="cellIs" dxfId="854" priority="241" operator="greaterThan">
      <formula>20</formula>
    </cfRule>
  </conditionalFormatting>
  <conditionalFormatting sqref="AW87 AW84 AW81 AW78 AW75 AW72 AW69 AW66 AW63 AW60 AW57 AW54">
    <cfRule type="cellIs" dxfId="853" priority="240" operator="greaterThan">
      <formula>20</formula>
    </cfRule>
  </conditionalFormatting>
  <conditionalFormatting sqref="BC87 BC84 BC81 BC78 BC75 BC72 BC69 BC66 BC63 BC60 BC57 BC54">
    <cfRule type="cellIs" dxfId="852" priority="239" operator="greaterThan">
      <formula>20</formula>
    </cfRule>
  </conditionalFormatting>
  <conditionalFormatting sqref="AQ94 AQ91">
    <cfRule type="cellIs" dxfId="851" priority="237" operator="greaterThan">
      <formula>20</formula>
    </cfRule>
  </conditionalFormatting>
  <conditionalFormatting sqref="AW94 AW91">
    <cfRule type="cellIs" dxfId="850" priority="236" operator="greaterThan">
      <formula>20</formula>
    </cfRule>
  </conditionalFormatting>
  <conditionalFormatting sqref="AS87:AT87">
    <cfRule type="cellIs" dxfId="849" priority="286" operator="between">
      <formula>80</formula>
      <formula>120</formula>
    </cfRule>
  </conditionalFormatting>
  <conditionalFormatting sqref="AS87:AT87">
    <cfRule type="cellIs" dxfId="848" priority="285" operator="between">
      <formula>80</formula>
      <formula>120</formula>
    </cfRule>
  </conditionalFormatting>
  <conditionalFormatting sqref="AR86">
    <cfRule type="cellIs" dxfId="847" priority="284" operator="greaterThan">
      <formula>20</formula>
    </cfRule>
  </conditionalFormatting>
  <conditionalFormatting sqref="AS86:AT86">
    <cfRule type="cellIs" dxfId="846" priority="283" operator="between">
      <formula>80</formula>
      <formula>120</formula>
    </cfRule>
  </conditionalFormatting>
  <conditionalFormatting sqref="AS86:AT86">
    <cfRule type="cellIs" dxfId="845" priority="282" operator="between">
      <formula>80</formula>
      <formula>120</formula>
    </cfRule>
  </conditionalFormatting>
  <conditionalFormatting sqref="AS86:AT86">
    <cfRule type="cellIs" dxfId="844" priority="281" operator="between">
      <formula>80</formula>
      <formula>120</formula>
    </cfRule>
  </conditionalFormatting>
  <conditionalFormatting sqref="AS88:AT88">
    <cfRule type="cellIs" dxfId="843" priority="280" operator="between">
      <formula>80</formula>
      <formula>120</formula>
    </cfRule>
  </conditionalFormatting>
  <conditionalFormatting sqref="AS88:AT88">
    <cfRule type="cellIs" dxfId="842" priority="279" operator="between">
      <formula>80</formula>
      <formula>120</formula>
    </cfRule>
  </conditionalFormatting>
  <conditionalFormatting sqref="AY87:AZ87">
    <cfRule type="cellIs" dxfId="841" priority="278" operator="between">
      <formula>80</formula>
      <formula>120</formula>
    </cfRule>
  </conditionalFormatting>
  <conditionalFormatting sqref="AX86">
    <cfRule type="cellIs" dxfId="840" priority="277" operator="greaterThan">
      <formula>20</formula>
    </cfRule>
  </conditionalFormatting>
  <conditionalFormatting sqref="AY86:AZ86">
    <cfRule type="cellIs" dxfId="839" priority="276" operator="between">
      <formula>80</formula>
      <formula>120</formula>
    </cfRule>
  </conditionalFormatting>
  <conditionalFormatting sqref="AY86:AZ86">
    <cfRule type="cellIs" dxfId="838" priority="274" operator="between">
      <formula>80</formula>
      <formula>120</formula>
    </cfRule>
  </conditionalFormatting>
  <conditionalFormatting sqref="AY86:AZ86">
    <cfRule type="cellIs" dxfId="837" priority="275" operator="between">
      <formula>80</formula>
      <formula>120</formula>
    </cfRule>
  </conditionalFormatting>
  <conditionalFormatting sqref="AY88:AZ88">
    <cfRule type="cellIs" dxfId="836" priority="273" operator="between">
      <formula>80</formula>
      <formula>120</formula>
    </cfRule>
  </conditionalFormatting>
  <conditionalFormatting sqref="BE87">
    <cfRule type="cellIs" dxfId="835" priority="272" operator="between">
      <formula>80</formula>
      <formula>120</formula>
    </cfRule>
  </conditionalFormatting>
  <conditionalFormatting sqref="BD86">
    <cfRule type="cellIs" dxfId="834" priority="271" operator="greaterThan">
      <formula>20</formula>
    </cfRule>
  </conditionalFormatting>
  <conditionalFormatting sqref="BE86">
    <cfRule type="cellIs" dxfId="833" priority="270" operator="between">
      <formula>80</formula>
      <formula>120</formula>
    </cfRule>
  </conditionalFormatting>
  <conditionalFormatting sqref="BE86">
    <cfRule type="cellIs" dxfId="832" priority="269" operator="between">
      <formula>80</formula>
      <formula>120</formula>
    </cfRule>
  </conditionalFormatting>
  <conditionalFormatting sqref="BE86">
    <cfRule type="cellIs" dxfId="831" priority="267" operator="between">
      <formula>80</formula>
      <formula>120</formula>
    </cfRule>
  </conditionalFormatting>
  <conditionalFormatting sqref="BE86">
    <cfRule type="cellIs" dxfId="830" priority="268" operator="between">
      <formula>80</formula>
      <formula>120</formula>
    </cfRule>
  </conditionalFormatting>
  <conditionalFormatting sqref="BE88">
    <cfRule type="cellIs" dxfId="829" priority="266" operator="between">
      <formula>80</formula>
      <formula>120</formula>
    </cfRule>
  </conditionalFormatting>
  <conditionalFormatting sqref="AW95 AW92">
    <cfRule type="cellIs" dxfId="828" priority="202" operator="greaterThan">
      <formula>20</formula>
    </cfRule>
  </conditionalFormatting>
  <conditionalFormatting sqref="AQ93 AQ90">
    <cfRule type="cellIs" dxfId="827" priority="199" operator="greaterThan">
      <formula>20</formula>
    </cfRule>
  </conditionalFormatting>
  <conditionalFormatting sqref="AS97:AT97">
    <cfRule type="cellIs" dxfId="826" priority="195" operator="between">
      <formula>80</formula>
      <formula>120</formula>
    </cfRule>
  </conditionalFormatting>
  <conditionalFormatting sqref="BE97">
    <cfRule type="cellIs" dxfId="825" priority="192" operator="between">
      <formula>80</formula>
      <formula>120</formula>
    </cfRule>
  </conditionalFormatting>
  <conditionalFormatting sqref="AS98:AT98 AY98:AZ98 BE98 AM98:AN98">
    <cfRule type="cellIs" dxfId="824" priority="191" operator="between">
      <formula>80</formula>
      <formula>120</formula>
    </cfRule>
  </conditionalFormatting>
  <conditionalFormatting sqref="BC98:BD98 AW98:AX98 AK98:AL98">
    <cfRule type="cellIs" dxfId="823" priority="190" operator="greaterThan">
      <formula>20</formula>
    </cfRule>
  </conditionalFormatting>
  <conditionalFormatting sqref="BC43">
    <cfRule type="cellIs" dxfId="822" priority="265" operator="greaterThan">
      <formula>20</formula>
    </cfRule>
  </conditionalFormatting>
  <conditionalFormatting sqref="AK47:AL47 AW47:AX47 BC47:BD47">
    <cfRule type="cellIs" dxfId="821" priority="264" operator="greaterThan">
      <formula>20</formula>
    </cfRule>
  </conditionalFormatting>
  <conditionalFormatting sqref="AQ47:AR47">
    <cfRule type="cellIs" dxfId="820" priority="263" operator="greaterThan">
      <formula>20</formula>
    </cfRule>
  </conditionalFormatting>
  <conditionalFormatting sqref="AQ47">
    <cfRule type="cellIs" dxfId="819" priority="261" operator="greaterThan">
      <formula>20</formula>
    </cfRule>
  </conditionalFormatting>
  <conditionalFormatting sqref="BC47 BC49">
    <cfRule type="cellIs" dxfId="818" priority="259" operator="greaterThan">
      <formula>20</formula>
    </cfRule>
  </conditionalFormatting>
  <conditionalFormatting sqref="AK47">
    <cfRule type="cellIs" dxfId="817" priority="262" operator="greaterThan">
      <formula>20</formula>
    </cfRule>
  </conditionalFormatting>
  <conditionalFormatting sqref="AW47 AW49">
    <cfRule type="cellIs" dxfId="816" priority="260" operator="greaterThan">
      <formula>20</formula>
    </cfRule>
  </conditionalFormatting>
  <conditionalFormatting sqref="AK49:AL49 AW49:AX49 BC49:BD49">
    <cfRule type="cellIs" dxfId="815" priority="258" operator="greaterThan">
      <formula>20</formula>
    </cfRule>
  </conditionalFormatting>
  <conditionalFormatting sqref="AM49:AN49 BE49 AY49:AZ49">
    <cfRule type="cellIs" dxfId="814" priority="257" operator="between">
      <formula>80</formula>
      <formula>120</formula>
    </cfRule>
  </conditionalFormatting>
  <conditionalFormatting sqref="AQ49:AR49">
    <cfRule type="cellIs" dxfId="813" priority="256" operator="greaterThan">
      <formula>20</formula>
    </cfRule>
  </conditionalFormatting>
  <conditionalFormatting sqref="AS49:AT49">
    <cfRule type="cellIs" dxfId="812" priority="255" operator="between">
      <formula>80</formula>
      <formula>120</formula>
    </cfRule>
  </conditionalFormatting>
  <conditionalFormatting sqref="AK46">
    <cfRule type="cellIs" dxfId="811" priority="254" operator="greaterThan">
      <formula>20</formula>
    </cfRule>
  </conditionalFormatting>
  <conditionalFormatting sqref="AQ46">
    <cfRule type="cellIs" dxfId="810" priority="253" operator="greaterThan">
      <formula>20</formula>
    </cfRule>
  </conditionalFormatting>
  <conditionalFormatting sqref="AW46">
    <cfRule type="cellIs" dxfId="809" priority="252" operator="greaterThan">
      <formula>20</formula>
    </cfRule>
  </conditionalFormatting>
  <conditionalFormatting sqref="BC46">
    <cfRule type="cellIs" dxfId="808" priority="251" operator="greaterThan">
      <formula>20</formula>
    </cfRule>
  </conditionalFormatting>
  <conditionalFormatting sqref="AK50">
    <cfRule type="cellIs" dxfId="807" priority="250" operator="greaterThan">
      <formula>20</formula>
    </cfRule>
  </conditionalFormatting>
  <conditionalFormatting sqref="AQ50">
    <cfRule type="cellIs" dxfId="806" priority="249" operator="greaterThan">
      <formula>20</formula>
    </cfRule>
  </conditionalFormatting>
  <conditionalFormatting sqref="AW50">
    <cfRule type="cellIs" dxfId="805" priority="248" operator="greaterThan">
      <formula>20</formula>
    </cfRule>
  </conditionalFormatting>
  <conditionalFormatting sqref="BC50">
    <cfRule type="cellIs" dxfId="804" priority="247" operator="greaterThan">
      <formula>20</formula>
    </cfRule>
  </conditionalFormatting>
  <conditionalFormatting sqref="AK51">
    <cfRule type="cellIs" dxfId="803" priority="246" operator="greaterThan">
      <formula>20</formula>
    </cfRule>
  </conditionalFormatting>
  <conditionalFormatting sqref="AQ51">
    <cfRule type="cellIs" dxfId="802" priority="245" operator="greaterThan">
      <formula>20</formula>
    </cfRule>
  </conditionalFormatting>
  <conditionalFormatting sqref="AW51">
    <cfRule type="cellIs" dxfId="801" priority="244" operator="greaterThan">
      <formula>20</formula>
    </cfRule>
  </conditionalFormatting>
  <conditionalFormatting sqref="BC51">
    <cfRule type="cellIs" dxfId="800" priority="243" operator="greaterThan">
      <formula>20</formula>
    </cfRule>
  </conditionalFormatting>
  <conditionalFormatting sqref="AK94 AK91">
    <cfRule type="cellIs" dxfId="799" priority="238" operator="greaterThan">
      <formula>20</formula>
    </cfRule>
  </conditionalFormatting>
  <conditionalFormatting sqref="BC94 BC91">
    <cfRule type="cellIs" dxfId="798" priority="235" operator="greaterThan">
      <formula>20</formula>
    </cfRule>
  </conditionalFormatting>
  <conditionalFormatting sqref="AM85:AN85">
    <cfRule type="cellIs" dxfId="797" priority="234" operator="between">
      <formula>80</formula>
      <formula>120</formula>
    </cfRule>
  </conditionalFormatting>
  <conditionalFormatting sqref="AL84">
    <cfRule type="cellIs" dxfId="796" priority="233" operator="greaterThan">
      <formula>20</formula>
    </cfRule>
  </conditionalFormatting>
  <conditionalFormatting sqref="AM84:AN84">
    <cfRule type="cellIs" dxfId="795" priority="232" operator="between">
      <formula>80</formula>
      <formula>120</formula>
    </cfRule>
  </conditionalFormatting>
  <conditionalFormatting sqref="AM84:AN84">
    <cfRule type="cellIs" dxfId="794" priority="231" operator="between">
      <formula>80</formula>
      <formula>120</formula>
    </cfRule>
  </conditionalFormatting>
  <conditionalFormatting sqref="AM86:AN87">
    <cfRule type="cellIs" dxfId="793" priority="230" operator="between">
      <formula>80</formula>
      <formula>120</formula>
    </cfRule>
  </conditionalFormatting>
  <conditionalFormatting sqref="AS85:AT85">
    <cfRule type="cellIs" dxfId="792" priority="229" operator="between">
      <formula>80</formula>
      <formula>120</formula>
    </cfRule>
  </conditionalFormatting>
  <conditionalFormatting sqref="AS85:AT85">
    <cfRule type="cellIs" dxfId="791" priority="228" operator="between">
      <formula>80</formula>
      <formula>120</formula>
    </cfRule>
  </conditionalFormatting>
  <conditionalFormatting sqref="AS84:AT84">
    <cfRule type="cellIs" dxfId="790" priority="226" operator="between">
      <formula>80</formula>
      <formula>120</formula>
    </cfRule>
  </conditionalFormatting>
  <conditionalFormatting sqref="AS84:AT84">
    <cfRule type="cellIs" dxfId="789" priority="225" operator="between">
      <formula>80</formula>
      <formula>120</formula>
    </cfRule>
  </conditionalFormatting>
  <conditionalFormatting sqref="AS84:AT84">
    <cfRule type="cellIs" dxfId="788" priority="224" operator="between">
      <formula>80</formula>
      <formula>120</formula>
    </cfRule>
  </conditionalFormatting>
  <conditionalFormatting sqref="AS86:AT87">
    <cfRule type="cellIs" dxfId="787" priority="223" operator="between">
      <formula>80</formula>
      <formula>120</formula>
    </cfRule>
  </conditionalFormatting>
  <conditionalFormatting sqref="AS86:AT87">
    <cfRule type="cellIs" dxfId="786" priority="222" operator="between">
      <formula>80</formula>
      <formula>120</formula>
    </cfRule>
  </conditionalFormatting>
  <conditionalFormatting sqref="BD84">
    <cfRule type="cellIs" dxfId="785" priority="214" operator="greaterThan">
      <formula>20</formula>
    </cfRule>
  </conditionalFormatting>
  <conditionalFormatting sqref="AY85:AZ85">
    <cfRule type="cellIs" dxfId="784" priority="221" operator="between">
      <formula>80</formula>
      <formula>120</formula>
    </cfRule>
  </conditionalFormatting>
  <conditionalFormatting sqref="AX84">
    <cfRule type="cellIs" dxfId="783" priority="220" operator="greaterThan">
      <formula>20</formula>
    </cfRule>
  </conditionalFormatting>
  <conditionalFormatting sqref="AY84:AZ84">
    <cfRule type="cellIs" dxfId="782" priority="219" operator="between">
      <formula>80</formula>
      <formula>120</formula>
    </cfRule>
  </conditionalFormatting>
  <conditionalFormatting sqref="AY84:AZ84">
    <cfRule type="cellIs" dxfId="781" priority="217" operator="between">
      <formula>80</formula>
      <formula>120</formula>
    </cfRule>
  </conditionalFormatting>
  <conditionalFormatting sqref="AY84:AZ84">
    <cfRule type="cellIs" dxfId="780" priority="218" operator="between">
      <formula>80</formula>
      <formula>120</formula>
    </cfRule>
  </conditionalFormatting>
  <conditionalFormatting sqref="AY86:AZ87">
    <cfRule type="cellIs" dxfId="779" priority="216" operator="between">
      <formula>80</formula>
      <formula>120</formula>
    </cfRule>
  </conditionalFormatting>
  <conditionalFormatting sqref="AK89">
    <cfRule type="cellIs" dxfId="778" priority="208" operator="greaterThan">
      <formula>20</formula>
    </cfRule>
  </conditionalFormatting>
  <conditionalFormatting sqref="BE85">
    <cfRule type="cellIs" dxfId="777" priority="215" operator="between">
      <formula>80</formula>
      <formula>120</formula>
    </cfRule>
  </conditionalFormatting>
  <conditionalFormatting sqref="BE84">
    <cfRule type="cellIs" dxfId="776" priority="213" operator="between">
      <formula>80</formula>
      <formula>120</formula>
    </cfRule>
  </conditionalFormatting>
  <conditionalFormatting sqref="BE84">
    <cfRule type="cellIs" dxfId="775" priority="210" operator="between">
      <formula>80</formula>
      <formula>120</formula>
    </cfRule>
  </conditionalFormatting>
  <conditionalFormatting sqref="BE84">
    <cfRule type="cellIs" dxfId="774" priority="211" operator="between">
      <formula>80</formula>
      <formula>120</formula>
    </cfRule>
  </conditionalFormatting>
  <conditionalFormatting sqref="AK93 AK90">
    <cfRule type="cellIs" dxfId="773" priority="200" operator="greaterThan">
      <formula>20</formula>
    </cfRule>
  </conditionalFormatting>
  <conditionalFormatting sqref="BE86:BE87">
    <cfRule type="cellIs" dxfId="772" priority="209" operator="between">
      <formula>80</formula>
      <formula>120</formula>
    </cfRule>
  </conditionalFormatting>
  <conditionalFormatting sqref="AW93 AW90">
    <cfRule type="cellIs" dxfId="771" priority="198" operator="greaterThan">
      <formula>20</formula>
    </cfRule>
  </conditionalFormatting>
  <conditionalFormatting sqref="AQ89">
    <cfRule type="cellIs" dxfId="770" priority="207" operator="greaterThan">
      <formula>20</formula>
    </cfRule>
  </conditionalFormatting>
  <conditionalFormatting sqref="BC95 BC92">
    <cfRule type="cellIs" dxfId="769" priority="201" operator="greaterThan">
      <formula>20</formula>
    </cfRule>
  </conditionalFormatting>
  <conditionalFormatting sqref="BC96 BC93 BC90">
    <cfRule type="cellIs" dxfId="768" priority="197" operator="greaterThan">
      <formula>20</formula>
    </cfRule>
  </conditionalFormatting>
  <conditionalFormatting sqref="AM97:AN97">
    <cfRule type="cellIs" dxfId="767" priority="196" operator="between">
      <formula>80</formula>
      <formula>120</formula>
    </cfRule>
  </conditionalFormatting>
  <conditionalFormatting sqref="AS97:AT97">
    <cfRule type="cellIs" dxfId="766" priority="194" operator="between">
      <formula>80</formula>
      <formula>120</formula>
    </cfRule>
  </conditionalFormatting>
  <conditionalFormatting sqref="AY97:AZ97">
    <cfRule type="cellIs" dxfId="765" priority="193" operator="between">
      <formula>80</formula>
      <formula>120</formula>
    </cfRule>
  </conditionalFormatting>
  <conditionalFormatting sqref="AK98">
    <cfRule type="cellIs" dxfId="764" priority="188" operator="greaterThan">
      <formula>20</formula>
    </cfRule>
  </conditionalFormatting>
  <conditionalFormatting sqref="BC98">
    <cfRule type="cellIs" dxfId="763" priority="185" operator="greaterThan">
      <formula>20</formula>
    </cfRule>
  </conditionalFormatting>
  <conditionalFormatting sqref="AQ98:AR98">
    <cfRule type="cellIs" dxfId="762" priority="189" operator="greaterThan">
      <formula>20</formula>
    </cfRule>
  </conditionalFormatting>
  <conditionalFormatting sqref="AQ98">
    <cfRule type="cellIs" dxfId="761" priority="187" operator="greaterThan">
      <formula>20</formula>
    </cfRule>
  </conditionalFormatting>
  <conditionalFormatting sqref="AW98">
    <cfRule type="cellIs" dxfId="760" priority="186" operator="greaterThan">
      <formula>20</formula>
    </cfRule>
  </conditionalFormatting>
  <conditionalFormatting sqref="BC98">
    <cfRule type="cellIs" dxfId="759" priority="183" operator="greaterThan">
      <formula>20</formula>
    </cfRule>
  </conditionalFormatting>
  <conditionalFormatting sqref="AW98">
    <cfRule type="cellIs" dxfId="758" priority="184" operator="greaterThan">
      <formula>20</formula>
    </cfRule>
  </conditionalFormatting>
  <conditionalFormatting sqref="AK131 AK128 AK125 AK122 AK119 AK116 AK113 AK110 AK107 AK104 AK101">
    <cfRule type="cellIs" dxfId="757" priority="182" operator="greaterThan">
      <formula>20</formula>
    </cfRule>
  </conditionalFormatting>
  <conditionalFormatting sqref="AQ131 AQ128 AQ125 AQ122 AQ119 AQ116 AQ113 AQ110 AQ107 AQ104 AQ101">
    <cfRule type="cellIs" dxfId="756" priority="181" operator="greaterThan">
      <formula>20</formula>
    </cfRule>
  </conditionalFormatting>
  <conditionalFormatting sqref="AW131 AW128 AW125 AW122 AW119 AW116 AW113 AW110 AW107 AW104 AW101">
    <cfRule type="cellIs" dxfId="755" priority="180" operator="greaterThan">
      <formula>20</formula>
    </cfRule>
  </conditionalFormatting>
  <conditionalFormatting sqref="BC131 BC128 BC125 BC122 BC119 BC116 BC113 BC110 BC107 BC104 BC101">
    <cfRule type="cellIs" dxfId="754" priority="179" operator="greaterThan">
      <formula>20</formula>
    </cfRule>
  </conditionalFormatting>
  <conditionalFormatting sqref="AX131">
    <cfRule type="cellIs" dxfId="753" priority="164" operator="greaterThan">
      <formula>20</formula>
    </cfRule>
  </conditionalFormatting>
  <conditionalFormatting sqref="AM132:AN132">
    <cfRule type="cellIs" dxfId="752" priority="178" operator="between">
      <formula>80</formula>
      <formula>120</formula>
    </cfRule>
  </conditionalFormatting>
  <conditionalFormatting sqref="AL131">
    <cfRule type="cellIs" dxfId="751" priority="177" operator="greaterThan">
      <formula>20</formula>
    </cfRule>
  </conditionalFormatting>
  <conditionalFormatting sqref="AM131:AN131">
    <cfRule type="cellIs" dxfId="750" priority="176" operator="between">
      <formula>80</formula>
      <formula>120</formula>
    </cfRule>
  </conditionalFormatting>
  <conditionalFormatting sqref="AM131:AN131">
    <cfRule type="cellIs" dxfId="749" priority="175" operator="between">
      <formula>80</formula>
      <formula>120</formula>
    </cfRule>
  </conditionalFormatting>
  <conditionalFormatting sqref="AM133:AN133">
    <cfRule type="cellIs" dxfId="748" priority="174" operator="between">
      <formula>80</formula>
      <formula>120</formula>
    </cfRule>
  </conditionalFormatting>
  <conditionalFormatting sqref="AS132:AT132">
    <cfRule type="cellIs" dxfId="747" priority="173" operator="between">
      <formula>80</formula>
      <formula>120</formula>
    </cfRule>
  </conditionalFormatting>
  <conditionalFormatting sqref="AS132:AT132">
    <cfRule type="cellIs" dxfId="746" priority="172" operator="between">
      <formula>80</formula>
      <formula>120</formula>
    </cfRule>
  </conditionalFormatting>
  <conditionalFormatting sqref="AR131">
    <cfRule type="cellIs" dxfId="745" priority="171" operator="greaterThan">
      <formula>20</formula>
    </cfRule>
  </conditionalFormatting>
  <conditionalFormatting sqref="AS131:AT131">
    <cfRule type="cellIs" dxfId="744" priority="170" operator="between">
      <formula>80</formula>
      <formula>120</formula>
    </cfRule>
  </conditionalFormatting>
  <conditionalFormatting sqref="AS131:AT131">
    <cfRule type="cellIs" dxfId="743" priority="169" operator="between">
      <formula>80</formula>
      <formula>120</formula>
    </cfRule>
  </conditionalFormatting>
  <conditionalFormatting sqref="AS131:AT131">
    <cfRule type="cellIs" dxfId="742" priority="168" operator="between">
      <formula>80</formula>
      <formula>120</formula>
    </cfRule>
  </conditionalFormatting>
  <conditionalFormatting sqref="AS133:AT133">
    <cfRule type="cellIs" dxfId="741" priority="167" operator="between">
      <formula>80</formula>
      <formula>120</formula>
    </cfRule>
  </conditionalFormatting>
  <conditionalFormatting sqref="AS133:AT133">
    <cfRule type="cellIs" dxfId="740" priority="166" operator="between">
      <formula>80</formula>
      <formula>120</formula>
    </cfRule>
  </conditionalFormatting>
  <conditionalFormatting sqref="AY132:AZ132">
    <cfRule type="cellIs" dxfId="739" priority="165" operator="between">
      <formula>80</formula>
      <formula>120</formula>
    </cfRule>
  </conditionalFormatting>
  <conditionalFormatting sqref="AY131:AZ131">
    <cfRule type="cellIs" dxfId="738" priority="163" operator="between">
      <formula>80</formula>
      <formula>120</formula>
    </cfRule>
  </conditionalFormatting>
  <conditionalFormatting sqref="AY131:AZ131">
    <cfRule type="cellIs" dxfId="737" priority="161" operator="between">
      <formula>80</formula>
      <formula>120</formula>
    </cfRule>
  </conditionalFormatting>
  <conditionalFormatting sqref="AY131:AZ131">
    <cfRule type="cellIs" dxfId="736" priority="162" operator="between">
      <formula>80</formula>
      <formula>120</formula>
    </cfRule>
  </conditionalFormatting>
  <conditionalFormatting sqref="AY133:AZ133">
    <cfRule type="cellIs" dxfId="735" priority="160" operator="between">
      <formula>80</formula>
      <formula>120</formula>
    </cfRule>
  </conditionalFormatting>
  <conditionalFormatting sqref="BE132">
    <cfRule type="cellIs" dxfId="734" priority="159" operator="between">
      <formula>80</formula>
      <formula>120</formula>
    </cfRule>
  </conditionalFormatting>
  <conditionalFormatting sqref="BD131">
    <cfRule type="cellIs" dxfId="733" priority="158" operator="greaterThan">
      <formula>20</formula>
    </cfRule>
  </conditionalFormatting>
  <conditionalFormatting sqref="BE131">
    <cfRule type="cellIs" dxfId="732" priority="157" operator="between">
      <formula>80</formula>
      <formula>120</formula>
    </cfRule>
  </conditionalFormatting>
  <conditionalFormatting sqref="BE131">
    <cfRule type="cellIs" dxfId="731" priority="156" operator="between">
      <formula>80</formula>
      <formula>120</formula>
    </cfRule>
  </conditionalFormatting>
  <conditionalFormatting sqref="BE131">
    <cfRule type="cellIs" dxfId="730" priority="154" operator="between">
      <formula>80</formula>
      <formula>120</formula>
    </cfRule>
  </conditionalFormatting>
  <conditionalFormatting sqref="BE131">
    <cfRule type="cellIs" dxfId="729" priority="155" operator="between">
      <formula>80</formula>
      <formula>120</formula>
    </cfRule>
  </conditionalFormatting>
  <conditionalFormatting sqref="BE133">
    <cfRule type="cellIs" dxfId="728" priority="153" operator="between">
      <formula>80</formula>
      <formula>120</formula>
    </cfRule>
  </conditionalFormatting>
  <conditionalFormatting sqref="AK132 AK129 AK126 AK123 AK120 AK117 AK114 AK111 AK108 AK105 AK102 AK99">
    <cfRule type="cellIs" dxfId="727" priority="152" operator="greaterThan">
      <formula>20</formula>
    </cfRule>
  </conditionalFormatting>
  <conditionalFormatting sqref="AQ132 AQ129 AQ126 AQ123 AQ120 AQ117 AQ114 AQ111 AQ108 AQ105 AQ102 AQ99">
    <cfRule type="cellIs" dxfId="726" priority="151" operator="greaterThan">
      <formula>20</formula>
    </cfRule>
  </conditionalFormatting>
  <conditionalFormatting sqref="AW132 AW129 AW126 AW123 AW120 AW117 AW114 AW111 AW108 AW105 AW102 AW99">
    <cfRule type="cellIs" dxfId="725" priority="150" operator="greaterThan">
      <formula>20</formula>
    </cfRule>
  </conditionalFormatting>
  <conditionalFormatting sqref="BC132 BC129 BC126 BC123 BC120 BC117 BC114 BC111 BC108 BC105 BC102 BC99">
    <cfRule type="cellIs" dxfId="724" priority="149" operator="greaterThan">
      <formula>20</formula>
    </cfRule>
  </conditionalFormatting>
  <conditionalFormatting sqref="AK139 AK136">
    <cfRule type="cellIs" dxfId="723" priority="148" operator="greaterThan">
      <formula>20</formula>
    </cfRule>
  </conditionalFormatting>
  <conditionalFormatting sqref="AQ139 AQ136">
    <cfRule type="cellIs" dxfId="722" priority="147" operator="greaterThan">
      <formula>20</formula>
    </cfRule>
  </conditionalFormatting>
  <conditionalFormatting sqref="AW139 AW136">
    <cfRule type="cellIs" dxfId="721" priority="146" operator="greaterThan">
      <formula>20</formula>
    </cfRule>
  </conditionalFormatting>
  <conditionalFormatting sqref="BC139 BC136">
    <cfRule type="cellIs" dxfId="720" priority="145" operator="greaterThan">
      <formula>20</formula>
    </cfRule>
  </conditionalFormatting>
  <conditionalFormatting sqref="AL132">
    <cfRule type="cellIs" dxfId="719" priority="137" operator="lessThan">
      <formula>20</formula>
    </cfRule>
  </conditionalFormatting>
  <conditionalFormatting sqref="AM130:AN130">
    <cfRule type="cellIs" dxfId="718" priority="144" operator="between">
      <formula>80</formula>
      <formula>120</formula>
    </cfRule>
  </conditionalFormatting>
  <conditionalFormatting sqref="AL129">
    <cfRule type="cellIs" dxfId="717" priority="143" operator="greaterThan">
      <formula>20</formula>
    </cfRule>
  </conditionalFormatting>
  <conditionalFormatting sqref="AM129:AN129">
    <cfRule type="cellIs" dxfId="716" priority="142" operator="between">
      <formula>80</formula>
      <formula>120</formula>
    </cfRule>
  </conditionalFormatting>
  <conditionalFormatting sqref="AM129:AN129">
    <cfRule type="cellIs" dxfId="715" priority="141" operator="between">
      <formula>80</formula>
      <formula>120</formula>
    </cfRule>
  </conditionalFormatting>
  <conditionalFormatting sqref="AL132">
    <cfRule type="cellIs" dxfId="714" priority="140" operator="greaterThan">
      <formula>20</formula>
    </cfRule>
  </conditionalFormatting>
  <conditionalFormatting sqref="AM131:AN132">
    <cfRule type="cellIs" dxfId="713" priority="139" operator="between">
      <formula>80</formula>
      <formula>120</formula>
    </cfRule>
  </conditionalFormatting>
  <conditionalFormatting sqref="AL132">
    <cfRule type="cellIs" dxfId="712" priority="138" operator="greaterThan">
      <formula>20</formula>
    </cfRule>
  </conditionalFormatting>
  <conditionalFormatting sqref="AS130:AT130">
    <cfRule type="cellIs" dxfId="711" priority="136" operator="between">
      <formula>80</formula>
      <formula>120</formula>
    </cfRule>
  </conditionalFormatting>
  <conditionalFormatting sqref="AS130:AT130">
    <cfRule type="cellIs" dxfId="710" priority="135" operator="between">
      <formula>80</formula>
      <formula>120</formula>
    </cfRule>
  </conditionalFormatting>
  <conditionalFormatting sqref="AR129">
    <cfRule type="cellIs" dxfId="709" priority="134" operator="greaterThan">
      <formula>20</formula>
    </cfRule>
  </conditionalFormatting>
  <conditionalFormatting sqref="AS129:AT129">
    <cfRule type="cellIs" dxfId="708" priority="133" operator="between">
      <formula>80</formula>
      <formula>120</formula>
    </cfRule>
  </conditionalFormatting>
  <conditionalFormatting sqref="AS129:AT129">
    <cfRule type="cellIs" dxfId="707" priority="132" operator="between">
      <formula>80</formula>
      <formula>120</formula>
    </cfRule>
  </conditionalFormatting>
  <conditionalFormatting sqref="AS129:AT129">
    <cfRule type="cellIs" dxfId="706" priority="131" operator="between">
      <formula>80</formula>
      <formula>120</formula>
    </cfRule>
  </conditionalFormatting>
  <conditionalFormatting sqref="AR132">
    <cfRule type="cellIs" dxfId="705" priority="130" operator="greaterThan">
      <formula>20</formula>
    </cfRule>
  </conditionalFormatting>
  <conditionalFormatting sqref="AS131:AT132">
    <cfRule type="cellIs" dxfId="704" priority="129" operator="between">
      <formula>80</formula>
      <formula>120</formula>
    </cfRule>
  </conditionalFormatting>
  <conditionalFormatting sqref="AS131:AT132">
    <cfRule type="cellIs" dxfId="703" priority="128" operator="between">
      <formula>80</formula>
      <formula>120</formula>
    </cfRule>
  </conditionalFormatting>
  <conditionalFormatting sqref="AR132">
    <cfRule type="cellIs" dxfId="702" priority="127" operator="greaterThan">
      <formula>20</formula>
    </cfRule>
  </conditionalFormatting>
  <conditionalFormatting sqref="AR132">
    <cfRule type="cellIs" dxfId="701" priority="126" operator="lessThan">
      <formula>20</formula>
    </cfRule>
  </conditionalFormatting>
  <conditionalFormatting sqref="AY130:AZ130">
    <cfRule type="cellIs" dxfId="700" priority="125" operator="between">
      <formula>80</formula>
      <formula>120</formula>
    </cfRule>
  </conditionalFormatting>
  <conditionalFormatting sqref="AX129">
    <cfRule type="cellIs" dxfId="699" priority="124" operator="greaterThan">
      <formula>20</formula>
    </cfRule>
  </conditionalFormatting>
  <conditionalFormatting sqref="AY129:AZ129">
    <cfRule type="cellIs" dxfId="698" priority="123" operator="between">
      <formula>80</formula>
      <formula>120</formula>
    </cfRule>
  </conditionalFormatting>
  <conditionalFormatting sqref="AY129:AZ129">
    <cfRule type="cellIs" dxfId="697" priority="121" operator="between">
      <formula>80</formula>
      <formula>120</formula>
    </cfRule>
  </conditionalFormatting>
  <conditionalFormatting sqref="AY129:AZ129">
    <cfRule type="cellIs" dxfId="696" priority="122" operator="between">
      <formula>80</formula>
      <formula>120</formula>
    </cfRule>
  </conditionalFormatting>
  <conditionalFormatting sqref="AX132">
    <cfRule type="cellIs" dxfId="695" priority="120" operator="greaterThan">
      <formula>20</formula>
    </cfRule>
  </conditionalFormatting>
  <conditionalFormatting sqref="AY131:AZ132">
    <cfRule type="cellIs" dxfId="694" priority="119" operator="between">
      <formula>80</formula>
      <formula>120</formula>
    </cfRule>
  </conditionalFormatting>
  <conditionalFormatting sqref="AX132">
    <cfRule type="cellIs" dxfId="693" priority="118" operator="greaterThan">
      <formula>20</formula>
    </cfRule>
  </conditionalFormatting>
  <conditionalFormatting sqref="AX132">
    <cfRule type="cellIs" dxfId="692" priority="117" operator="lessThan">
      <formula>20</formula>
    </cfRule>
  </conditionalFormatting>
  <conditionalFormatting sqref="BE130">
    <cfRule type="cellIs" dxfId="691" priority="116" operator="between">
      <formula>80</formula>
      <formula>120</formula>
    </cfRule>
  </conditionalFormatting>
  <conditionalFormatting sqref="BD129">
    <cfRule type="cellIs" dxfId="690" priority="115" operator="greaterThan">
      <formula>20</formula>
    </cfRule>
  </conditionalFormatting>
  <conditionalFormatting sqref="BE129">
    <cfRule type="cellIs" dxfId="689" priority="114" operator="between">
      <formula>80</formula>
      <formula>120</formula>
    </cfRule>
  </conditionalFormatting>
  <conditionalFormatting sqref="BE129">
    <cfRule type="cellIs" dxfId="688" priority="113" operator="between">
      <formula>80</formula>
      <formula>120</formula>
    </cfRule>
  </conditionalFormatting>
  <conditionalFormatting sqref="BE129">
    <cfRule type="cellIs" dxfId="687" priority="111" operator="between">
      <formula>80</formula>
      <formula>120</formula>
    </cfRule>
  </conditionalFormatting>
  <conditionalFormatting sqref="BE129">
    <cfRule type="cellIs" dxfId="686" priority="112" operator="between">
      <formula>80</formula>
      <formula>120</formula>
    </cfRule>
  </conditionalFormatting>
  <conditionalFormatting sqref="BD132">
    <cfRule type="cellIs" dxfId="685" priority="110" operator="greaterThan">
      <formula>20</formula>
    </cfRule>
  </conditionalFormatting>
  <conditionalFormatting sqref="BE131:BE132">
    <cfRule type="cellIs" dxfId="684" priority="109" operator="between">
      <formula>80</formula>
      <formula>120</formula>
    </cfRule>
  </conditionalFormatting>
  <conditionalFormatting sqref="BD132">
    <cfRule type="cellIs" dxfId="683" priority="108" operator="greaterThan">
      <formula>20</formula>
    </cfRule>
  </conditionalFormatting>
  <conditionalFormatting sqref="BD132">
    <cfRule type="cellIs" dxfId="682" priority="107" operator="lessThan">
      <formula>20</formula>
    </cfRule>
  </conditionalFormatting>
  <conditionalFormatting sqref="AK134">
    <cfRule type="cellIs" dxfId="681" priority="106" operator="greaterThan">
      <formula>20</formula>
    </cfRule>
  </conditionalFormatting>
  <conditionalFormatting sqref="AQ134">
    <cfRule type="cellIs" dxfId="680" priority="105" operator="greaterThan">
      <formula>20</formula>
    </cfRule>
  </conditionalFormatting>
  <conditionalFormatting sqref="AW134">
    <cfRule type="cellIs" dxfId="679" priority="104" operator="greaterThan">
      <formula>20</formula>
    </cfRule>
  </conditionalFormatting>
  <conditionalFormatting sqref="BC134">
    <cfRule type="cellIs" dxfId="678" priority="103" operator="greaterThan">
      <formula>20</formula>
    </cfRule>
  </conditionalFormatting>
  <conditionalFormatting sqref="AK137">
    <cfRule type="cellIs" dxfId="677" priority="102" operator="greaterThan">
      <formula>20</formula>
    </cfRule>
  </conditionalFormatting>
  <conditionalFormatting sqref="AQ137">
    <cfRule type="cellIs" dxfId="676" priority="101" operator="greaterThan">
      <formula>20</formula>
    </cfRule>
  </conditionalFormatting>
  <conditionalFormatting sqref="AW137">
    <cfRule type="cellIs" dxfId="675" priority="100" operator="greaterThan">
      <formula>20</formula>
    </cfRule>
  </conditionalFormatting>
  <conditionalFormatting sqref="BC137">
    <cfRule type="cellIs" dxfId="674" priority="99" operator="greaterThan">
      <formula>20</formula>
    </cfRule>
  </conditionalFormatting>
  <conditionalFormatting sqref="AK135">
    <cfRule type="cellIs" dxfId="673" priority="98" operator="greaterThan">
      <formula>20</formula>
    </cfRule>
  </conditionalFormatting>
  <conditionalFormatting sqref="AQ135">
    <cfRule type="cellIs" dxfId="672" priority="97" operator="greaterThan">
      <formula>20</formula>
    </cfRule>
  </conditionalFormatting>
  <conditionalFormatting sqref="AW135">
    <cfRule type="cellIs" dxfId="671" priority="96" operator="greaterThan">
      <formula>20</formula>
    </cfRule>
  </conditionalFormatting>
  <conditionalFormatting sqref="BC135">
    <cfRule type="cellIs" dxfId="670" priority="95" operator="greaterThan">
      <formula>20</formula>
    </cfRule>
  </conditionalFormatting>
  <conditionalFormatting sqref="AM90:AN90">
    <cfRule type="cellIs" dxfId="669" priority="94" operator="between">
      <formula>80</formula>
      <formula>120</formula>
    </cfRule>
  </conditionalFormatting>
  <conditionalFormatting sqref="AL89">
    <cfRule type="cellIs" dxfId="668" priority="93" operator="greaterThan">
      <formula>20</formula>
    </cfRule>
  </conditionalFormatting>
  <conditionalFormatting sqref="AM89:AN89">
    <cfRule type="cellIs" dxfId="667" priority="92" operator="between">
      <formula>80</formula>
      <formula>120</formula>
    </cfRule>
  </conditionalFormatting>
  <conditionalFormatting sqref="AM89:AN89">
    <cfRule type="cellIs" dxfId="666" priority="91" operator="between">
      <formula>80</formula>
      <formula>120</formula>
    </cfRule>
  </conditionalFormatting>
  <conditionalFormatting sqref="AL90">
    <cfRule type="cellIs" dxfId="665" priority="84" operator="lessThan">
      <formula>20</formula>
    </cfRule>
  </conditionalFormatting>
  <conditionalFormatting sqref="AM88:AN88">
    <cfRule type="cellIs" dxfId="664" priority="90" operator="between">
      <formula>80</formula>
      <formula>120</formula>
    </cfRule>
  </conditionalFormatting>
  <conditionalFormatting sqref="AM87:AN87">
    <cfRule type="cellIs" dxfId="663" priority="89" operator="between">
      <formula>80</formula>
      <formula>120</formula>
    </cfRule>
  </conditionalFormatting>
  <conditionalFormatting sqref="AM87:AN87">
    <cfRule type="cellIs" dxfId="662" priority="88" operator="between">
      <formula>80</formula>
      <formula>120</formula>
    </cfRule>
  </conditionalFormatting>
  <conditionalFormatting sqref="AL90">
    <cfRule type="cellIs" dxfId="661" priority="87" operator="greaterThan">
      <formula>20</formula>
    </cfRule>
  </conditionalFormatting>
  <conditionalFormatting sqref="AM89:AN90">
    <cfRule type="cellIs" dxfId="660" priority="86" operator="between">
      <formula>80</formula>
      <formula>120</formula>
    </cfRule>
  </conditionalFormatting>
  <conditionalFormatting sqref="AL90">
    <cfRule type="cellIs" dxfId="659" priority="85" operator="greaterThan">
      <formula>20</formula>
    </cfRule>
  </conditionalFormatting>
  <conditionalFormatting sqref="AS90:AT90">
    <cfRule type="cellIs" dxfId="658" priority="83" operator="between">
      <formula>80</formula>
      <formula>120</formula>
    </cfRule>
  </conditionalFormatting>
  <conditionalFormatting sqref="AS90:AT90">
    <cfRule type="cellIs" dxfId="657" priority="82" operator="between">
      <formula>80</formula>
      <formula>120</formula>
    </cfRule>
  </conditionalFormatting>
  <conditionalFormatting sqref="AR89">
    <cfRule type="cellIs" dxfId="656" priority="81" operator="greaterThan">
      <formula>20</formula>
    </cfRule>
  </conditionalFormatting>
  <conditionalFormatting sqref="AS89:AT89">
    <cfRule type="cellIs" dxfId="655" priority="80" operator="between">
      <formula>80</formula>
      <formula>120</formula>
    </cfRule>
  </conditionalFormatting>
  <conditionalFormatting sqref="AS89:AT89">
    <cfRule type="cellIs" dxfId="654" priority="79" operator="between">
      <formula>80</formula>
      <formula>120</formula>
    </cfRule>
  </conditionalFormatting>
  <conditionalFormatting sqref="AS89:AT89">
    <cfRule type="cellIs" dxfId="653" priority="78" operator="between">
      <formula>80</formula>
      <formula>120</formula>
    </cfRule>
  </conditionalFormatting>
  <conditionalFormatting sqref="AS88:AT88">
    <cfRule type="cellIs" dxfId="652" priority="77" operator="between">
      <formula>80</formula>
      <formula>120</formula>
    </cfRule>
  </conditionalFormatting>
  <conditionalFormatting sqref="AS88:AT88">
    <cfRule type="cellIs" dxfId="651" priority="76" operator="between">
      <formula>80</formula>
      <formula>120</formula>
    </cfRule>
  </conditionalFormatting>
  <conditionalFormatting sqref="AS87:AT87">
    <cfRule type="cellIs" dxfId="650" priority="75" operator="between">
      <formula>80</formula>
      <formula>120</formula>
    </cfRule>
  </conditionalFormatting>
  <conditionalFormatting sqref="AS87:AT87">
    <cfRule type="cellIs" dxfId="649" priority="74" operator="between">
      <formula>80</formula>
      <formula>120</formula>
    </cfRule>
  </conditionalFormatting>
  <conditionalFormatting sqref="AS87:AT87">
    <cfRule type="cellIs" dxfId="648" priority="73" operator="between">
      <formula>80</formula>
      <formula>120</formula>
    </cfRule>
  </conditionalFormatting>
  <conditionalFormatting sqref="AR90">
    <cfRule type="cellIs" dxfId="647" priority="72" operator="greaterThan">
      <formula>20</formula>
    </cfRule>
  </conditionalFormatting>
  <conditionalFormatting sqref="AS89:AT90">
    <cfRule type="cellIs" dxfId="646" priority="71" operator="between">
      <formula>80</formula>
      <formula>120</formula>
    </cfRule>
  </conditionalFormatting>
  <conditionalFormatting sqref="AS89:AT90">
    <cfRule type="cellIs" dxfId="645" priority="70" operator="between">
      <formula>80</formula>
      <formula>120</formula>
    </cfRule>
  </conditionalFormatting>
  <conditionalFormatting sqref="AR90">
    <cfRule type="cellIs" dxfId="644" priority="69" operator="greaterThan">
      <formula>20</formula>
    </cfRule>
  </conditionalFormatting>
  <conditionalFormatting sqref="AR90">
    <cfRule type="cellIs" dxfId="643" priority="68" operator="lessThan">
      <formula>20</formula>
    </cfRule>
  </conditionalFormatting>
  <conditionalFormatting sqref="AY90:AZ90">
    <cfRule type="cellIs" dxfId="642" priority="67" operator="between">
      <formula>80</formula>
      <formula>120</formula>
    </cfRule>
  </conditionalFormatting>
  <conditionalFormatting sqref="AX89">
    <cfRule type="cellIs" dxfId="641" priority="66" operator="greaterThan">
      <formula>20</formula>
    </cfRule>
  </conditionalFormatting>
  <conditionalFormatting sqref="AY89:AZ89">
    <cfRule type="cellIs" dxfId="640" priority="65" operator="between">
      <formula>80</formula>
      <formula>120</formula>
    </cfRule>
  </conditionalFormatting>
  <conditionalFormatting sqref="AY89:AZ89">
    <cfRule type="cellIs" dxfId="639" priority="63" operator="between">
      <formula>80</formula>
      <formula>120</formula>
    </cfRule>
  </conditionalFormatting>
  <conditionalFormatting sqref="AY89:AZ89">
    <cfRule type="cellIs" dxfId="638" priority="64" operator="between">
      <formula>80</formula>
      <formula>120</formula>
    </cfRule>
  </conditionalFormatting>
  <conditionalFormatting sqref="AY88:AZ88">
    <cfRule type="cellIs" dxfId="637" priority="62" operator="between">
      <formula>80</formula>
      <formula>120</formula>
    </cfRule>
  </conditionalFormatting>
  <conditionalFormatting sqref="AY87:AZ87">
    <cfRule type="cellIs" dxfId="636" priority="61" operator="between">
      <formula>80</formula>
      <formula>120</formula>
    </cfRule>
  </conditionalFormatting>
  <conditionalFormatting sqref="AY87:AZ87">
    <cfRule type="cellIs" dxfId="635" priority="59" operator="between">
      <formula>80</formula>
      <formula>120</formula>
    </cfRule>
  </conditionalFormatting>
  <conditionalFormatting sqref="AY87:AZ87">
    <cfRule type="cellIs" dxfId="634" priority="60" operator="between">
      <formula>80</formula>
      <formula>120</formula>
    </cfRule>
  </conditionalFormatting>
  <conditionalFormatting sqref="AX90">
    <cfRule type="cellIs" dxfId="633" priority="58" operator="greaterThan">
      <formula>20</formula>
    </cfRule>
  </conditionalFormatting>
  <conditionalFormatting sqref="AY89:AZ90">
    <cfRule type="cellIs" dxfId="632" priority="57" operator="between">
      <formula>80</formula>
      <formula>120</formula>
    </cfRule>
  </conditionalFormatting>
  <conditionalFormatting sqref="AX90">
    <cfRule type="cellIs" dxfId="631" priority="56" operator="greaterThan">
      <formula>20</formula>
    </cfRule>
  </conditionalFormatting>
  <conditionalFormatting sqref="AX90">
    <cfRule type="cellIs" dxfId="630" priority="55" operator="lessThan">
      <formula>20</formula>
    </cfRule>
  </conditionalFormatting>
  <conditionalFormatting sqref="BE87">
    <cfRule type="cellIs" dxfId="629" priority="46" operator="between">
      <formula>80</formula>
      <formula>120</formula>
    </cfRule>
  </conditionalFormatting>
  <conditionalFormatting sqref="BE90">
    <cfRule type="cellIs" dxfId="628" priority="54" operator="between">
      <formula>80</formula>
      <formula>120</formula>
    </cfRule>
  </conditionalFormatting>
  <conditionalFormatting sqref="BD89">
    <cfRule type="cellIs" dxfId="627" priority="53" operator="greaterThan">
      <formula>20</formula>
    </cfRule>
  </conditionalFormatting>
  <conditionalFormatting sqref="BE89">
    <cfRule type="cellIs" dxfId="626" priority="52" operator="between">
      <formula>80</formula>
      <formula>120</formula>
    </cfRule>
  </conditionalFormatting>
  <conditionalFormatting sqref="BE89">
    <cfRule type="cellIs" dxfId="625" priority="51" operator="between">
      <formula>80</formula>
      <formula>120</formula>
    </cfRule>
  </conditionalFormatting>
  <conditionalFormatting sqref="BE89">
    <cfRule type="cellIs" dxfId="624" priority="49" operator="between">
      <formula>80</formula>
      <formula>120</formula>
    </cfRule>
  </conditionalFormatting>
  <conditionalFormatting sqref="BE89">
    <cfRule type="cellIs" dxfId="623" priority="50" operator="between">
      <formula>80</formula>
      <formula>120</formula>
    </cfRule>
  </conditionalFormatting>
  <conditionalFormatting sqref="BE88">
    <cfRule type="cellIs" dxfId="622" priority="48" operator="between">
      <formula>80</formula>
      <formula>120</formula>
    </cfRule>
  </conditionalFormatting>
  <conditionalFormatting sqref="BE87">
    <cfRule type="cellIs" dxfId="621" priority="47" operator="between">
      <formula>80</formula>
      <formula>120</formula>
    </cfRule>
  </conditionalFormatting>
  <conditionalFormatting sqref="BE87">
    <cfRule type="cellIs" dxfId="620" priority="44" operator="between">
      <formula>80</formula>
      <formula>120</formula>
    </cfRule>
  </conditionalFormatting>
  <conditionalFormatting sqref="BE87">
    <cfRule type="cellIs" dxfId="619" priority="45" operator="between">
      <formula>80</formula>
      <formula>120</formula>
    </cfRule>
  </conditionalFormatting>
  <conditionalFormatting sqref="BD90">
    <cfRule type="cellIs" dxfId="618" priority="43" operator="greaterThan">
      <formula>20</formula>
    </cfRule>
  </conditionalFormatting>
  <conditionalFormatting sqref="BE89:BE90">
    <cfRule type="cellIs" dxfId="617" priority="42" operator="between">
      <formula>80</formula>
      <formula>120</formula>
    </cfRule>
  </conditionalFormatting>
  <conditionalFormatting sqref="BD90">
    <cfRule type="cellIs" dxfId="616" priority="41" operator="greaterThan">
      <formula>20</formula>
    </cfRule>
  </conditionalFormatting>
  <conditionalFormatting sqref="BD90">
    <cfRule type="cellIs" dxfId="615" priority="40" operator="lessThan">
      <formula>20</formula>
    </cfRule>
  </conditionalFormatting>
  <conditionalFormatting sqref="AK26 AK33 AK36 AK39 AK42 AK45 AK48">
    <cfRule type="cellIs" dxfId="614" priority="39" operator="greaterThan">
      <formula>20</formula>
    </cfRule>
  </conditionalFormatting>
  <conditionalFormatting sqref="AQ26 AQ33 AQ36 AQ39 AQ42 AQ45 AQ48">
    <cfRule type="cellIs" dxfId="613" priority="38" operator="greaterThan">
      <formula>20</formula>
    </cfRule>
  </conditionalFormatting>
  <conditionalFormatting sqref="AW26 AW33 AW36 AW39 AW42 AW45 AW48">
    <cfRule type="cellIs" dxfId="612" priority="37" operator="greaterThan">
      <formula>20</formula>
    </cfRule>
  </conditionalFormatting>
  <conditionalFormatting sqref="BC26 BC33 BC36 BC39 BC42 BC45 BC48">
    <cfRule type="cellIs" dxfId="611" priority="36" operator="greaterThan">
      <formula>20</formula>
    </cfRule>
  </conditionalFormatting>
  <conditionalFormatting sqref="AJ36 AJ39 AJ42 AJ45 AJ48">
    <cfRule type="cellIs" dxfId="610" priority="35" operator="lessThan">
      <formula>20.1</formula>
    </cfRule>
  </conditionalFormatting>
  <conditionalFormatting sqref="AP36 AP39 AP42 AP45 AP48">
    <cfRule type="cellIs" dxfId="609" priority="34" operator="lessThan">
      <formula>20.1</formula>
    </cfRule>
  </conditionalFormatting>
  <conditionalFormatting sqref="AV36 AV39 AV42 AV45 AV48">
    <cfRule type="cellIs" dxfId="608" priority="33" operator="lessThan">
      <formula>20.1</formula>
    </cfRule>
  </conditionalFormatting>
  <conditionalFormatting sqref="BB36 BB39 BB42 BB45 BB48">
    <cfRule type="cellIs" dxfId="607" priority="32" operator="lessThan">
      <formula>20.1</formula>
    </cfRule>
  </conditionalFormatting>
  <conditionalFormatting sqref="AI26">
    <cfRule type="cellIs" dxfId="606" priority="31" operator="between">
      <formula>80</formula>
      <formula>120</formula>
    </cfRule>
  </conditionalFormatting>
  <conditionalFormatting sqref="AO26">
    <cfRule type="cellIs" dxfId="605" priority="30" operator="between">
      <formula>80</formula>
      <formula>120</formula>
    </cfRule>
  </conditionalFormatting>
  <conditionalFormatting sqref="AU26">
    <cfRule type="cellIs" dxfId="604" priority="29" operator="between">
      <formula>80</formula>
      <formula>120</formula>
    </cfRule>
  </conditionalFormatting>
  <conditionalFormatting sqref="BA26">
    <cfRule type="cellIs" dxfId="603" priority="28" operator="between">
      <formula>80</formula>
      <formula>120</formula>
    </cfRule>
  </conditionalFormatting>
  <conditionalFormatting sqref="BC138">
    <cfRule type="cellIs" dxfId="602" priority="27" operator="greaterThan">
      <formula>20</formula>
    </cfRule>
  </conditionalFormatting>
  <conditionalFormatting sqref="BA96">
    <cfRule type="cellIs" dxfId="601" priority="17" operator="between">
      <formula>80</formula>
      <formula>120</formula>
    </cfRule>
  </conditionalFormatting>
  <conditionalFormatting sqref="AK96">
    <cfRule type="cellIs" dxfId="600" priority="22" operator="greaterThan">
      <formula>20</formula>
    </cfRule>
  </conditionalFormatting>
  <conditionalFormatting sqref="AQ96">
    <cfRule type="cellIs" dxfId="599" priority="21" operator="greaterThan">
      <formula>20</formula>
    </cfRule>
  </conditionalFormatting>
  <conditionalFormatting sqref="AO96">
    <cfRule type="cellIs" dxfId="598" priority="19" operator="between">
      <formula>80</formula>
      <formula>120</formula>
    </cfRule>
  </conditionalFormatting>
  <conditionalFormatting sqref="AU96">
    <cfRule type="cellIs" dxfId="597" priority="18" operator="between">
      <formula>80</formula>
      <formula>120</formula>
    </cfRule>
  </conditionalFormatting>
  <conditionalFormatting sqref="AO138">
    <cfRule type="cellIs" dxfId="596" priority="12" operator="between">
      <formula>80</formula>
      <formula>120</formula>
    </cfRule>
  </conditionalFormatting>
  <conditionalFormatting sqref="AO51">
    <cfRule type="cellIs" dxfId="595" priority="26" operator="between">
      <formula>80</formula>
      <formula>120</formula>
    </cfRule>
  </conditionalFormatting>
  <conditionalFormatting sqref="AU51">
    <cfRule type="cellIs" dxfId="594" priority="25" operator="between">
      <formula>80</formula>
      <formula>120</formula>
    </cfRule>
  </conditionalFormatting>
  <conditionalFormatting sqref="AI138">
    <cfRule type="cellIs" dxfId="593" priority="9" operator="between">
      <formula>80</formula>
      <formula>120</formula>
    </cfRule>
  </conditionalFormatting>
  <conditionalFormatting sqref="BA51">
    <cfRule type="cellIs" dxfId="592" priority="24" operator="between">
      <formula>80</formula>
      <formula>120</formula>
    </cfRule>
  </conditionalFormatting>
  <conditionalFormatting sqref="AI51">
    <cfRule type="cellIs" dxfId="591" priority="23" operator="between">
      <formula>80</formula>
      <formula>120</formula>
    </cfRule>
  </conditionalFormatting>
  <conditionalFormatting sqref="AU138">
    <cfRule type="cellIs" dxfId="590" priority="11" operator="between">
      <formula>80</formula>
      <formula>120</formula>
    </cfRule>
  </conditionalFormatting>
  <conditionalFormatting sqref="BA138">
    <cfRule type="cellIs" dxfId="589" priority="10" operator="between">
      <formula>80</formula>
      <formula>120</formula>
    </cfRule>
  </conditionalFormatting>
  <conditionalFormatting sqref="AW96">
    <cfRule type="cellIs" dxfId="588" priority="20" operator="greaterThan">
      <formula>20</formula>
    </cfRule>
  </conditionalFormatting>
  <conditionalFormatting sqref="AI96">
    <cfRule type="cellIs" dxfId="587" priority="16" operator="between">
      <formula>80</formula>
      <formula>120</formula>
    </cfRule>
  </conditionalFormatting>
  <conditionalFormatting sqref="AK138">
    <cfRule type="cellIs" dxfId="586" priority="15" operator="greaterThan">
      <formula>20</formula>
    </cfRule>
  </conditionalFormatting>
  <conditionalFormatting sqref="AQ138">
    <cfRule type="cellIs" dxfId="585" priority="14" operator="greaterThan">
      <formula>20</formula>
    </cfRule>
  </conditionalFormatting>
  <conditionalFormatting sqref="AW138">
    <cfRule type="cellIs" dxfId="584" priority="13" operator="greaterThan">
      <formula>20</formula>
    </cfRule>
  </conditionalFormatting>
  <conditionalFormatting sqref="AK29">
    <cfRule type="cellIs" dxfId="583" priority="8" operator="greaterThan">
      <formula>20</formula>
    </cfRule>
  </conditionalFormatting>
  <conditionalFormatting sqref="AQ29">
    <cfRule type="cellIs" dxfId="582" priority="7" operator="greaterThan">
      <formula>20</formula>
    </cfRule>
  </conditionalFormatting>
  <conditionalFormatting sqref="AW29">
    <cfRule type="cellIs" dxfId="581" priority="6" operator="greaterThan">
      <formula>20</formula>
    </cfRule>
  </conditionalFormatting>
  <conditionalFormatting sqref="BC29">
    <cfRule type="cellIs" dxfId="580" priority="5" operator="greaterThan">
      <formula>20</formula>
    </cfRule>
  </conditionalFormatting>
  <conditionalFormatting sqref="AI29">
    <cfRule type="cellIs" dxfId="579" priority="4" operator="between">
      <formula>80</formula>
      <formula>120</formula>
    </cfRule>
  </conditionalFormatting>
  <conditionalFormatting sqref="AO29">
    <cfRule type="cellIs" dxfId="578" priority="3" operator="between">
      <formula>80</formula>
      <formula>120</formula>
    </cfRule>
  </conditionalFormatting>
  <conditionalFormatting sqref="AU29">
    <cfRule type="cellIs" dxfId="577" priority="2" operator="between">
      <formula>80</formula>
      <formula>120</formula>
    </cfRule>
  </conditionalFormatting>
  <conditionalFormatting sqref="BA29">
    <cfRule type="cellIs" dxfId="576" priority="1" operator="between">
      <formula>80</formula>
      <formula>120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23FD-CE8F-4167-B337-34F1939778AE}">
  <dimension ref="A1:BJ124"/>
  <sheetViews>
    <sheetView topLeftCell="A30" zoomScale="74" zoomScaleNormal="74" workbookViewId="0">
      <selection activeCell="A63" sqref="A63:BL63"/>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66</v>
      </c>
    </row>
    <row r="12" spans="1:16" ht="58" x14ac:dyDescent="0.35">
      <c r="A12" t="s">
        <v>29</v>
      </c>
      <c r="D12" t="s">
        <v>64</v>
      </c>
      <c r="E12" t="s">
        <v>30</v>
      </c>
      <c r="F12" s="2" t="s">
        <v>8</v>
      </c>
      <c r="G12" t="s">
        <v>31</v>
      </c>
      <c r="H12" s="2" t="s">
        <v>9</v>
      </c>
      <c r="I12" t="s">
        <v>32</v>
      </c>
      <c r="J12" s="2" t="s">
        <v>11</v>
      </c>
      <c r="L12" s="2" t="s">
        <v>74</v>
      </c>
      <c r="M12" s="2" t="s">
        <v>75</v>
      </c>
      <c r="N12" s="2" t="s">
        <v>76</v>
      </c>
      <c r="O12" s="2" t="s">
        <v>77</v>
      </c>
      <c r="P12" s="2" t="s">
        <v>78</v>
      </c>
    </row>
    <row r="13" spans="1:16" x14ac:dyDescent="0.35">
      <c r="A13" s="7" t="s">
        <v>73</v>
      </c>
      <c r="H13" s="2"/>
      <c r="J13" s="2"/>
    </row>
    <row r="14" spans="1:16" x14ac:dyDescent="0.35">
      <c r="A14" t="s">
        <v>72</v>
      </c>
      <c r="E14">
        <v>0</v>
      </c>
      <c r="F14" s="2">
        <f>AVERAGE(I33:I34) -(A16*G33/0.5)</f>
        <v>0</v>
      </c>
      <c r="G14">
        <v>0</v>
      </c>
      <c r="H14" s="2">
        <f>AVERAGE(J33:J34) - (B16*H33/0.5)</f>
        <v>0</v>
      </c>
      <c r="I14">
        <v>0</v>
      </c>
      <c r="J14" s="2">
        <f>AVERAGE(L33:L34) - (C16*H33/0.5)</f>
        <v>0</v>
      </c>
      <c r="L14">
        <v>0.5</v>
      </c>
      <c r="M14" s="3">
        <f>((F14*$F$21)+$F$22)*1000/L14</f>
        <v>8.2295781968355103E-2</v>
      </c>
      <c r="N14" s="3">
        <f>((H14*$H$21)+$H$22)*1000/L14</f>
        <v>0.10872587811333427</v>
      </c>
      <c r="O14" s="3">
        <f>N14-M14</f>
        <v>2.6430096144979168E-2</v>
      </c>
      <c r="P14" s="3">
        <f>((J14*$J$21)+$J$22)*1000/L14</f>
        <v>1.1205061035719907E-3</v>
      </c>
    </row>
    <row r="15" spans="1:16" x14ac:dyDescent="0.35">
      <c r="A15" t="s">
        <v>68</v>
      </c>
      <c r="B15" t="s">
        <v>69</v>
      </c>
      <c r="C15" t="s">
        <v>67</v>
      </c>
      <c r="E15">
        <f>3*G36/1000</f>
        <v>6.0000000000000006E-4</v>
      </c>
      <c r="F15" s="2">
        <f>AVERAGE(I36:I37) - (A16*G36/0.5)</f>
        <v>1098.9000000000001</v>
      </c>
      <c r="G15">
        <f>6*H36/1000</f>
        <v>1.2000000000000001E-3</v>
      </c>
      <c r="H15" s="2">
        <f>AVERAGE(J36:J37) - (B16*H36/0.5)</f>
        <v>2075.5</v>
      </c>
      <c r="I15">
        <f>0.3*H36/1000</f>
        <v>5.9999999999999995E-5</v>
      </c>
      <c r="J15" s="2">
        <f>AVERAGE(L36:L37) - (C16*H36/0.5)</f>
        <v>1148.3</v>
      </c>
      <c r="L15">
        <v>0.2</v>
      </c>
      <c r="M15" s="3">
        <f t="shared" ref="M15:M19" si="0">((F15*$F$21)+$F$22)*1000/L15</f>
        <v>2.9199952360527393</v>
      </c>
      <c r="N15" s="3">
        <f t="shared" ref="N15:N19" si="1">((H15*$H$21)+$H$22)*1000/L15</f>
        <v>5.6385881071524278</v>
      </c>
      <c r="O15" s="3">
        <f t="shared" ref="O15:O19" si="2">N15-M15</f>
        <v>2.7185928710996885</v>
      </c>
      <c r="P15" s="3">
        <f t="shared" ref="P15:P19" si="3">((J15*$J$21)+$J$22)*1000/L15</f>
        <v>0.29924213403752592</v>
      </c>
    </row>
    <row r="16" spans="1:16" x14ac:dyDescent="0.35">
      <c r="A16">
        <f>AVERAGE(I33:I34)</f>
        <v>86.5</v>
      </c>
      <c r="B16">
        <f>AVERAGE(J33:J34)</f>
        <v>240</v>
      </c>
      <c r="C16">
        <f>AVERAGE(L33:L34)</f>
        <v>183</v>
      </c>
      <c r="E16">
        <f>3*G39/1000</f>
        <v>1.7999999999999997E-3</v>
      </c>
      <c r="F16" s="2">
        <f>AVERAGE(I39:I40) - (A16*G39/0.5)</f>
        <v>3721.2</v>
      </c>
      <c r="G16">
        <f>6*H39/1000</f>
        <v>3.5999999999999995E-3</v>
      </c>
      <c r="H16" s="2">
        <f>AVERAGE(J39:J40) - (B16*H39/0.5)</f>
        <v>7256</v>
      </c>
      <c r="I16">
        <f>0.3*H39/1000</f>
        <v>1.7999999999999998E-4</v>
      </c>
      <c r="J16" s="2">
        <f>AVERAGE(L39:L40) - (C16*H39/0.5)</f>
        <v>3345.9</v>
      </c>
      <c r="L16">
        <v>0.6</v>
      </c>
      <c r="M16" s="3">
        <f t="shared" si="0"/>
        <v>3.1323370945977516</v>
      </c>
      <c r="N16" s="3">
        <f t="shared" si="1"/>
        <v>6.3447296678041756</v>
      </c>
      <c r="O16" s="3">
        <f t="shared" si="2"/>
        <v>3.212392573206424</v>
      </c>
      <c r="P16" s="3">
        <f t="shared" si="3"/>
        <v>0.28885546626698411</v>
      </c>
    </row>
    <row r="17" spans="1:62" x14ac:dyDescent="0.35">
      <c r="E17">
        <f>9*G42/1000</f>
        <v>2.9970000000000005E-3</v>
      </c>
      <c r="F17" s="2">
        <f>AVERAGE(I42:I43) - (A16*G42/0.5)</f>
        <v>5694.3909999999996</v>
      </c>
      <c r="G17">
        <f>18*H42/1000</f>
        <v>5.9940000000000011E-3</v>
      </c>
      <c r="H17" s="2">
        <f>AVERAGE(J42:J43) - (B16*H42/0.5)</f>
        <v>11053.16</v>
      </c>
      <c r="I17">
        <f>0.9*H42/1000</f>
        <v>2.9970000000000002E-4</v>
      </c>
      <c r="J17" s="2">
        <f>AVERAGE(L42:L43) - (C16*H42/0.5)</f>
        <v>6096.6220000000003</v>
      </c>
      <c r="L17">
        <v>0.33300000000000002</v>
      </c>
      <c r="M17" s="3">
        <f t="shared" si="0"/>
        <v>8.5710175251898058</v>
      </c>
      <c r="N17" s="3">
        <f t="shared" si="1"/>
        <v>17.329000387097445</v>
      </c>
      <c r="O17" s="3">
        <f t="shared" si="2"/>
        <v>8.7579828619076387</v>
      </c>
      <c r="P17" s="3">
        <f t="shared" si="3"/>
        <v>0.94695650899084971</v>
      </c>
    </row>
    <row r="18" spans="1:62" x14ac:dyDescent="0.35">
      <c r="E18">
        <f>9*G45/1000</f>
        <v>4.2030000000000001E-3</v>
      </c>
      <c r="F18" s="2">
        <f>AVERAGE(I45:I46) - (A16*G45/0.5)</f>
        <v>8338.7090000000007</v>
      </c>
      <c r="G18">
        <f>18*H45/1000</f>
        <v>8.4060000000000003E-3</v>
      </c>
      <c r="H18" s="2">
        <f>AVERAGE(J45:J46) - (B16*H45/0.5)</f>
        <v>15996.84</v>
      </c>
      <c r="I18">
        <f>0.9*H45/1000</f>
        <v>4.2030000000000002E-4</v>
      </c>
      <c r="J18" s="2">
        <f>AVERAGE(L45:L46) - (B16*H45/0.5)</f>
        <v>7936.84</v>
      </c>
      <c r="L18">
        <v>0.46700000000000003</v>
      </c>
      <c r="M18" s="3">
        <f t="shared" si="0"/>
        <v>8.9088411742241593</v>
      </c>
      <c r="N18" s="3">
        <f t="shared" si="1"/>
        <v>17.831273491227478</v>
      </c>
      <c r="O18" s="3">
        <f t="shared" si="2"/>
        <v>8.9224323170033184</v>
      </c>
      <c r="P18" s="3">
        <f t="shared" si="3"/>
        <v>0.87869226582356486</v>
      </c>
    </row>
    <row r="19" spans="1:62" x14ac:dyDescent="0.35">
      <c r="E19">
        <f>9*G48/1000</f>
        <v>5.3999999999999994E-3</v>
      </c>
      <c r="F19" s="2">
        <f>AVERAGE(I48:I49) - (A16*G48/0.5)</f>
        <v>11011.7</v>
      </c>
      <c r="G19">
        <f>18*H48/1000</f>
        <v>1.0799999999999999E-2</v>
      </c>
      <c r="H19" s="2">
        <f>AVERAGE(J48:J49) - (B16*H48/0.5)</f>
        <v>20997.5</v>
      </c>
      <c r="I19">
        <f>0.9*H48/1000</f>
        <v>5.4000000000000001E-4</v>
      </c>
      <c r="J19" s="2">
        <f>AVERAGE(L48:L49) - (C16*H48/0.5)</f>
        <v>10459.4</v>
      </c>
      <c r="L19">
        <v>0.6</v>
      </c>
      <c r="M19" s="3">
        <f t="shared" si="0"/>
        <v>9.1347885679928922</v>
      </c>
      <c r="N19" s="3">
        <f t="shared" si="1"/>
        <v>18.188866315872772</v>
      </c>
      <c r="O19" s="3">
        <f t="shared" si="2"/>
        <v>9.0540777478798802</v>
      </c>
      <c r="P19" s="3">
        <f t="shared" si="3"/>
        <v>0.90098705791160161</v>
      </c>
    </row>
    <row r="20" spans="1:62" x14ac:dyDescent="0.35">
      <c r="F20" s="2"/>
      <c r="H20" s="2"/>
      <c r="J20" s="2"/>
    </row>
    <row r="21" spans="1:62" x14ac:dyDescent="0.35">
      <c r="D21" t="s">
        <v>33</v>
      </c>
      <c r="F21" s="5">
        <f>SLOPE(E13:E19,F13:F19)</f>
        <v>4.9399504616104307E-7</v>
      </c>
      <c r="G21" s="5"/>
      <c r="H21" s="5">
        <f>SLOPE(G13:G19,H13:H19)</f>
        <v>5.171547493971662E-7</v>
      </c>
      <c r="I21" s="5"/>
      <c r="J21" s="5">
        <f>SLOPE(I13:I19,J13:J19)</f>
        <v>5.1631258169223369E-8</v>
      </c>
    </row>
    <row r="22" spans="1:62" x14ac:dyDescent="0.35">
      <c r="D22" t="s">
        <v>34</v>
      </c>
      <c r="F22" s="5">
        <f>INTERCEPT(E13:E19,F13:F19)</f>
        <v>4.1147890984177555E-5</v>
      </c>
      <c r="G22" s="5"/>
      <c r="H22" s="5">
        <f>INTERCEPT(G13:G19,H13:H19)</f>
        <v>5.4362939056667135E-5</v>
      </c>
      <c r="I22" s="5"/>
      <c r="J22" s="5">
        <f>INTERCEPT(I13:I19,J13:J19)</f>
        <v>5.6025305178599534E-7</v>
      </c>
    </row>
    <row r="23" spans="1:62" x14ac:dyDescent="0.35">
      <c r="D23" t="s">
        <v>35</v>
      </c>
      <c r="F23" s="4">
        <f>RSQ(E13:E19,F13:F19)</f>
        <v>0.99831045993855483</v>
      </c>
      <c r="G23" s="4"/>
      <c r="H23" s="4">
        <f>RSQ(G13:G19,H13:H19)</f>
        <v>0.99863128747550267</v>
      </c>
      <c r="I23" s="4"/>
      <c r="J23" s="4">
        <f>RSQ(I13:I19,J13:J19)</f>
        <v>0.99822470761306603</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79</v>
      </c>
      <c r="AJ24" s="2" t="s">
        <v>80</v>
      </c>
      <c r="AK24" s="2" t="s">
        <v>43</v>
      </c>
      <c r="AL24" s="2" t="s">
        <v>44</v>
      </c>
      <c r="AM24" s="2" t="s">
        <v>45</v>
      </c>
      <c r="AO24" s="2" t="s">
        <v>81</v>
      </c>
      <c r="AP24" s="2" t="s">
        <v>82</v>
      </c>
      <c r="AQ24" s="2" t="s">
        <v>46</v>
      </c>
      <c r="AR24" s="2" t="s">
        <v>47</v>
      </c>
      <c r="AS24" s="2" t="s">
        <v>48</v>
      </c>
      <c r="AU24" s="2" t="s">
        <v>83</v>
      </c>
      <c r="AV24" s="2" t="s">
        <v>49</v>
      </c>
      <c r="AW24" s="2" t="s">
        <v>50</v>
      </c>
      <c r="AX24" s="2" t="s">
        <v>51</v>
      </c>
      <c r="AY24" s="2" t="s">
        <v>52</v>
      </c>
      <c r="BA24" s="2" t="s">
        <v>84</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3917</v>
      </c>
      <c r="J25">
        <v>7239</v>
      </c>
      <c r="L25">
        <v>5256</v>
      </c>
      <c r="M25">
        <v>5.7</v>
      </c>
      <c r="N25">
        <v>10.685</v>
      </c>
      <c r="O25">
        <v>4.9859999999999998</v>
      </c>
      <c r="Q25">
        <v>0.72299999999999998</v>
      </c>
      <c r="R25">
        <v>1</v>
      </c>
      <c r="S25">
        <v>0</v>
      </c>
      <c r="T25">
        <v>0</v>
      </c>
      <c r="V25">
        <v>0</v>
      </c>
      <c r="Y25" s="1">
        <v>44851</v>
      </c>
      <c r="Z25" s="6">
        <v>0.46884259259259259</v>
      </c>
      <c r="AB25">
        <v>1</v>
      </c>
      <c r="AD25" s="3">
        <f t="shared" ref="AD25:AD88" si="4">((I25*$F$21)+$F$22)*1000/G25</f>
        <v>6.5870882893232778</v>
      </c>
      <c r="AE25" s="3">
        <f t="shared" ref="AE25:AE88" si="5">((J25*$H$21)+$H$22)*1000/H25</f>
        <v>12.660153899809179</v>
      </c>
      <c r="AF25" s="3">
        <f t="shared" ref="AF25:AF88" si="6">AE25-AD25</f>
        <v>6.0730656104859015</v>
      </c>
      <c r="AG25" s="3">
        <f t="shared" ref="AG25:AG88" si="7">((L25*$J$21)+$J$22)*1000/H25</f>
        <v>0.90644715329741332</v>
      </c>
      <c r="AH25" s="3"/>
    </row>
    <row r="26" spans="1:62" x14ac:dyDescent="0.35">
      <c r="A26">
        <v>2</v>
      </c>
      <c r="B26">
        <v>1</v>
      </c>
      <c r="C26" t="s">
        <v>26</v>
      </c>
      <c r="D26" t="s">
        <v>27</v>
      </c>
      <c r="G26">
        <v>0.3</v>
      </c>
      <c r="H26">
        <v>0.3</v>
      </c>
      <c r="I26">
        <v>6743</v>
      </c>
      <c r="J26">
        <v>7230</v>
      </c>
      <c r="L26">
        <v>5464</v>
      </c>
      <c r="M26">
        <v>9.3140000000000001</v>
      </c>
      <c r="N26">
        <v>10.673</v>
      </c>
      <c r="O26">
        <v>1.359</v>
      </c>
      <c r="Q26">
        <v>0.75900000000000001</v>
      </c>
      <c r="R26">
        <v>1</v>
      </c>
      <c r="S26">
        <v>0</v>
      </c>
      <c r="T26">
        <v>0</v>
      </c>
      <c r="V26">
        <v>0</v>
      </c>
      <c r="Y26" s="1">
        <v>44851</v>
      </c>
      <c r="Z26" s="6">
        <v>0.47541666666666665</v>
      </c>
      <c r="AB26">
        <v>1</v>
      </c>
      <c r="AD26" s="3">
        <f t="shared" si="4"/>
        <v>11.240521624160305</v>
      </c>
      <c r="AE26" s="3">
        <f t="shared" si="5"/>
        <v>12.644639257327263</v>
      </c>
      <c r="AF26" s="3">
        <f t="shared" si="6"/>
        <v>1.4041176331669583</v>
      </c>
      <c r="AG26" s="3">
        <f t="shared" si="7"/>
        <v>0.94224482562807488</v>
      </c>
      <c r="AH26" s="3"/>
      <c r="AK26">
        <f>ABS(100*(AD26-AD27)/(AVERAGE(AD26:AD27)))</f>
        <v>0.19062153314803906</v>
      </c>
      <c r="AQ26">
        <f>ABS(100*(AE26-AE27)/(AVERAGE(AE26:AE27)))</f>
        <v>5.4547046664453695E-2</v>
      </c>
      <c r="AW26">
        <f>ABS(100*(AF26-AF27)/(AVERAGE(AF26:AF27)))</f>
        <v>1.0281515721235615</v>
      </c>
      <c r="BC26">
        <f>ABS(100*(AG26-AG27)/(AVERAGE(AG26:AG27)))</f>
        <v>2.8803652651343916</v>
      </c>
      <c r="BG26" s="3">
        <f>AVERAGE(AD26:AD27)</f>
        <v>11.229818398160148</v>
      </c>
      <c r="BH26" s="3">
        <f>AVERAGE(AE26:AE27)</f>
        <v>12.641191558997949</v>
      </c>
      <c r="BI26" s="3">
        <f>AVERAGE(AF26:AF27)</f>
        <v>1.4113731608378002</v>
      </c>
      <c r="BJ26" s="3">
        <f>AVERAGE(AG26:AG27)</f>
        <v>0.9560131611398679</v>
      </c>
    </row>
    <row r="27" spans="1:62" x14ac:dyDescent="0.35">
      <c r="A27">
        <v>3</v>
      </c>
      <c r="B27">
        <v>1</v>
      </c>
      <c r="C27" t="s">
        <v>26</v>
      </c>
      <c r="D27" t="s">
        <v>27</v>
      </c>
      <c r="G27">
        <v>0.3</v>
      </c>
      <c r="H27">
        <v>0.3</v>
      </c>
      <c r="I27">
        <v>6730</v>
      </c>
      <c r="J27">
        <v>7226</v>
      </c>
      <c r="L27">
        <v>5624</v>
      </c>
      <c r="M27">
        <v>9.2970000000000006</v>
      </c>
      <c r="N27">
        <v>10.667</v>
      </c>
      <c r="O27">
        <v>1.37</v>
      </c>
      <c r="Q27">
        <v>0.78700000000000003</v>
      </c>
      <c r="R27">
        <v>1</v>
      </c>
      <c r="S27">
        <v>0</v>
      </c>
      <c r="T27">
        <v>0</v>
      </c>
      <c r="V27">
        <v>0</v>
      </c>
      <c r="Y27" s="1">
        <v>44851</v>
      </c>
      <c r="Z27" s="6">
        <v>0.48229166666666662</v>
      </c>
      <c r="AB27">
        <v>1</v>
      </c>
      <c r="AD27" s="3">
        <f t="shared" si="4"/>
        <v>11.219115172159992</v>
      </c>
      <c r="AE27" s="3">
        <f t="shared" si="5"/>
        <v>12.637743860668634</v>
      </c>
      <c r="AF27" s="3">
        <f t="shared" si="6"/>
        <v>1.4186286885086421</v>
      </c>
      <c r="AG27" s="3">
        <f t="shared" si="7"/>
        <v>0.96978149665166091</v>
      </c>
      <c r="AH27" s="3"/>
    </row>
    <row r="28" spans="1:62" x14ac:dyDescent="0.35">
      <c r="A28">
        <v>4</v>
      </c>
      <c r="B28">
        <v>3</v>
      </c>
      <c r="C28" t="s">
        <v>85</v>
      </c>
      <c r="D28" t="s">
        <v>27</v>
      </c>
      <c r="G28">
        <v>0.5</v>
      </c>
      <c r="H28">
        <v>0.5</v>
      </c>
      <c r="I28">
        <v>3671</v>
      </c>
      <c r="J28">
        <v>793</v>
      </c>
      <c r="L28">
        <v>422</v>
      </c>
      <c r="M28">
        <v>3.2309999999999999</v>
      </c>
      <c r="N28">
        <v>0.95</v>
      </c>
      <c r="O28">
        <v>0</v>
      </c>
      <c r="Q28">
        <v>0</v>
      </c>
      <c r="R28">
        <v>1</v>
      </c>
      <c r="S28">
        <v>0</v>
      </c>
      <c r="T28">
        <v>0</v>
      </c>
      <c r="V28">
        <v>0</v>
      </c>
      <c r="Y28" s="1">
        <v>44851</v>
      </c>
      <c r="Z28" s="6">
        <v>0.49612268518518521</v>
      </c>
      <c r="AB28">
        <v>1</v>
      </c>
      <c r="AD28" s="3">
        <f t="shared" si="4"/>
        <v>3.7092074108827333</v>
      </c>
      <c r="AE28" s="3">
        <f t="shared" si="5"/>
        <v>0.92893331065723994</v>
      </c>
      <c r="AF28" s="3">
        <f t="shared" si="6"/>
        <v>-2.7802741002254932</v>
      </c>
      <c r="AG28" s="3">
        <f t="shared" si="7"/>
        <v>4.4697287998396514E-2</v>
      </c>
      <c r="AH28" s="3"/>
    </row>
    <row r="29" spans="1:62" x14ac:dyDescent="0.35">
      <c r="A29">
        <v>5</v>
      </c>
      <c r="B29">
        <v>3</v>
      </c>
      <c r="C29" t="s">
        <v>85</v>
      </c>
      <c r="D29" t="s">
        <v>27</v>
      </c>
      <c r="G29">
        <v>0.5</v>
      </c>
      <c r="H29">
        <v>0.5</v>
      </c>
      <c r="I29">
        <v>596</v>
      </c>
      <c r="J29">
        <v>999</v>
      </c>
      <c r="L29">
        <v>561</v>
      </c>
      <c r="M29">
        <v>0.872</v>
      </c>
      <c r="N29">
        <v>1.125</v>
      </c>
      <c r="O29">
        <v>0.253</v>
      </c>
      <c r="Q29">
        <v>0</v>
      </c>
      <c r="R29">
        <v>1</v>
      </c>
      <c r="S29">
        <v>0</v>
      </c>
      <c r="T29">
        <v>0</v>
      </c>
      <c r="V29">
        <v>0</v>
      </c>
      <c r="Y29" s="1">
        <v>44851</v>
      </c>
      <c r="Z29" s="6">
        <v>0.50280092592592596</v>
      </c>
      <c r="AB29">
        <v>1</v>
      </c>
      <c r="AD29" s="3">
        <f t="shared" si="4"/>
        <v>0.67113787699231842</v>
      </c>
      <c r="AE29" s="3">
        <f t="shared" si="5"/>
        <v>1.1420010674088723</v>
      </c>
      <c r="AF29" s="3">
        <f t="shared" si="6"/>
        <v>0.47086319041655389</v>
      </c>
      <c r="AG29" s="3">
        <f t="shared" si="7"/>
        <v>5.9050777769440614E-2</v>
      </c>
      <c r="AH29" s="3"/>
      <c r="AK29">
        <f>ABS(100*(AD29-AD30)/(AVERAGE(AD29:AD30)))</f>
        <v>4.3209226375777936</v>
      </c>
      <c r="AQ29">
        <f>ABS(100*(AE29-AE30)/(AVERAGE(AE29:AE30)))</f>
        <v>14.055572795391123</v>
      </c>
      <c r="AW29">
        <f>ABS(100*(AF29-AF30)/(AVERAGE(AF29:AF30)))</f>
        <v>47.136018605366317</v>
      </c>
      <c r="BC29">
        <f>ABS(100*(AG29-AG30)/(AVERAGE(AG29:AG30)))</f>
        <v>2.2477697820214702</v>
      </c>
      <c r="BG29" s="3">
        <f>AVERAGE(AD29:AD30)</f>
        <v>0.68595772837714974</v>
      </c>
      <c r="BH29" s="3">
        <f>AVERAGE(AE29:AE30)</f>
        <v>1.0670136287462832</v>
      </c>
      <c r="BI29" s="3">
        <f>AVERAGE(AF29:AF30)</f>
        <v>0.38105590036913345</v>
      </c>
      <c r="BJ29" s="3">
        <f>AVERAGE(AG29:AG30)</f>
        <v>5.9721984125640518E-2</v>
      </c>
    </row>
    <row r="30" spans="1:62" x14ac:dyDescent="0.35">
      <c r="A30">
        <v>6</v>
      </c>
      <c r="B30">
        <v>3</v>
      </c>
      <c r="C30" t="s">
        <v>85</v>
      </c>
      <c r="D30" t="s">
        <v>27</v>
      </c>
      <c r="G30">
        <v>0.5</v>
      </c>
      <c r="H30">
        <v>0.5</v>
      </c>
      <c r="I30">
        <v>626</v>
      </c>
      <c r="J30">
        <v>854</v>
      </c>
      <c r="L30">
        <v>574</v>
      </c>
      <c r="M30">
        <v>0.89500000000000002</v>
      </c>
      <c r="N30">
        <v>1.002</v>
      </c>
      <c r="O30">
        <v>0.107</v>
      </c>
      <c r="Q30">
        <v>0</v>
      </c>
      <c r="R30">
        <v>1</v>
      </c>
      <c r="S30">
        <v>0</v>
      </c>
      <c r="T30">
        <v>0</v>
      </c>
      <c r="V30">
        <v>0</v>
      </c>
      <c r="Y30" s="1">
        <v>44851</v>
      </c>
      <c r="Z30" s="6">
        <v>0.50990740740740736</v>
      </c>
      <c r="AB30">
        <v>1</v>
      </c>
      <c r="AD30" s="3">
        <f t="shared" si="4"/>
        <v>0.70077757976198107</v>
      </c>
      <c r="AE30" s="3">
        <f t="shared" si="5"/>
        <v>0.99202619008369408</v>
      </c>
      <c r="AF30" s="3">
        <f t="shared" si="6"/>
        <v>0.29124861032171301</v>
      </c>
      <c r="AG30" s="3">
        <f t="shared" si="7"/>
        <v>6.0393190481840421E-2</v>
      </c>
      <c r="AH30" s="3"/>
    </row>
    <row r="31" spans="1:62" x14ac:dyDescent="0.35">
      <c r="A31">
        <v>7</v>
      </c>
      <c r="B31">
        <v>3</v>
      </c>
      <c r="D31" t="s">
        <v>87</v>
      </c>
      <c r="Y31" s="1">
        <v>44851</v>
      </c>
      <c r="Z31" s="6">
        <v>0.51366898148148155</v>
      </c>
      <c r="AD31" s="3"/>
      <c r="AE31" s="3"/>
      <c r="AF31" s="3"/>
      <c r="AG31" s="3"/>
      <c r="AH31" s="3"/>
    </row>
    <row r="32" spans="1:62" x14ac:dyDescent="0.35">
      <c r="A32">
        <v>8</v>
      </c>
      <c r="B32">
        <v>3</v>
      </c>
      <c r="C32" t="s">
        <v>86</v>
      </c>
      <c r="D32" t="s">
        <v>27</v>
      </c>
      <c r="G32">
        <v>0.5</v>
      </c>
      <c r="H32">
        <v>0.5</v>
      </c>
      <c r="I32">
        <v>89</v>
      </c>
      <c r="J32">
        <v>200</v>
      </c>
      <c r="L32">
        <v>192</v>
      </c>
      <c r="M32">
        <v>0.48299999999999998</v>
      </c>
      <c r="N32">
        <v>0.44800000000000001</v>
      </c>
      <c r="O32">
        <v>0</v>
      </c>
      <c r="Q32">
        <v>0</v>
      </c>
      <c r="R32">
        <v>1</v>
      </c>
      <c r="S32">
        <v>0</v>
      </c>
      <c r="T32">
        <v>0</v>
      </c>
      <c r="V32">
        <v>0</v>
      </c>
      <c r="Y32" s="1">
        <v>44851</v>
      </c>
      <c r="Z32" s="6">
        <v>0.52484953703703707</v>
      </c>
      <c r="AB32">
        <v>1</v>
      </c>
      <c r="AD32" s="3">
        <f t="shared" si="4"/>
        <v>0.17022690018502079</v>
      </c>
      <c r="AE32" s="3">
        <f t="shared" si="5"/>
        <v>0.31558777787220077</v>
      </c>
      <c r="AF32" s="3">
        <f t="shared" si="6"/>
        <v>0.14536087768717998</v>
      </c>
      <c r="AG32" s="3">
        <f t="shared" si="7"/>
        <v>2.0946909240553764E-2</v>
      </c>
      <c r="AH32" s="3"/>
    </row>
    <row r="33" spans="1:62" x14ac:dyDescent="0.35">
      <c r="A33">
        <v>9</v>
      </c>
      <c r="B33">
        <v>3</v>
      </c>
      <c r="C33" t="s">
        <v>86</v>
      </c>
      <c r="D33" t="s">
        <v>27</v>
      </c>
      <c r="G33">
        <v>0.5</v>
      </c>
      <c r="H33">
        <v>0.5</v>
      </c>
      <c r="I33">
        <v>66</v>
      </c>
      <c r="J33">
        <v>282</v>
      </c>
      <c r="L33">
        <v>203</v>
      </c>
      <c r="M33">
        <v>0.46500000000000002</v>
      </c>
      <c r="N33">
        <v>0.51700000000000002</v>
      </c>
      <c r="O33">
        <v>5.1999999999999998E-2</v>
      </c>
      <c r="Q33">
        <v>0</v>
      </c>
      <c r="R33">
        <v>1</v>
      </c>
      <c r="S33">
        <v>0</v>
      </c>
      <c r="T33">
        <v>0</v>
      </c>
      <c r="V33">
        <v>0</v>
      </c>
      <c r="Y33" s="1">
        <v>44851</v>
      </c>
      <c r="Z33" s="6">
        <v>0.53077546296296296</v>
      </c>
      <c r="AB33">
        <v>1</v>
      </c>
      <c r="AD33" s="3">
        <f t="shared" si="4"/>
        <v>0.14750312806161281</v>
      </c>
      <c r="AE33" s="3">
        <f t="shared" si="5"/>
        <v>0.40040115677333599</v>
      </c>
      <c r="AF33" s="3">
        <f t="shared" si="6"/>
        <v>0.25289802871172318</v>
      </c>
      <c r="AG33" s="3">
        <f t="shared" si="7"/>
        <v>2.208279692027668E-2</v>
      </c>
      <c r="AH33" s="3"/>
      <c r="AK33">
        <f>ABS(100*(AD33-AD34)/(AVERAGE(AD33:AD34)))</f>
        <v>24.146600085964202</v>
      </c>
      <c r="AQ33">
        <f>ABS(100*(AE33-AE34)/(AVERAGE(AE33:AE34)))</f>
        <v>24.339410434025975</v>
      </c>
      <c r="AW33">
        <f>ABS(100*(AF33-AF34)/(AVERAGE(AF33:AF34)))</f>
        <v>67.329500533228426</v>
      </c>
      <c r="BC33">
        <f>ABS(100*(AG33-AG34)/(AVERAGE(AG33:AG34)))</f>
        <v>20.634400096151175</v>
      </c>
      <c r="BG33" s="3">
        <f>AVERAGE(AD33:AD34)</f>
        <v>0.16775692495421557</v>
      </c>
      <c r="BH33" s="3">
        <f>AVERAGE(AE33:AE34)</f>
        <v>0.35696015782397406</v>
      </c>
      <c r="BI33" s="3">
        <f>AVERAGE(AF33:AF34)</f>
        <v>0.18920323286975846</v>
      </c>
      <c r="BJ33" s="3">
        <f>AVERAGE(AG33:AG34)</f>
        <v>2.0017546593507747E-2</v>
      </c>
    </row>
    <row r="34" spans="1:62" x14ac:dyDescent="0.35">
      <c r="A34">
        <v>10</v>
      </c>
      <c r="B34">
        <v>3</v>
      </c>
      <c r="C34" t="s">
        <v>86</v>
      </c>
      <c r="D34" t="s">
        <v>27</v>
      </c>
      <c r="G34">
        <v>0.5</v>
      </c>
      <c r="H34">
        <v>0.5</v>
      </c>
      <c r="I34">
        <v>107</v>
      </c>
      <c r="J34">
        <v>198</v>
      </c>
      <c r="L34">
        <v>163</v>
      </c>
      <c r="M34">
        <v>0.497</v>
      </c>
      <c r="N34">
        <v>0.44600000000000001</v>
      </c>
      <c r="O34">
        <v>0</v>
      </c>
      <c r="Q34">
        <v>0</v>
      </c>
      <c r="R34">
        <v>1</v>
      </c>
      <c r="S34">
        <v>0</v>
      </c>
      <c r="T34">
        <v>0</v>
      </c>
      <c r="V34">
        <v>0</v>
      </c>
      <c r="Y34" s="1">
        <v>44851</v>
      </c>
      <c r="Z34" s="6">
        <v>0.53682870370370372</v>
      </c>
      <c r="AB34">
        <v>1</v>
      </c>
      <c r="AD34" s="3">
        <f t="shared" si="4"/>
        <v>0.18801072184681833</v>
      </c>
      <c r="AE34" s="3">
        <f t="shared" si="5"/>
        <v>0.31351915887461207</v>
      </c>
      <c r="AF34" s="3">
        <f t="shared" si="6"/>
        <v>0.12550843702779374</v>
      </c>
      <c r="AG34" s="3">
        <f t="shared" si="7"/>
        <v>1.7952296266738811E-2</v>
      </c>
      <c r="AH34" s="3"/>
    </row>
    <row r="35" spans="1:62" x14ac:dyDescent="0.35">
      <c r="A35">
        <v>11</v>
      </c>
      <c r="B35">
        <v>4</v>
      </c>
      <c r="C35" t="s">
        <v>61</v>
      </c>
      <c r="D35" t="s">
        <v>27</v>
      </c>
      <c r="G35">
        <v>0.2</v>
      </c>
      <c r="H35">
        <v>0.2</v>
      </c>
      <c r="I35">
        <v>494</v>
      </c>
      <c r="J35">
        <v>2100</v>
      </c>
      <c r="L35">
        <v>1209</v>
      </c>
      <c r="M35">
        <v>1.984</v>
      </c>
      <c r="N35">
        <v>5.1440000000000001</v>
      </c>
      <c r="O35">
        <v>3.1589999999999998</v>
      </c>
      <c r="Q35">
        <v>2.5999999999999999E-2</v>
      </c>
      <c r="R35">
        <v>1</v>
      </c>
      <c r="S35">
        <v>0</v>
      </c>
      <c r="T35">
        <v>0</v>
      </c>
      <c r="V35">
        <v>0</v>
      </c>
      <c r="Y35" s="1">
        <v>44851</v>
      </c>
      <c r="Z35" s="6">
        <v>0.54782407407407407</v>
      </c>
      <c r="AB35">
        <v>1</v>
      </c>
      <c r="AD35" s="3">
        <f t="shared" si="4"/>
        <v>1.4259072189386639</v>
      </c>
      <c r="AE35" s="3">
        <f t="shared" si="5"/>
        <v>5.7019395639535801</v>
      </c>
      <c r="AF35" s="3">
        <f t="shared" si="6"/>
        <v>4.276032345014916</v>
      </c>
      <c r="AG35" s="3">
        <f t="shared" si="7"/>
        <v>0.3149122208918852</v>
      </c>
      <c r="AH35" s="3"/>
    </row>
    <row r="36" spans="1:62" x14ac:dyDescent="0.35">
      <c r="A36">
        <v>12</v>
      </c>
      <c r="B36">
        <v>4</v>
      </c>
      <c r="C36" t="s">
        <v>61</v>
      </c>
      <c r="D36" t="s">
        <v>27</v>
      </c>
      <c r="G36">
        <v>0.2</v>
      </c>
      <c r="H36">
        <v>0.2</v>
      </c>
      <c r="I36">
        <v>1155</v>
      </c>
      <c r="J36">
        <v>2169</v>
      </c>
      <c r="L36">
        <v>1212</v>
      </c>
      <c r="M36">
        <v>3.2519999999999998</v>
      </c>
      <c r="N36">
        <v>5.2889999999999997</v>
      </c>
      <c r="O36">
        <v>2.0369999999999999</v>
      </c>
      <c r="Q36">
        <v>2.7E-2</v>
      </c>
      <c r="R36">
        <v>1</v>
      </c>
      <c r="S36">
        <v>0</v>
      </c>
      <c r="T36">
        <v>0</v>
      </c>
      <c r="V36">
        <v>0</v>
      </c>
      <c r="Y36" s="1">
        <v>44851</v>
      </c>
      <c r="Z36" s="6">
        <v>0.55403935185185182</v>
      </c>
      <c r="AB36">
        <v>1</v>
      </c>
      <c r="AD36" s="3">
        <f t="shared" si="4"/>
        <v>3.0585608465009115</v>
      </c>
      <c r="AE36" s="3">
        <f t="shared" si="5"/>
        <v>5.8803579524956024</v>
      </c>
      <c r="AF36" s="3">
        <f t="shared" si="6"/>
        <v>2.8217971059946909</v>
      </c>
      <c r="AG36" s="3">
        <f t="shared" si="7"/>
        <v>0.31568668976442354</v>
      </c>
      <c r="AH36" s="3"/>
      <c r="AJ36">
        <f>ABS(100*((AVERAGE(AD36:AD37))-3)/3)</f>
        <v>0.1818793012866434</v>
      </c>
      <c r="AK36">
        <f>ABS(100*(AD36-AD37)/(AVERAGE(AD36:AD37)))</f>
        <v>3.5338704519344768</v>
      </c>
      <c r="AP36">
        <f>ABS(100*((AVERAGE(AE36:AE37))-6)/6)</f>
        <v>1.8862935522822106</v>
      </c>
      <c r="AQ36">
        <f>ABS(100*(AE36-AE37)/(AVERAGE(AE36:AE37)))</f>
        <v>0.21962389699036386</v>
      </c>
      <c r="AV36">
        <f>ABS(100*((AVERAGE(AF36:AF37))-3)/3)</f>
        <v>3.9544664058510648</v>
      </c>
      <c r="AW36">
        <f>ABS(100*(AF36-AF37)/(AVERAGE(AF36:AF37)))</f>
        <v>4.1347681390018183</v>
      </c>
      <c r="BB36">
        <f>ABS(100*((AVERAGE(AG36:AG37))-0.3)/0.3)</f>
        <v>6.0463915091538887</v>
      </c>
      <c r="BC36">
        <f>ABS(100*(AG36-AG37)/(AVERAGE(AG36:AG37)))</f>
        <v>1.5417684833569041</v>
      </c>
      <c r="BG36" s="3">
        <f>AVERAGE(AD36:AD37)</f>
        <v>3.0054563790385993</v>
      </c>
      <c r="BH36" s="3">
        <f>AVERAGE(AE36:AE37)</f>
        <v>5.8868223868630674</v>
      </c>
      <c r="BI36" s="3">
        <f>AVERAGE(AF36:AF37)</f>
        <v>2.8813660078244681</v>
      </c>
      <c r="BJ36" s="3">
        <f>AVERAGE(AG36:AG37)</f>
        <v>0.31813917452746165</v>
      </c>
    </row>
    <row r="37" spans="1:62" x14ac:dyDescent="0.35">
      <c r="A37">
        <v>13</v>
      </c>
      <c r="B37">
        <v>4</v>
      </c>
      <c r="C37" t="s">
        <v>61</v>
      </c>
      <c r="D37" t="s">
        <v>27</v>
      </c>
      <c r="G37">
        <v>0.2</v>
      </c>
      <c r="H37">
        <v>0.2</v>
      </c>
      <c r="I37">
        <v>1112</v>
      </c>
      <c r="J37">
        <v>2174</v>
      </c>
      <c r="L37">
        <v>1231</v>
      </c>
      <c r="M37">
        <v>3.17</v>
      </c>
      <c r="N37">
        <v>5.3019999999999996</v>
      </c>
      <c r="O37">
        <v>2.1320000000000001</v>
      </c>
      <c r="Q37">
        <v>3.2000000000000001E-2</v>
      </c>
      <c r="R37">
        <v>1</v>
      </c>
      <c r="S37">
        <v>0</v>
      </c>
      <c r="T37">
        <v>0</v>
      </c>
      <c r="V37">
        <v>0</v>
      </c>
      <c r="Y37" s="1">
        <v>44851</v>
      </c>
      <c r="Z37" s="6">
        <v>0.56071759259259257</v>
      </c>
      <c r="AB37">
        <v>1</v>
      </c>
      <c r="AD37" s="3">
        <f t="shared" si="4"/>
        <v>2.9523519115762866</v>
      </c>
      <c r="AE37" s="3">
        <f t="shared" si="5"/>
        <v>5.8932868212305323</v>
      </c>
      <c r="AF37" s="3">
        <f t="shared" si="6"/>
        <v>2.9409349096542456</v>
      </c>
      <c r="AG37" s="3">
        <f t="shared" si="7"/>
        <v>0.32059165929049976</v>
      </c>
      <c r="AH37" s="3"/>
    </row>
    <row r="38" spans="1:62" x14ac:dyDescent="0.35">
      <c r="A38">
        <v>14</v>
      </c>
      <c r="B38">
        <v>5</v>
      </c>
      <c r="C38" t="s">
        <v>61</v>
      </c>
      <c r="D38" t="s">
        <v>27</v>
      </c>
      <c r="G38">
        <v>0.6</v>
      </c>
      <c r="H38">
        <v>0.6</v>
      </c>
      <c r="I38">
        <v>3743</v>
      </c>
      <c r="J38">
        <v>7543</v>
      </c>
      <c r="L38">
        <v>3572</v>
      </c>
      <c r="M38">
        <v>2.7389999999999999</v>
      </c>
      <c r="N38">
        <v>5.5579999999999998</v>
      </c>
      <c r="O38">
        <v>2.819</v>
      </c>
      <c r="Q38">
        <v>0.215</v>
      </c>
      <c r="R38">
        <v>1</v>
      </c>
      <c r="S38">
        <v>0</v>
      </c>
      <c r="T38">
        <v>0</v>
      </c>
      <c r="V38">
        <v>0</v>
      </c>
      <c r="Y38" s="1">
        <v>44851</v>
      </c>
      <c r="Z38" s="6">
        <v>0.57368055555555553</v>
      </c>
      <c r="AB38">
        <v>1</v>
      </c>
      <c r="AD38" s="3">
        <f t="shared" si="4"/>
        <v>3.1502855812749364</v>
      </c>
      <c r="AE38" s="3">
        <f t="shared" si="5"/>
        <v>6.5921020229324858</v>
      </c>
      <c r="AF38" s="3">
        <f t="shared" si="6"/>
        <v>3.4418164416575494</v>
      </c>
      <c r="AG38" s="3">
        <f t="shared" si="7"/>
        <v>0.30831184538708645</v>
      </c>
      <c r="AH38" s="3"/>
    </row>
    <row r="39" spans="1:62" x14ac:dyDescent="0.35">
      <c r="A39">
        <v>15</v>
      </c>
      <c r="B39">
        <v>5</v>
      </c>
      <c r="C39" t="s">
        <v>61</v>
      </c>
      <c r="D39" t="s">
        <v>27</v>
      </c>
      <c r="G39">
        <v>0.6</v>
      </c>
      <c r="H39">
        <v>0.6</v>
      </c>
      <c r="I39">
        <v>3834</v>
      </c>
      <c r="J39">
        <v>7547</v>
      </c>
      <c r="L39">
        <v>3573</v>
      </c>
      <c r="M39">
        <v>2.7970000000000002</v>
      </c>
      <c r="N39">
        <v>5.56</v>
      </c>
      <c r="O39">
        <v>2.7629999999999999</v>
      </c>
      <c r="Q39">
        <v>0.215</v>
      </c>
      <c r="R39">
        <v>1</v>
      </c>
      <c r="S39">
        <v>0</v>
      </c>
      <c r="T39">
        <v>0</v>
      </c>
      <c r="V39">
        <v>0</v>
      </c>
      <c r="Y39" s="1">
        <v>44851</v>
      </c>
      <c r="Z39" s="6">
        <v>0.58096064814814818</v>
      </c>
      <c r="AB39">
        <v>1</v>
      </c>
      <c r="AD39" s="3">
        <f t="shared" si="4"/>
        <v>3.2252081632760277</v>
      </c>
      <c r="AE39" s="3">
        <f t="shared" si="5"/>
        <v>6.5955497212618024</v>
      </c>
      <c r="AF39" s="3">
        <f t="shared" si="6"/>
        <v>3.3703415579857747</v>
      </c>
      <c r="AG39" s="3">
        <f t="shared" si="7"/>
        <v>0.30839789748403518</v>
      </c>
      <c r="AH39" s="3"/>
      <c r="AJ39">
        <f>ABS(100*((AVERAGE(AD39:AD40))-3)/3)</f>
        <v>7.2599412527870681</v>
      </c>
      <c r="AK39">
        <f>ABS(100*(AD39-AD40)/(AVERAGE(AD39:AD40)))</f>
        <v>0.46055875137653451</v>
      </c>
      <c r="AP39">
        <f>ABS(100*((AVERAGE(AE39:AE40))-6)/6)</f>
        <v>9.8827324585802678</v>
      </c>
      <c r="AQ39">
        <f>ABS(100*(AE39-AE40)/(AVERAGE(AE39:AE40)))</f>
        <v>7.8440403059113151E-2</v>
      </c>
      <c r="AV39">
        <f>ABS(100*((AVERAGE(AF39:AF40))-3)/3)</f>
        <v>12.505523664373468</v>
      </c>
      <c r="AW39">
        <f>ABS(100*(AF39-AF40)/(AVERAGE(AF39:AF40)))</f>
        <v>0.28586163525153968</v>
      </c>
      <c r="BB39">
        <f>ABS(100*((AVERAGE(AG39:AG40))-0.3)/0.3)</f>
        <v>2.5841689189733028</v>
      </c>
      <c r="BC39">
        <f>ABS(100*(AG39-AG40)/(AVERAGE(AG39:AG40)))</f>
        <v>0.41942191400250456</v>
      </c>
      <c r="BG39" s="3">
        <f>AVERAGE(AD39:AD40)</f>
        <v>3.2177982375836121</v>
      </c>
      <c r="BH39" s="3">
        <f>AVERAGE(AE39:AE40)</f>
        <v>6.5929639475148161</v>
      </c>
      <c r="BI39" s="3">
        <f>AVERAGE(AF39:AF40)</f>
        <v>3.375165709931204</v>
      </c>
      <c r="BJ39" s="3">
        <f>AVERAGE(AG39:AG40)</f>
        <v>0.3077525067569199</v>
      </c>
    </row>
    <row r="40" spans="1:62" x14ac:dyDescent="0.35">
      <c r="A40">
        <v>16</v>
      </c>
      <c r="B40">
        <v>5</v>
      </c>
      <c r="C40" t="s">
        <v>61</v>
      </c>
      <c r="D40" t="s">
        <v>27</v>
      </c>
      <c r="G40">
        <v>0.6</v>
      </c>
      <c r="H40">
        <v>0.6</v>
      </c>
      <c r="I40">
        <v>3816</v>
      </c>
      <c r="J40">
        <v>7541</v>
      </c>
      <c r="L40">
        <v>3558</v>
      </c>
      <c r="M40">
        <v>2.7850000000000001</v>
      </c>
      <c r="N40">
        <v>5.556</v>
      </c>
      <c r="O40">
        <v>2.7709999999999999</v>
      </c>
      <c r="Q40">
        <v>0.21299999999999999</v>
      </c>
      <c r="R40">
        <v>1</v>
      </c>
      <c r="S40">
        <v>0</v>
      </c>
      <c r="T40">
        <v>0</v>
      </c>
      <c r="V40">
        <v>0</v>
      </c>
      <c r="Y40" s="1">
        <v>44851</v>
      </c>
      <c r="Z40" s="6">
        <v>0.58869212962962958</v>
      </c>
      <c r="AB40">
        <v>1</v>
      </c>
      <c r="AD40" s="3">
        <f t="shared" si="4"/>
        <v>3.2103883118911964</v>
      </c>
      <c r="AE40" s="3">
        <f t="shared" si="5"/>
        <v>6.5903781737678298</v>
      </c>
      <c r="AF40" s="3">
        <f t="shared" si="6"/>
        <v>3.3799898618766333</v>
      </c>
      <c r="AG40" s="3">
        <f t="shared" si="7"/>
        <v>0.30710711602980462</v>
      </c>
      <c r="AH40" s="3"/>
    </row>
    <row r="41" spans="1:62" x14ac:dyDescent="0.35">
      <c r="A41">
        <v>17</v>
      </c>
      <c r="B41">
        <v>6</v>
      </c>
      <c r="C41" t="s">
        <v>65</v>
      </c>
      <c r="D41" t="s">
        <v>27</v>
      </c>
      <c r="G41">
        <v>0.33300000000000002</v>
      </c>
      <c r="H41">
        <v>0.33300000000000002</v>
      </c>
      <c r="I41">
        <v>4503</v>
      </c>
      <c r="J41">
        <v>11150</v>
      </c>
      <c r="L41">
        <v>6084</v>
      </c>
      <c r="M41">
        <v>5.81</v>
      </c>
      <c r="N41">
        <v>14.602</v>
      </c>
      <c r="O41">
        <v>8.7919999999999998</v>
      </c>
      <c r="Q41">
        <v>0.78100000000000003</v>
      </c>
      <c r="R41">
        <v>1</v>
      </c>
      <c r="S41">
        <v>0</v>
      </c>
      <c r="T41">
        <v>0</v>
      </c>
      <c r="V41">
        <v>0</v>
      </c>
      <c r="Y41" s="1">
        <v>44851</v>
      </c>
      <c r="Z41" s="6">
        <v>0.60129629629629633</v>
      </c>
      <c r="AB41">
        <v>1</v>
      </c>
      <c r="AD41" s="3">
        <f t="shared" si="4"/>
        <v>6.8036263779199819</v>
      </c>
      <c r="AE41" s="3">
        <f t="shared" si="5"/>
        <v>17.479394579084293</v>
      </c>
      <c r="AF41" s="3">
        <f t="shared" si="6"/>
        <v>10.67576820116431</v>
      </c>
      <c r="AG41" s="3">
        <f t="shared" si="7"/>
        <v>0.94499948274276568</v>
      </c>
      <c r="AH41" s="3"/>
    </row>
    <row r="42" spans="1:62" x14ac:dyDescent="0.35">
      <c r="A42">
        <v>18</v>
      </c>
      <c r="B42">
        <v>6</v>
      </c>
      <c r="C42" t="s">
        <v>65</v>
      </c>
      <c r="D42" t="s">
        <v>27</v>
      </c>
      <c r="G42">
        <v>0.33300000000000002</v>
      </c>
      <c r="H42">
        <v>0.33300000000000002</v>
      </c>
      <c r="I42">
        <v>5875</v>
      </c>
      <c r="J42">
        <v>11234</v>
      </c>
      <c r="L42">
        <v>6215</v>
      </c>
      <c r="M42">
        <v>7.391</v>
      </c>
      <c r="N42">
        <v>14.709</v>
      </c>
      <c r="O42">
        <v>7.3179999999999996</v>
      </c>
      <c r="Q42">
        <v>0.80200000000000005</v>
      </c>
      <c r="R42">
        <v>1</v>
      </c>
      <c r="S42">
        <v>0</v>
      </c>
      <c r="T42">
        <v>0</v>
      </c>
      <c r="V42">
        <v>0</v>
      </c>
      <c r="Y42" s="1">
        <v>44851</v>
      </c>
      <c r="Z42" s="6">
        <v>0.60820601851851852</v>
      </c>
      <c r="AB42">
        <v>1</v>
      </c>
      <c r="AD42" s="3">
        <f t="shared" si="4"/>
        <v>8.8389453068477639</v>
      </c>
      <c r="AE42" s="3">
        <f t="shared" si="5"/>
        <v>17.609848029382679</v>
      </c>
      <c r="AF42" s="3">
        <f t="shared" si="6"/>
        <v>8.770902722534915</v>
      </c>
      <c r="AG42" s="3">
        <f t="shared" si="7"/>
        <v>0.96531087859912679</v>
      </c>
      <c r="AH42" s="3"/>
      <c r="AJ42">
        <f>ABS(100*((AVERAGE(AD42:AD43))-9)/9)</f>
        <v>3.8169036869370467</v>
      </c>
      <c r="AK42">
        <f>ABS(100*(AD42-AD43)/(AVERAGE(AD42:AD43)))</f>
        <v>4.2157243300999587</v>
      </c>
      <c r="AP42">
        <f>ABS(100*((AVERAGE(AE42:AE43))-18)/18)</f>
        <v>2.3486962955106585</v>
      </c>
      <c r="AQ42">
        <f>ABS(100*(AE42-AE43)/(AVERAGE(AE42:AE43)))</f>
        <v>0.37108638750989431</v>
      </c>
      <c r="AV42">
        <f>ABS(100*((AVERAGE(AF42:AF43))-9)/9)</f>
        <v>0.88048890408427072</v>
      </c>
      <c r="AW42">
        <f>ABS(100*(AF42-AF43)/(AVERAGE(AF42:AF43)))</f>
        <v>3.3596541844765806</v>
      </c>
      <c r="BB42">
        <f>ABS(100*((AVERAGE(AG42:AG43))-0.9)/0.9)</f>
        <v>7.3170610534205842</v>
      </c>
      <c r="BC42">
        <f>ABS(100*(AG42-AG43)/(AVERAGE(AG42:AG43)))</f>
        <v>0.11237125585969329</v>
      </c>
      <c r="BG42" s="3">
        <f>AVERAGE(AD42:AD43)</f>
        <v>8.6564786681756658</v>
      </c>
      <c r="BH42" s="3">
        <f>AVERAGE(AE42:AE43)</f>
        <v>17.577234666808081</v>
      </c>
      <c r="BI42" s="3">
        <f>AVERAGE(AF42:AF43)</f>
        <v>8.9207559986324156</v>
      </c>
      <c r="BJ42" s="3">
        <f>AVERAGE(AG42:AG43)</f>
        <v>0.96585354948078528</v>
      </c>
    </row>
    <row r="43" spans="1:62" x14ac:dyDescent="0.35">
      <c r="A43">
        <v>19</v>
      </c>
      <c r="B43">
        <v>6</v>
      </c>
      <c r="C43" t="s">
        <v>65</v>
      </c>
      <c r="D43" t="s">
        <v>27</v>
      </c>
      <c r="G43">
        <v>0.33300000000000002</v>
      </c>
      <c r="H43">
        <v>0.33300000000000002</v>
      </c>
      <c r="I43">
        <v>5629</v>
      </c>
      <c r="J43">
        <v>11192</v>
      </c>
      <c r="L43">
        <v>6222</v>
      </c>
      <c r="M43">
        <v>7.1070000000000002</v>
      </c>
      <c r="N43">
        <v>14.654999999999999</v>
      </c>
      <c r="O43">
        <v>7.548</v>
      </c>
      <c r="Q43">
        <v>0.80300000000000005</v>
      </c>
      <c r="R43">
        <v>1</v>
      </c>
      <c r="S43">
        <v>0</v>
      </c>
      <c r="T43">
        <v>0</v>
      </c>
      <c r="V43">
        <v>0</v>
      </c>
      <c r="Y43" s="1">
        <v>44851</v>
      </c>
      <c r="Z43" s="6">
        <v>0.61553240740740744</v>
      </c>
      <c r="AB43">
        <v>1</v>
      </c>
      <c r="AD43" s="3">
        <f t="shared" si="4"/>
        <v>8.4740120295035695</v>
      </c>
      <c r="AE43" s="3">
        <f t="shared" si="5"/>
        <v>17.544621304233484</v>
      </c>
      <c r="AF43" s="3">
        <f t="shared" si="6"/>
        <v>9.0706092747299145</v>
      </c>
      <c r="AG43" s="3">
        <f t="shared" si="7"/>
        <v>0.96639622036244377</v>
      </c>
      <c r="AH43" s="3"/>
      <c r="BG43" s="3"/>
      <c r="BH43" s="3"/>
      <c r="BI43" s="3"/>
      <c r="BJ43" s="3"/>
    </row>
    <row r="44" spans="1:62" x14ac:dyDescent="0.35">
      <c r="A44">
        <v>20</v>
      </c>
      <c r="B44">
        <v>7</v>
      </c>
      <c r="C44" t="s">
        <v>65</v>
      </c>
      <c r="D44" t="s">
        <v>27</v>
      </c>
      <c r="G44">
        <v>0.46700000000000003</v>
      </c>
      <c r="H44">
        <v>0.46700000000000003</v>
      </c>
      <c r="I44">
        <v>8647</v>
      </c>
      <c r="J44">
        <v>16140</v>
      </c>
      <c r="L44">
        <v>8193</v>
      </c>
      <c r="M44">
        <v>7.5469999999999997</v>
      </c>
      <c r="N44">
        <v>14.938000000000001</v>
      </c>
      <c r="O44">
        <v>7.391</v>
      </c>
      <c r="Q44">
        <v>0.79300000000000004</v>
      </c>
      <c r="R44">
        <v>1</v>
      </c>
      <c r="S44">
        <v>0</v>
      </c>
      <c r="T44">
        <v>0</v>
      </c>
      <c r="V44">
        <v>0</v>
      </c>
      <c r="Y44" s="1">
        <v>44851</v>
      </c>
      <c r="Z44" s="6">
        <v>0.62943287037037032</v>
      </c>
      <c r="AB44">
        <v>1</v>
      </c>
      <c r="AD44" s="3">
        <f t="shared" si="4"/>
        <v>9.2349530088623499</v>
      </c>
      <c r="AE44" s="3">
        <f t="shared" si="5"/>
        <v>17.989808553162586</v>
      </c>
      <c r="AF44" s="3">
        <f t="shared" si="6"/>
        <v>8.754855544300236</v>
      </c>
      <c r="AG44" s="3">
        <f t="shared" si="7"/>
        <v>0.90701317180349683</v>
      </c>
      <c r="AH44" s="3"/>
      <c r="BG44" s="3"/>
      <c r="BH44" s="3"/>
      <c r="BI44" s="3"/>
      <c r="BJ44" s="3"/>
    </row>
    <row r="45" spans="1:62" x14ac:dyDescent="0.35">
      <c r="A45">
        <v>21</v>
      </c>
      <c r="B45">
        <v>7</v>
      </c>
      <c r="C45" t="s">
        <v>65</v>
      </c>
      <c r="D45" t="s">
        <v>27</v>
      </c>
      <c r="G45">
        <v>0.46700000000000003</v>
      </c>
      <c r="H45">
        <v>0.46700000000000003</v>
      </c>
      <c r="I45">
        <v>8586</v>
      </c>
      <c r="J45">
        <v>16189</v>
      </c>
      <c r="L45">
        <v>8129</v>
      </c>
      <c r="M45">
        <v>7.4969999999999999</v>
      </c>
      <c r="N45">
        <v>14.983000000000001</v>
      </c>
      <c r="O45">
        <v>7.4859999999999998</v>
      </c>
      <c r="Q45">
        <v>0.78600000000000003</v>
      </c>
      <c r="R45">
        <v>1</v>
      </c>
      <c r="S45">
        <v>0</v>
      </c>
      <c r="T45">
        <v>0</v>
      </c>
      <c r="V45">
        <v>0</v>
      </c>
      <c r="Y45" s="1">
        <v>44851</v>
      </c>
      <c r="Z45" s="6">
        <v>0.63689814814814816</v>
      </c>
      <c r="AB45">
        <v>1</v>
      </c>
      <c r="AD45" s="3">
        <f t="shared" si="4"/>
        <v>9.1704268893423837</v>
      </c>
      <c r="AE45" s="3">
        <f t="shared" si="5"/>
        <v>18.044071042928028</v>
      </c>
      <c r="AF45" s="3">
        <f t="shared" si="6"/>
        <v>8.8736441535856443</v>
      </c>
      <c r="AG45" s="3">
        <f t="shared" si="7"/>
        <v>0.89993736768608723</v>
      </c>
      <c r="AH45" s="3"/>
      <c r="AJ45">
        <f>ABS(100*((AVERAGE(AD45:AD46))-9)/9)</f>
        <v>6.3307586555320469E-2</v>
      </c>
      <c r="AK45">
        <f>ABS(100*(AD45-AD46)/(AVERAGE(AD45:AD46)))</f>
        <v>3.9163587329138436</v>
      </c>
      <c r="AP45">
        <f>ABS(100*((AVERAGE(AE45:AE46))-18)/18)</f>
        <v>0.4417098385450815</v>
      </c>
      <c r="AQ45">
        <f>ABS(100*(AE45-AE46)/(AVERAGE(AE45:AE46)))</f>
        <v>0.39200987614328348</v>
      </c>
      <c r="AV45">
        <f>ABS(100*((AVERAGE(AF45:AF46))-9)/9)</f>
        <v>0.94672726364548354</v>
      </c>
      <c r="AW45">
        <f>ABS(100*(AF45-AF46)/(AVERAGE(AF45:AF46)))</f>
        <v>4.6572705751114221</v>
      </c>
      <c r="BB45">
        <f>ABS(100*((AVERAGE(AG45:AG46))-0.9)/0.9)</f>
        <v>0.38614108275467379</v>
      </c>
      <c r="BC45">
        <f>ABS(100*(AG45-AG46)/(AVERAGE(AG45:AG46)))</f>
        <v>0.78317629207585604</v>
      </c>
      <c r="BG45" s="3">
        <f>AVERAGE(AD45:AD46)</f>
        <v>8.9943023172100212</v>
      </c>
      <c r="BH45" s="3">
        <f>AVERAGE(AE45:AE46)</f>
        <v>18.079507770938115</v>
      </c>
      <c r="BI45" s="3">
        <f>AVERAGE(AF45:AF46)</f>
        <v>9.0852054537280935</v>
      </c>
      <c r="BJ45" s="3">
        <f>AVERAGE(AG45:AG46)</f>
        <v>0.90347526974479209</v>
      </c>
    </row>
    <row r="46" spans="1:62" x14ac:dyDescent="0.35">
      <c r="A46">
        <v>22</v>
      </c>
      <c r="B46">
        <v>7</v>
      </c>
      <c r="C46" t="s">
        <v>65</v>
      </c>
      <c r="D46" t="s">
        <v>27</v>
      </c>
      <c r="G46">
        <v>0.46700000000000003</v>
      </c>
      <c r="H46">
        <v>0.46700000000000003</v>
      </c>
      <c r="I46">
        <v>8253</v>
      </c>
      <c r="J46">
        <v>16253</v>
      </c>
      <c r="L46">
        <v>8193</v>
      </c>
      <c r="M46">
        <v>7.2229999999999999</v>
      </c>
      <c r="N46">
        <v>15.041</v>
      </c>
      <c r="O46">
        <v>7.8179999999999996</v>
      </c>
      <c r="Q46">
        <v>0.79300000000000004</v>
      </c>
      <c r="R46">
        <v>1</v>
      </c>
      <c r="S46">
        <v>0</v>
      </c>
      <c r="T46">
        <v>0</v>
      </c>
      <c r="V46">
        <v>0</v>
      </c>
      <c r="Y46" s="1">
        <v>44851</v>
      </c>
      <c r="Z46" s="6">
        <v>0.64466435185185189</v>
      </c>
      <c r="AB46">
        <v>1</v>
      </c>
      <c r="AD46" s="3">
        <f t="shared" si="4"/>
        <v>8.8181777450776568</v>
      </c>
      <c r="AE46" s="3">
        <f t="shared" si="5"/>
        <v>18.114944498948198</v>
      </c>
      <c r="AF46" s="3">
        <f t="shared" si="6"/>
        <v>9.296766753870541</v>
      </c>
      <c r="AG46" s="3">
        <f t="shared" si="7"/>
        <v>0.90701317180349683</v>
      </c>
      <c r="AH46" s="3"/>
      <c r="BG46" s="3"/>
      <c r="BH46" s="3"/>
      <c r="BI46" s="3"/>
      <c r="BJ46" s="3"/>
    </row>
    <row r="47" spans="1:62" x14ac:dyDescent="0.35">
      <c r="A47">
        <v>23</v>
      </c>
      <c r="B47">
        <v>8</v>
      </c>
      <c r="C47" t="s">
        <v>65</v>
      </c>
      <c r="D47" t="s">
        <v>27</v>
      </c>
      <c r="G47">
        <v>0.6</v>
      </c>
      <c r="H47">
        <v>0.6</v>
      </c>
      <c r="I47">
        <v>11190</v>
      </c>
      <c r="J47">
        <v>21375</v>
      </c>
      <c r="L47">
        <v>10708</v>
      </c>
      <c r="M47">
        <v>7.5</v>
      </c>
      <c r="N47">
        <v>15.323</v>
      </c>
      <c r="O47">
        <v>7.8230000000000004</v>
      </c>
      <c r="Q47">
        <v>0.83699999999999997</v>
      </c>
      <c r="R47">
        <v>1</v>
      </c>
      <c r="S47">
        <v>0</v>
      </c>
      <c r="T47">
        <v>0</v>
      </c>
      <c r="V47">
        <v>0</v>
      </c>
      <c r="Y47" s="1">
        <v>44851</v>
      </c>
      <c r="Z47" s="6">
        <v>0.65900462962962958</v>
      </c>
      <c r="AB47">
        <v>1</v>
      </c>
      <c r="AD47" s="3">
        <f t="shared" si="4"/>
        <v>9.2815874292104166</v>
      </c>
      <c r="AE47" s="3">
        <f t="shared" si="5"/>
        <v>18.514242845701826</v>
      </c>
      <c r="AF47" s="3">
        <f t="shared" si="6"/>
        <v>9.2326554164914096</v>
      </c>
      <c r="AG47" s="3">
        <f t="shared" si="7"/>
        <v>0.92237960921304984</v>
      </c>
      <c r="AH47" s="3"/>
      <c r="BG47" s="3"/>
      <c r="BH47" s="3"/>
      <c r="BI47" s="3"/>
      <c r="BJ47" s="3"/>
    </row>
    <row r="48" spans="1:62" x14ac:dyDescent="0.35">
      <c r="A48">
        <v>24</v>
      </c>
      <c r="B48">
        <v>8</v>
      </c>
      <c r="C48" t="s">
        <v>65</v>
      </c>
      <c r="D48" t="s">
        <v>27</v>
      </c>
      <c r="G48">
        <v>0.6</v>
      </c>
      <c r="H48">
        <v>0.6</v>
      </c>
      <c r="I48">
        <v>11051</v>
      </c>
      <c r="J48">
        <v>21251</v>
      </c>
      <c r="L48">
        <v>10591</v>
      </c>
      <c r="M48">
        <v>7.4109999999999996</v>
      </c>
      <c r="N48">
        <v>15.234999999999999</v>
      </c>
      <c r="O48">
        <v>7.8239999999999998</v>
      </c>
      <c r="Q48">
        <v>0.82599999999999996</v>
      </c>
      <c r="R48">
        <v>1</v>
      </c>
      <c r="S48">
        <v>0</v>
      </c>
      <c r="T48">
        <v>0</v>
      </c>
      <c r="V48">
        <v>0</v>
      </c>
      <c r="Y48" s="1">
        <v>44851</v>
      </c>
      <c r="Z48" s="6">
        <v>0.66692129629629626</v>
      </c>
      <c r="AB48">
        <v>1</v>
      </c>
      <c r="AD48" s="3">
        <f t="shared" si="4"/>
        <v>9.1671452435164422</v>
      </c>
      <c r="AE48" s="3">
        <f t="shared" si="5"/>
        <v>18.407364197493081</v>
      </c>
      <c r="AF48" s="3">
        <f t="shared" si="6"/>
        <v>9.2402189539766386</v>
      </c>
      <c r="AG48" s="3">
        <f t="shared" si="7"/>
        <v>0.91231151387005105</v>
      </c>
      <c r="AH48" s="3"/>
      <c r="AJ48">
        <f>ABS(100*((AVERAGE(AD48:AD49))-9)/9)</f>
        <v>2.4472190108750249</v>
      </c>
      <c r="AK48">
        <f>ABS(100*(AD48-AD49)/(AVERAGE(AD48:AD49)))</f>
        <v>1.1519095279833529</v>
      </c>
      <c r="AP48">
        <f>ABS(100*((AVERAGE(AE48:AE49))-18)/18)</f>
        <v>2.4283366421300911</v>
      </c>
      <c r="AQ48">
        <f>ABS(100*(AE48-AE49)/(AVERAGE(AE48:AE49)))</f>
        <v>0.32257130600524753</v>
      </c>
      <c r="AV48">
        <f>ABS(100*((AVERAGE(AF48:AF49))-9)/9)</f>
        <v>2.4094542733851574</v>
      </c>
      <c r="AW48">
        <f>ABS(100*(AF48-AF49)/(AVERAGE(AF48:AF49)))</f>
        <v>0.5070727445749682</v>
      </c>
      <c r="BB48">
        <f>ABS(100*((AVERAGE(AG48:AG49))-0.9)/0.9)</f>
        <v>2.2093442668374617</v>
      </c>
      <c r="BC48">
        <f>ABS(100*(AG48-AG49)/(AVERAGE(AG48:AG49)))</f>
        <v>1.6464214447547998</v>
      </c>
      <c r="BG48" s="3">
        <f>AVERAGE(AD48:AD49)</f>
        <v>9.2202497109787522</v>
      </c>
      <c r="BH48" s="3">
        <f>AVERAGE(AE48:AE49)</f>
        <v>18.437100595583416</v>
      </c>
      <c r="BI48" s="3">
        <f>AVERAGE(AF48:AF49)</f>
        <v>9.2168508846046642</v>
      </c>
      <c r="BJ48" s="3">
        <f>AVERAGE(AG48:AG49)</f>
        <v>0.91988409840153718</v>
      </c>
    </row>
    <row r="49" spans="1:62" x14ac:dyDescent="0.35">
      <c r="A49">
        <v>25</v>
      </c>
      <c r="B49">
        <v>8</v>
      </c>
      <c r="C49" t="s">
        <v>65</v>
      </c>
      <c r="D49" t="s">
        <v>27</v>
      </c>
      <c r="G49">
        <v>0.6</v>
      </c>
      <c r="H49">
        <v>0.6</v>
      </c>
      <c r="I49">
        <v>11180</v>
      </c>
      <c r="J49">
        <v>21320</v>
      </c>
      <c r="L49">
        <v>10767</v>
      </c>
      <c r="M49">
        <v>7.4930000000000003</v>
      </c>
      <c r="N49">
        <v>15.284000000000001</v>
      </c>
      <c r="O49">
        <v>7.79</v>
      </c>
      <c r="Q49">
        <v>0.84199999999999997</v>
      </c>
      <c r="R49">
        <v>1</v>
      </c>
      <c r="S49">
        <v>0</v>
      </c>
      <c r="T49">
        <v>0</v>
      </c>
      <c r="V49">
        <v>0</v>
      </c>
      <c r="Y49" s="1">
        <v>44851</v>
      </c>
      <c r="Z49" s="6">
        <v>0.67481481481481476</v>
      </c>
      <c r="AB49">
        <v>1</v>
      </c>
      <c r="AD49" s="3">
        <f t="shared" si="4"/>
        <v>9.273354178441064</v>
      </c>
      <c r="AE49" s="3">
        <f t="shared" si="5"/>
        <v>18.466836993673756</v>
      </c>
      <c r="AF49" s="3">
        <f t="shared" si="6"/>
        <v>9.1934828152326915</v>
      </c>
      <c r="AG49" s="3">
        <f t="shared" si="7"/>
        <v>0.9274566829330233</v>
      </c>
      <c r="AH49" s="3"/>
    </row>
    <row r="50" spans="1:62" x14ac:dyDescent="0.35">
      <c r="A50">
        <v>26</v>
      </c>
      <c r="B50">
        <v>1</v>
      </c>
      <c r="C50" t="s">
        <v>71</v>
      </c>
      <c r="D50" t="s">
        <v>27</v>
      </c>
      <c r="G50">
        <v>0.3</v>
      </c>
      <c r="H50">
        <v>0.3</v>
      </c>
      <c r="I50">
        <v>4098</v>
      </c>
      <c r="J50">
        <v>7329</v>
      </c>
      <c r="L50">
        <v>6137</v>
      </c>
      <c r="M50">
        <v>5.931</v>
      </c>
      <c r="N50">
        <v>10.813000000000001</v>
      </c>
      <c r="O50">
        <v>4.8810000000000002</v>
      </c>
      <c r="Q50">
        <v>0.876</v>
      </c>
      <c r="R50">
        <v>1</v>
      </c>
      <c r="S50">
        <v>0</v>
      </c>
      <c r="T50">
        <v>0</v>
      </c>
      <c r="V50">
        <v>0</v>
      </c>
      <c r="Y50" s="1">
        <v>44851</v>
      </c>
      <c r="Z50" s="6">
        <v>0.68726851851851845</v>
      </c>
      <c r="AB50">
        <v>1</v>
      </c>
      <c r="AD50" s="3">
        <f t="shared" si="4"/>
        <v>6.8851319671737734</v>
      </c>
      <c r="AE50" s="3">
        <f t="shared" si="5"/>
        <v>12.815300324628327</v>
      </c>
      <c r="AF50" s="3">
        <f t="shared" si="6"/>
        <v>5.9301683574545532</v>
      </c>
      <c r="AG50" s="3">
        <f t="shared" si="7"/>
        <v>1.0580709481210326</v>
      </c>
      <c r="AH50" s="3"/>
      <c r="BG50" s="3"/>
      <c r="BH50" s="3"/>
      <c r="BI50" s="3"/>
      <c r="BJ50" s="3"/>
    </row>
    <row r="51" spans="1:62" x14ac:dyDescent="0.35">
      <c r="A51">
        <v>27</v>
      </c>
      <c r="B51">
        <v>1</v>
      </c>
      <c r="C51" t="s">
        <v>71</v>
      </c>
      <c r="D51" t="s">
        <v>27</v>
      </c>
      <c r="G51">
        <v>0.3</v>
      </c>
      <c r="H51">
        <v>0.3</v>
      </c>
      <c r="I51">
        <v>4942</v>
      </c>
      <c r="J51">
        <v>7373</v>
      </c>
      <c r="L51">
        <v>5887</v>
      </c>
      <c r="M51">
        <v>7.0110000000000001</v>
      </c>
      <c r="N51">
        <v>10.875</v>
      </c>
      <c r="O51">
        <v>3.8639999999999999</v>
      </c>
      <c r="Q51">
        <v>0.83299999999999996</v>
      </c>
      <c r="R51">
        <v>1</v>
      </c>
      <c r="S51">
        <v>0</v>
      </c>
      <c r="T51">
        <v>0</v>
      </c>
      <c r="V51">
        <v>0</v>
      </c>
      <c r="Y51" s="1">
        <v>44851</v>
      </c>
      <c r="Z51" s="6">
        <v>0.69410879629629629</v>
      </c>
      <c r="AB51">
        <v>1</v>
      </c>
      <c r="AD51" s="3">
        <f t="shared" si="4"/>
        <v>8.2749046970401761</v>
      </c>
      <c r="AE51" s="3">
        <f t="shared" si="5"/>
        <v>12.891149687873245</v>
      </c>
      <c r="AF51" s="3">
        <f t="shared" si="6"/>
        <v>4.6162449908330689</v>
      </c>
      <c r="AG51" s="3">
        <f t="shared" si="7"/>
        <v>1.0150448996466799</v>
      </c>
      <c r="AH51" s="3"/>
      <c r="AI51">
        <f>100*(AVERAGE(I51:I52))/(AVERAGE(I$51:I$52))</f>
        <v>100</v>
      </c>
      <c r="AK51">
        <f>ABS(100*(AD51-AD52)/(AVERAGE(AD51:AD52)))</f>
        <v>21.617606976240548</v>
      </c>
      <c r="AO51">
        <f>100*(AVERAGE(J51:J52))/(AVERAGE(J$51:J$52))</f>
        <v>100</v>
      </c>
      <c r="AQ51">
        <f>ABS(100*(AE51-AE52)/(AVERAGE(AE51:AE52)))</f>
        <v>0.53632824114533673</v>
      </c>
      <c r="AU51">
        <f>100*(((AVERAGE(J51:J52))-(AVERAGE(I51:I52)))/((AVERAGE(J$51:J$52))-(AVERAGE($I$51:I52))))</f>
        <v>100</v>
      </c>
      <c r="AW51">
        <f>ABS(100*(AF51-AF52)/(AVERAGE(AF51:AF52)))</f>
        <v>57.965860929319888</v>
      </c>
      <c r="BA51">
        <f>100*(AVERAGE(L51:L52))/(AVERAGE(L$51:L$52))</f>
        <v>100</v>
      </c>
      <c r="BC51">
        <f>ABS(100*(AG51-AG52)/(AVERAGE(AG51:AG52)))</f>
        <v>1.0567849692365114</v>
      </c>
      <c r="BG51" s="3">
        <f>AVERAGE(AD51:AD52)</f>
        <v>9.2777146407470923</v>
      </c>
      <c r="BH51" s="3">
        <f>AVERAGE(AE51:AE52)</f>
        <v>12.856672704580102</v>
      </c>
      <c r="BI51" s="3">
        <f>AVERAGE(AF51:AF52)</f>
        <v>3.5789580638330083</v>
      </c>
      <c r="BJ51" s="3">
        <f>AVERAGE(AG51:AG52)</f>
        <v>1.0097096696358601</v>
      </c>
    </row>
    <row r="52" spans="1:62" x14ac:dyDescent="0.35">
      <c r="A52">
        <v>28</v>
      </c>
      <c r="B52">
        <v>1</v>
      </c>
      <c r="C52" t="s">
        <v>71</v>
      </c>
      <c r="D52" t="s">
        <v>27</v>
      </c>
      <c r="G52">
        <v>0.3</v>
      </c>
      <c r="H52">
        <v>0.3</v>
      </c>
      <c r="I52">
        <v>6160</v>
      </c>
      <c r="J52">
        <v>7333</v>
      </c>
      <c r="L52">
        <v>5825</v>
      </c>
      <c r="M52">
        <v>8.5679999999999996</v>
      </c>
      <c r="N52">
        <v>10.819000000000001</v>
      </c>
      <c r="O52">
        <v>2.2509999999999999</v>
      </c>
      <c r="Q52">
        <v>0.82199999999999995</v>
      </c>
      <c r="R52">
        <v>1</v>
      </c>
      <c r="S52">
        <v>0</v>
      </c>
      <c r="T52">
        <v>0</v>
      </c>
      <c r="V52">
        <v>0</v>
      </c>
      <c r="Y52" s="1">
        <v>44851</v>
      </c>
      <c r="Z52" s="6">
        <v>0.70145833333333341</v>
      </c>
      <c r="AB52">
        <v>1</v>
      </c>
      <c r="AD52" s="3">
        <f t="shared" si="4"/>
        <v>10.28052458445401</v>
      </c>
      <c r="AE52" s="3">
        <f t="shared" si="5"/>
        <v>12.822195721286958</v>
      </c>
      <c r="AF52" s="3">
        <f t="shared" si="6"/>
        <v>2.5416711368329477</v>
      </c>
      <c r="AG52" s="3">
        <f t="shared" si="7"/>
        <v>1.0043744396250405</v>
      </c>
      <c r="AH52" s="3"/>
      <c r="BG52" s="3"/>
      <c r="BH52" s="3"/>
      <c r="BI52" s="3"/>
      <c r="BJ52" s="3"/>
    </row>
    <row r="53" spans="1:62" x14ac:dyDescent="0.35">
      <c r="A53">
        <v>29</v>
      </c>
      <c r="B53">
        <v>2</v>
      </c>
      <c r="C53" t="s">
        <v>70</v>
      </c>
      <c r="D53" t="s">
        <v>27</v>
      </c>
      <c r="G53">
        <v>0.5</v>
      </c>
      <c r="H53">
        <v>0.5</v>
      </c>
      <c r="I53">
        <v>6147</v>
      </c>
      <c r="J53">
        <v>7009</v>
      </c>
      <c r="L53">
        <v>3437</v>
      </c>
      <c r="M53">
        <v>5.1310000000000002</v>
      </c>
      <c r="N53">
        <v>6.2160000000000002</v>
      </c>
      <c r="O53">
        <v>1.085</v>
      </c>
      <c r="Q53">
        <v>0.24299999999999999</v>
      </c>
      <c r="R53">
        <v>1</v>
      </c>
      <c r="S53">
        <v>0</v>
      </c>
      <c r="T53">
        <v>0</v>
      </c>
      <c r="V53">
        <v>0</v>
      </c>
      <c r="Y53" s="1">
        <v>44851</v>
      </c>
      <c r="Z53" s="6">
        <v>0.71478009259259256</v>
      </c>
      <c r="AB53">
        <v>1</v>
      </c>
      <c r="AD53" s="3">
        <f t="shared" si="4"/>
        <v>6.1554708794722188</v>
      </c>
      <c r="AE53" s="3">
        <f t="shared" si="5"/>
        <v>7.3582011551628099</v>
      </c>
      <c r="AF53" s="3">
        <f t="shared" si="6"/>
        <v>1.2027302756905911</v>
      </c>
      <c r="AG53" s="3">
        <f t="shared" si="7"/>
        <v>0.35603377475881343</v>
      </c>
      <c r="AH53" s="3"/>
    </row>
    <row r="54" spans="1:62" x14ac:dyDescent="0.35">
      <c r="A54">
        <v>30</v>
      </c>
      <c r="B54">
        <v>2</v>
      </c>
      <c r="C54" t="s">
        <v>70</v>
      </c>
      <c r="D54" t="s">
        <v>27</v>
      </c>
      <c r="G54">
        <v>0.5</v>
      </c>
      <c r="H54">
        <v>0.5</v>
      </c>
      <c r="I54">
        <v>4068</v>
      </c>
      <c r="J54">
        <v>6979</v>
      </c>
      <c r="L54">
        <v>3354</v>
      </c>
      <c r="M54">
        <v>3.5350000000000001</v>
      </c>
      <c r="N54">
        <v>6.1909999999999998</v>
      </c>
      <c r="O54">
        <v>2.6560000000000001</v>
      </c>
      <c r="Q54">
        <v>0.23499999999999999</v>
      </c>
      <c r="R54">
        <v>1</v>
      </c>
      <c r="S54">
        <v>0</v>
      </c>
      <c r="T54">
        <v>0</v>
      </c>
      <c r="V54">
        <v>0</v>
      </c>
      <c r="Y54" s="1">
        <v>44851</v>
      </c>
      <c r="Z54" s="6">
        <v>0.72175925925925932</v>
      </c>
      <c r="AB54">
        <v>1</v>
      </c>
      <c r="AD54" s="3">
        <f t="shared" si="4"/>
        <v>4.1014394775346013</v>
      </c>
      <c r="AE54" s="3">
        <f t="shared" si="5"/>
        <v>7.3271718701989803</v>
      </c>
      <c r="AF54" s="3">
        <f t="shared" si="6"/>
        <v>3.2257323926643791</v>
      </c>
      <c r="AG54" s="3">
        <f t="shared" si="7"/>
        <v>0.34746298590272234</v>
      </c>
      <c r="AH54" s="3"/>
      <c r="AK54">
        <f>ABS(100*(AD54-AD55)/(AVERAGE(AD54:AD55)))</f>
        <v>1.0655568959599702</v>
      </c>
      <c r="AQ54">
        <f>ABS(100*(AE54-AE55)/(AVERAGE(AE54:AE55)))</f>
        <v>1.7227585243160566</v>
      </c>
      <c r="AW54">
        <f>ABS(100*(AF54-AF55)/(AVERAGE(AF54:AF55)))</f>
        <v>2.5646041922536837</v>
      </c>
      <c r="BC54">
        <f>ABS(100*(AG54-AG55)/(AVERAGE(AG54:AG55)))</f>
        <v>1.1056819656398829</v>
      </c>
      <c r="BG54" s="3">
        <f>AVERAGE(AD54:AD55)</f>
        <v>4.0797036955035155</v>
      </c>
      <c r="BH54" s="3">
        <f>AVERAGE(AE54:AE55)</f>
        <v>7.2645961455219226</v>
      </c>
      <c r="BI54" s="3">
        <f>AVERAGE(AF54:AF55)</f>
        <v>3.1848924500184075</v>
      </c>
      <c r="BJ54" s="3">
        <f>AVERAGE(AG54:AG55)</f>
        <v>0.3455526293504611</v>
      </c>
    </row>
    <row r="55" spans="1:62" x14ac:dyDescent="0.35">
      <c r="A55">
        <v>31</v>
      </c>
      <c r="B55">
        <v>2</v>
      </c>
      <c r="C55" t="s">
        <v>70</v>
      </c>
      <c r="D55" t="s">
        <v>27</v>
      </c>
      <c r="G55">
        <v>0.5</v>
      </c>
      <c r="H55">
        <v>0.5</v>
      </c>
      <c r="I55">
        <v>4024</v>
      </c>
      <c r="J55">
        <v>6858</v>
      </c>
      <c r="L55">
        <v>3317</v>
      </c>
      <c r="M55">
        <v>3.5019999999999998</v>
      </c>
      <c r="N55">
        <v>6.0880000000000001</v>
      </c>
      <c r="O55">
        <v>2.5859999999999999</v>
      </c>
      <c r="Q55">
        <v>0.23100000000000001</v>
      </c>
      <c r="R55">
        <v>1</v>
      </c>
      <c r="S55">
        <v>0</v>
      </c>
      <c r="T55">
        <v>0</v>
      </c>
      <c r="V55">
        <v>0</v>
      </c>
      <c r="Y55" s="1">
        <v>44851</v>
      </c>
      <c r="Z55" s="6">
        <v>0.72924768518518512</v>
      </c>
      <c r="AB55">
        <v>1</v>
      </c>
      <c r="AD55" s="3">
        <f t="shared" si="4"/>
        <v>4.0579679134724298</v>
      </c>
      <c r="AE55" s="3">
        <f t="shared" si="5"/>
        <v>7.2020204208448657</v>
      </c>
      <c r="AF55" s="3">
        <f t="shared" si="6"/>
        <v>3.1440525073724359</v>
      </c>
      <c r="AG55" s="3">
        <f t="shared" si="7"/>
        <v>0.34364227279819987</v>
      </c>
      <c r="AH55" s="3"/>
      <c r="BG55" s="3"/>
      <c r="BH55" s="3"/>
      <c r="BI55" s="3"/>
      <c r="BJ55" s="3"/>
    </row>
    <row r="56" spans="1:62" x14ac:dyDescent="0.35">
      <c r="A56">
        <v>32</v>
      </c>
      <c r="B56">
        <v>9</v>
      </c>
      <c r="C56" t="s">
        <v>129</v>
      </c>
      <c r="D56" t="s">
        <v>27</v>
      </c>
      <c r="G56">
        <v>0.5</v>
      </c>
      <c r="H56">
        <v>0.5</v>
      </c>
      <c r="I56">
        <v>3930</v>
      </c>
      <c r="J56">
        <v>6665</v>
      </c>
      <c r="L56">
        <v>1402</v>
      </c>
      <c r="M56">
        <v>3.43</v>
      </c>
      <c r="N56">
        <v>5.9249999999999998</v>
      </c>
      <c r="O56">
        <v>2.4950000000000001</v>
      </c>
      <c r="Q56">
        <v>3.1E-2</v>
      </c>
      <c r="R56">
        <v>1</v>
      </c>
      <c r="S56">
        <v>0</v>
      </c>
      <c r="T56">
        <v>0</v>
      </c>
      <c r="V56">
        <v>0</v>
      </c>
      <c r="Y56" s="1">
        <v>44851</v>
      </c>
      <c r="Z56" s="6">
        <v>0.74247685185185175</v>
      </c>
      <c r="AB56">
        <v>1</v>
      </c>
      <c r="AD56" s="3">
        <f t="shared" si="4"/>
        <v>3.9650968447941533</v>
      </c>
      <c r="AE56" s="3">
        <f t="shared" si="5"/>
        <v>7.0023986875775597</v>
      </c>
      <c r="AF56" s="3">
        <f t="shared" si="6"/>
        <v>3.0373018427834064</v>
      </c>
      <c r="AG56" s="3">
        <f t="shared" si="7"/>
        <v>0.14589455401007431</v>
      </c>
      <c r="AH56" s="3"/>
      <c r="BG56" s="3"/>
      <c r="BH56" s="3"/>
      <c r="BI56" s="3"/>
      <c r="BJ56" s="3"/>
    </row>
    <row r="57" spans="1:62" x14ac:dyDescent="0.35">
      <c r="A57">
        <v>33</v>
      </c>
      <c r="B57">
        <v>9</v>
      </c>
      <c r="C57" t="s">
        <v>129</v>
      </c>
      <c r="D57" t="s">
        <v>27</v>
      </c>
      <c r="G57">
        <v>0.5</v>
      </c>
      <c r="H57">
        <v>0.5</v>
      </c>
      <c r="I57">
        <v>3825</v>
      </c>
      <c r="J57">
        <v>6663</v>
      </c>
      <c r="L57">
        <v>1393</v>
      </c>
      <c r="M57">
        <v>3.3490000000000002</v>
      </c>
      <c r="N57">
        <v>5.9240000000000004</v>
      </c>
      <c r="O57">
        <v>2.5739999999999998</v>
      </c>
      <c r="Q57">
        <v>0.03</v>
      </c>
      <c r="R57">
        <v>1</v>
      </c>
      <c r="S57">
        <v>0</v>
      </c>
      <c r="T57">
        <v>0</v>
      </c>
      <c r="V57">
        <v>0</v>
      </c>
      <c r="Y57" s="1">
        <v>44851</v>
      </c>
      <c r="Z57" s="6">
        <v>0.749537037037037</v>
      </c>
      <c r="AB57">
        <v>1</v>
      </c>
      <c r="AD57" s="3">
        <f t="shared" si="4"/>
        <v>3.8613578851003347</v>
      </c>
      <c r="AE57" s="3">
        <f t="shared" si="5"/>
        <v>7.000330068579971</v>
      </c>
      <c r="AF57" s="3">
        <f t="shared" si="6"/>
        <v>3.1389721834796362</v>
      </c>
      <c r="AG57" s="3">
        <f t="shared" si="7"/>
        <v>0.1449651913630283</v>
      </c>
      <c r="AH57" s="3"/>
      <c r="AK57">
        <f>ABS(100*(AD57-AD58)/(AVERAGE(AD57:AD58)))</f>
        <v>1.1953824174335124</v>
      </c>
      <c r="AQ57">
        <f>ABS(100*(AE57-AE58)/(AVERAGE(AE57:AE58)))</f>
        <v>1.0247089573757708</v>
      </c>
      <c r="AW57">
        <f>ABS(100*(AF57-AF58)/(AVERAGE(AF57:AF58)))</f>
        <v>3.8246813061647029</v>
      </c>
      <c r="BC57">
        <f>ABS(100*(AG57-AG58)/(AVERAGE(AG57:AG58)))</f>
        <v>1.146254112808422</v>
      </c>
      <c r="BG57" s="3">
        <f>AVERAGE(AD57:AD58)</f>
        <v>3.8845756522699038</v>
      </c>
      <c r="BH57" s="3">
        <f>AVERAGE(AE57:AE58)</f>
        <v>6.9646463908715663</v>
      </c>
      <c r="BI57" s="3">
        <f>AVERAGE(AF57:AF58)</f>
        <v>3.0800707386016626</v>
      </c>
      <c r="BJ57" s="3">
        <f>AVERAGE(AG57:AG58)</f>
        <v>0.14413909123232072</v>
      </c>
    </row>
    <row r="58" spans="1:62" x14ac:dyDescent="0.35">
      <c r="A58">
        <v>34</v>
      </c>
      <c r="B58">
        <v>9</v>
      </c>
      <c r="C58" t="s">
        <v>129</v>
      </c>
      <c r="D58" t="s">
        <v>27</v>
      </c>
      <c r="G58">
        <v>0.5</v>
      </c>
      <c r="H58">
        <v>0.5</v>
      </c>
      <c r="I58">
        <v>3872</v>
      </c>
      <c r="J58">
        <v>6594</v>
      </c>
      <c r="L58">
        <v>1377</v>
      </c>
      <c r="M58">
        <v>3.3860000000000001</v>
      </c>
      <c r="N58">
        <v>5.8650000000000002</v>
      </c>
      <c r="O58">
        <v>2.4790000000000001</v>
      </c>
      <c r="Q58">
        <v>2.8000000000000001E-2</v>
      </c>
      <c r="R58">
        <v>1</v>
      </c>
      <c r="S58">
        <v>0</v>
      </c>
      <c r="T58">
        <v>0</v>
      </c>
      <c r="V58">
        <v>0</v>
      </c>
      <c r="Y58" s="1">
        <v>44851</v>
      </c>
      <c r="Z58" s="6">
        <v>0.75703703703703706</v>
      </c>
      <c r="AB58">
        <v>1</v>
      </c>
      <c r="AD58" s="3">
        <f t="shared" si="4"/>
        <v>3.9077934194394723</v>
      </c>
      <c r="AE58" s="3">
        <f t="shared" si="5"/>
        <v>6.9289627131631617</v>
      </c>
      <c r="AF58" s="3">
        <f t="shared" si="6"/>
        <v>3.0211692937236894</v>
      </c>
      <c r="AG58" s="3">
        <f t="shared" si="7"/>
        <v>0.14331299110161314</v>
      </c>
      <c r="AH58" s="3"/>
      <c r="BG58" s="3"/>
      <c r="BH58" s="3"/>
      <c r="BI58" s="3"/>
      <c r="BJ58" s="3"/>
    </row>
    <row r="59" spans="1:62" x14ac:dyDescent="0.35">
      <c r="A59">
        <v>35</v>
      </c>
      <c r="B59">
        <v>10</v>
      </c>
      <c r="C59" t="s">
        <v>130</v>
      </c>
      <c r="D59" t="s">
        <v>27</v>
      </c>
      <c r="G59">
        <v>0.5</v>
      </c>
      <c r="H59">
        <v>0.5</v>
      </c>
      <c r="I59">
        <v>3427</v>
      </c>
      <c r="J59">
        <v>5593</v>
      </c>
      <c r="L59">
        <v>2061</v>
      </c>
      <c r="M59">
        <v>3.044</v>
      </c>
      <c r="N59">
        <v>5.0170000000000003</v>
      </c>
      <c r="O59">
        <v>1.9730000000000001</v>
      </c>
      <c r="Q59">
        <v>0.1</v>
      </c>
      <c r="R59">
        <v>1</v>
      </c>
      <c r="S59">
        <v>0</v>
      </c>
      <c r="T59">
        <v>0</v>
      </c>
      <c r="V59">
        <v>0</v>
      </c>
      <c r="Y59" s="1">
        <v>44851</v>
      </c>
      <c r="Z59" s="6">
        <v>0.77023148148148157</v>
      </c>
      <c r="AB59">
        <v>1</v>
      </c>
      <c r="AD59" s="3">
        <f t="shared" si="4"/>
        <v>3.4681378283561441</v>
      </c>
      <c r="AE59" s="3">
        <f t="shared" si="5"/>
        <v>5.8936189048700358</v>
      </c>
      <c r="AF59" s="3">
        <f t="shared" si="6"/>
        <v>2.4254810765138917</v>
      </c>
      <c r="AG59" s="3">
        <f t="shared" si="7"/>
        <v>0.21394455227711071</v>
      </c>
      <c r="AH59" s="3"/>
      <c r="BG59" s="3"/>
      <c r="BH59" s="3"/>
      <c r="BI59" s="3"/>
      <c r="BJ59" s="3"/>
    </row>
    <row r="60" spans="1:62" x14ac:dyDescent="0.35">
      <c r="A60">
        <v>36</v>
      </c>
      <c r="B60">
        <v>10</v>
      </c>
      <c r="C60" t="s">
        <v>130</v>
      </c>
      <c r="D60" t="s">
        <v>27</v>
      </c>
      <c r="G60">
        <v>0.5</v>
      </c>
      <c r="H60">
        <v>0.5</v>
      </c>
      <c r="I60">
        <v>3198</v>
      </c>
      <c r="J60">
        <v>5563</v>
      </c>
      <c r="L60">
        <v>2105</v>
      </c>
      <c r="M60">
        <v>2.8679999999999999</v>
      </c>
      <c r="N60">
        <v>4.992</v>
      </c>
      <c r="O60">
        <v>2.1240000000000001</v>
      </c>
      <c r="Q60">
        <v>0.104</v>
      </c>
      <c r="R60">
        <v>1</v>
      </c>
      <c r="S60">
        <v>0</v>
      </c>
      <c r="T60">
        <v>0</v>
      </c>
      <c r="V60">
        <v>0</v>
      </c>
      <c r="Y60" s="1">
        <v>44851</v>
      </c>
      <c r="Z60" s="6">
        <v>0.77725694444444438</v>
      </c>
      <c r="AB60">
        <v>1</v>
      </c>
      <c r="AD60" s="3">
        <f t="shared" si="4"/>
        <v>3.2418880972143866</v>
      </c>
      <c r="AE60" s="3">
        <f t="shared" si="5"/>
        <v>5.8625896199062053</v>
      </c>
      <c r="AF60" s="3">
        <f t="shared" si="6"/>
        <v>2.6207015226918187</v>
      </c>
      <c r="AG60" s="3">
        <f t="shared" si="7"/>
        <v>0.21848810299600238</v>
      </c>
      <c r="AH60" s="3"/>
      <c r="AK60">
        <f>ABS(100*(AD60-AD61)/(AVERAGE(AD60:AD61)))</f>
        <v>0.24410366370838738</v>
      </c>
      <c r="AQ60">
        <f>ABS(100*(AE60-AE61)/(AVERAGE(AE60:AE61)))</f>
        <v>1.7640980090388912E-2</v>
      </c>
      <c r="AW60">
        <f>ABS(100*(AF60-AF61)/(AVERAGE(AF60:AF61)))</f>
        <v>0.34048187605917996</v>
      </c>
      <c r="BC60">
        <f>ABS(100*(AG60-AG61)/(AVERAGE(AG60:AG61)))</f>
        <v>2.4882156147176908</v>
      </c>
      <c r="BG60" s="3">
        <f>AVERAGE(AD60:AD61)</f>
        <v>3.2379361368450983</v>
      </c>
      <c r="BH60" s="3">
        <f>AVERAGE(AE60:AE61)</f>
        <v>5.8631067746556029</v>
      </c>
      <c r="BI60" s="3">
        <f>AVERAGE(AF60:AF61)</f>
        <v>2.6251706378105046</v>
      </c>
      <c r="BJ60" s="3">
        <f>AVERAGE(AG60:AG61)</f>
        <v>0.21580327757120277</v>
      </c>
    </row>
    <row r="61" spans="1:62" x14ac:dyDescent="0.35">
      <c r="A61">
        <v>37</v>
      </c>
      <c r="B61">
        <v>10</v>
      </c>
      <c r="C61" t="s">
        <v>130</v>
      </c>
      <c r="D61" t="s">
        <v>27</v>
      </c>
      <c r="G61">
        <v>0.5</v>
      </c>
      <c r="H61">
        <v>0.5</v>
      </c>
      <c r="I61">
        <v>3190</v>
      </c>
      <c r="J61">
        <v>5564</v>
      </c>
      <c r="L61">
        <v>2053</v>
      </c>
      <c r="M61">
        <v>2.863</v>
      </c>
      <c r="N61">
        <v>4.992</v>
      </c>
      <c r="O61">
        <v>2.13</v>
      </c>
      <c r="Q61">
        <v>9.9000000000000005E-2</v>
      </c>
      <c r="R61">
        <v>1</v>
      </c>
      <c r="S61">
        <v>0</v>
      </c>
      <c r="T61">
        <v>0</v>
      </c>
      <c r="V61">
        <v>0</v>
      </c>
      <c r="Y61" s="1">
        <v>44851</v>
      </c>
      <c r="Z61" s="6">
        <v>0.78465277777777775</v>
      </c>
      <c r="AB61">
        <v>1</v>
      </c>
      <c r="AD61" s="3">
        <f t="shared" si="4"/>
        <v>3.2339841764758099</v>
      </c>
      <c r="AE61" s="3">
        <f t="shared" si="5"/>
        <v>5.8636239294050005</v>
      </c>
      <c r="AF61" s="3">
        <f t="shared" si="6"/>
        <v>2.6296397529291906</v>
      </c>
      <c r="AG61" s="3">
        <f t="shared" si="7"/>
        <v>0.21311845214640315</v>
      </c>
      <c r="AH61" s="3"/>
      <c r="BG61" s="3"/>
      <c r="BH61" s="3"/>
      <c r="BI61" s="3"/>
      <c r="BJ61" s="3"/>
    </row>
    <row r="62" spans="1:62" x14ac:dyDescent="0.35">
      <c r="A62">
        <v>38</v>
      </c>
      <c r="B62">
        <v>11</v>
      </c>
      <c r="C62" t="s">
        <v>131</v>
      </c>
      <c r="D62" t="s">
        <v>27</v>
      </c>
      <c r="G62">
        <v>0.5</v>
      </c>
      <c r="H62">
        <v>0.5</v>
      </c>
      <c r="I62">
        <v>3314</v>
      </c>
      <c r="J62">
        <v>5708</v>
      </c>
      <c r="L62">
        <v>1977</v>
      </c>
      <c r="M62">
        <v>2.9580000000000002</v>
      </c>
      <c r="N62">
        <v>5.1139999999999999</v>
      </c>
      <c r="O62">
        <v>2.1560000000000001</v>
      </c>
      <c r="Q62">
        <v>9.0999999999999998E-2</v>
      </c>
      <c r="R62">
        <v>1</v>
      </c>
      <c r="S62">
        <v>0</v>
      </c>
      <c r="T62">
        <v>0</v>
      </c>
      <c r="V62">
        <v>0</v>
      </c>
      <c r="Y62" s="1">
        <v>44851</v>
      </c>
      <c r="Z62" s="6">
        <v>0.7975578703703704</v>
      </c>
      <c r="AB62">
        <v>1</v>
      </c>
      <c r="AD62" s="3">
        <f t="shared" si="4"/>
        <v>3.3564949479237485</v>
      </c>
      <c r="AE62" s="3">
        <f t="shared" si="5"/>
        <v>6.0125644972313834</v>
      </c>
      <c r="AF62" s="3">
        <f t="shared" si="6"/>
        <v>2.6560695493076349</v>
      </c>
      <c r="AG62" s="3">
        <f t="shared" si="7"/>
        <v>0.20527050090468119</v>
      </c>
      <c r="AH62" s="3"/>
      <c r="BG62" s="3"/>
      <c r="BH62" s="3"/>
      <c r="BI62" s="3"/>
      <c r="BJ62" s="3"/>
    </row>
    <row r="63" spans="1:62" x14ac:dyDescent="0.35">
      <c r="A63">
        <v>39</v>
      </c>
      <c r="B63">
        <v>11</v>
      </c>
      <c r="C63" t="s">
        <v>131</v>
      </c>
      <c r="D63" t="s">
        <v>27</v>
      </c>
      <c r="G63">
        <v>0.5</v>
      </c>
      <c r="H63">
        <v>0.5</v>
      </c>
      <c r="I63">
        <v>3208</v>
      </c>
      <c r="J63">
        <v>5673</v>
      </c>
      <c r="L63">
        <v>2016</v>
      </c>
      <c r="M63">
        <v>2.8759999999999999</v>
      </c>
      <c r="N63">
        <v>5.0839999999999996</v>
      </c>
      <c r="O63">
        <v>2.2080000000000002</v>
      </c>
      <c r="Q63">
        <v>9.5000000000000001E-2</v>
      </c>
      <c r="R63">
        <v>1</v>
      </c>
      <c r="S63">
        <v>0</v>
      </c>
      <c r="T63">
        <v>0</v>
      </c>
      <c r="V63">
        <v>0</v>
      </c>
      <c r="Y63" s="1">
        <v>44851</v>
      </c>
      <c r="Z63" s="6">
        <v>0.80452546296296301</v>
      </c>
      <c r="AB63">
        <v>1</v>
      </c>
      <c r="AD63" s="3">
        <f t="shared" si="4"/>
        <v>3.2517679981376073</v>
      </c>
      <c r="AE63" s="3">
        <f t="shared" si="5"/>
        <v>5.9763636647735821</v>
      </c>
      <c r="AF63" s="3">
        <f t="shared" si="6"/>
        <v>2.7245956666359747</v>
      </c>
      <c r="AG63" s="3">
        <f t="shared" si="7"/>
        <v>0.20929773904188062</v>
      </c>
      <c r="AH63" s="3"/>
      <c r="AK63">
        <f>ABS(100*(AD63-AD64)/(AVERAGE(AD63:AD64)))</f>
        <v>2.6384463552113755</v>
      </c>
      <c r="AQ63">
        <f>ABS(100*(AE63-AE64)/(AVERAGE(AE63:AE64)))</f>
        <v>3.184811392341147</v>
      </c>
      <c r="AW63">
        <f>ABS(100*(AF63-AF64)/(AVERAGE(AF63:AF64)))</f>
        <v>3.8329440581634864</v>
      </c>
      <c r="BC63">
        <f>ABS(100*(AG63-AG64)/(AVERAGE(AG63:AG64)))</f>
        <v>5.1623324699563424</v>
      </c>
      <c r="BG63" s="3">
        <f>AVERAGE(AD63:AD64)</f>
        <v>3.2952395621997788</v>
      </c>
      <c r="BH63" s="3">
        <f>AVERAGE(AE63:AE64)</f>
        <v>6.0730716029108525</v>
      </c>
      <c r="BI63" s="3">
        <f>AVERAGE(AF63:AF64)</f>
        <v>2.7778320407110728</v>
      </c>
      <c r="BJ63" s="3">
        <f>AVERAGE(AG63:AG64)</f>
        <v>0.20403135070861983</v>
      </c>
    </row>
    <row r="64" spans="1:62" x14ac:dyDescent="0.35">
      <c r="A64">
        <v>40</v>
      </c>
      <c r="B64">
        <v>11</v>
      </c>
      <c r="C64" t="s">
        <v>131</v>
      </c>
      <c r="D64" t="s">
        <v>27</v>
      </c>
      <c r="G64">
        <v>0.5</v>
      </c>
      <c r="H64">
        <v>0.5</v>
      </c>
      <c r="I64">
        <v>3296</v>
      </c>
      <c r="J64">
        <v>5860</v>
      </c>
      <c r="L64">
        <v>1914</v>
      </c>
      <c r="M64">
        <v>2.9430000000000001</v>
      </c>
      <c r="N64">
        <v>5.2430000000000003</v>
      </c>
      <c r="O64">
        <v>2.2999999999999998</v>
      </c>
      <c r="Q64">
        <v>8.4000000000000005E-2</v>
      </c>
      <c r="R64">
        <v>1</v>
      </c>
      <c r="S64">
        <v>0</v>
      </c>
      <c r="T64">
        <v>0</v>
      </c>
      <c r="V64">
        <v>0</v>
      </c>
      <c r="Y64" s="1">
        <v>44851</v>
      </c>
      <c r="Z64" s="6">
        <v>0.81195601851851851</v>
      </c>
      <c r="AB64">
        <v>1</v>
      </c>
      <c r="AD64" s="3">
        <f t="shared" si="4"/>
        <v>3.3387111262619507</v>
      </c>
      <c r="AE64" s="3">
        <f t="shared" si="5"/>
        <v>6.169779541048122</v>
      </c>
      <c r="AF64" s="3">
        <f t="shared" si="6"/>
        <v>2.8310684147861713</v>
      </c>
      <c r="AG64" s="3">
        <f t="shared" si="7"/>
        <v>0.19876496237535904</v>
      </c>
      <c r="AH64" s="3"/>
      <c r="BG64" s="3"/>
      <c r="BH64" s="3"/>
      <c r="BI64" s="3"/>
      <c r="BJ64" s="3"/>
    </row>
    <row r="65" spans="1:62" x14ac:dyDescent="0.35">
      <c r="A65">
        <v>41</v>
      </c>
      <c r="B65">
        <v>12</v>
      </c>
      <c r="C65" t="s">
        <v>132</v>
      </c>
      <c r="D65" t="s">
        <v>27</v>
      </c>
      <c r="G65">
        <v>0.5</v>
      </c>
      <c r="H65">
        <v>0.5</v>
      </c>
      <c r="I65">
        <v>5821</v>
      </c>
      <c r="J65">
        <v>8354</v>
      </c>
      <c r="L65">
        <v>8892</v>
      </c>
      <c r="M65">
        <v>4.8810000000000002</v>
      </c>
      <c r="N65">
        <v>7.3559999999999999</v>
      </c>
      <c r="O65">
        <v>2.4750000000000001</v>
      </c>
      <c r="Q65">
        <v>0.81399999999999995</v>
      </c>
      <c r="R65">
        <v>1</v>
      </c>
      <c r="S65">
        <v>0</v>
      </c>
      <c r="T65">
        <v>0</v>
      </c>
      <c r="V65">
        <v>0</v>
      </c>
      <c r="Y65" s="1">
        <v>44851</v>
      </c>
      <c r="Z65" s="6">
        <v>0.82484953703703701</v>
      </c>
      <c r="AB65">
        <v>1</v>
      </c>
      <c r="AD65" s="3">
        <f t="shared" si="4"/>
        <v>5.8333861093752182</v>
      </c>
      <c r="AE65" s="3">
        <f t="shared" si="5"/>
        <v>8.749347431041187</v>
      </c>
      <c r="AF65" s="3">
        <f t="shared" si="6"/>
        <v>2.9159613216659688</v>
      </c>
      <c r="AG65" s="3">
        <f t="shared" si="7"/>
        <v>0.91933080138504031</v>
      </c>
      <c r="AH65" s="3"/>
      <c r="BG65" s="3"/>
      <c r="BH65" s="3"/>
      <c r="BI65" s="3"/>
      <c r="BJ65" s="3"/>
    </row>
    <row r="66" spans="1:62" x14ac:dyDescent="0.35">
      <c r="A66">
        <v>42</v>
      </c>
      <c r="B66">
        <v>12</v>
      </c>
      <c r="C66" t="s">
        <v>132</v>
      </c>
      <c r="D66" t="s">
        <v>27</v>
      </c>
      <c r="G66">
        <v>0.5</v>
      </c>
      <c r="H66">
        <v>0.5</v>
      </c>
      <c r="I66">
        <v>6625</v>
      </c>
      <c r="J66">
        <v>8325</v>
      </c>
      <c r="L66">
        <v>8691</v>
      </c>
      <c r="M66">
        <v>5.4980000000000002</v>
      </c>
      <c r="N66">
        <v>7.3319999999999999</v>
      </c>
      <c r="O66">
        <v>1.8340000000000001</v>
      </c>
      <c r="Q66">
        <v>0.79300000000000004</v>
      </c>
      <c r="R66">
        <v>1</v>
      </c>
      <c r="S66">
        <v>0</v>
      </c>
      <c r="T66">
        <v>0</v>
      </c>
      <c r="V66">
        <v>0</v>
      </c>
      <c r="Y66" s="1">
        <v>44851</v>
      </c>
      <c r="Z66" s="6">
        <v>0.83200231481481479</v>
      </c>
      <c r="AB66">
        <v>1</v>
      </c>
      <c r="AD66" s="3">
        <f t="shared" si="4"/>
        <v>6.6277301436021752</v>
      </c>
      <c r="AE66" s="3">
        <f t="shared" si="5"/>
        <v>8.7193524555761517</v>
      </c>
      <c r="AF66" s="3">
        <f t="shared" si="6"/>
        <v>2.0916223119739765</v>
      </c>
      <c r="AG66" s="3">
        <f t="shared" si="7"/>
        <v>0.89857503560101259</v>
      </c>
      <c r="AH66" s="3"/>
      <c r="AK66">
        <f>ABS(100*(AD66-AD67)/(AVERAGE(AD66:AD67)))</f>
        <v>5.9609887610395006E-2</v>
      </c>
      <c r="AQ66">
        <f>ABS(100*(AE66-AE67)/(AVERAGE(AE66:AE67)))</f>
        <v>1.0736678572685026</v>
      </c>
      <c r="AW66">
        <f>ABS(100*(AF66-AF67)/(AVERAGE(AF66:AF67)))</f>
        <v>4.2200538749874603</v>
      </c>
      <c r="BC66">
        <f>ABS(100*(AG66-AG67)/(AVERAGE(AG66:AG67)))</f>
        <v>4.0862957931518862</v>
      </c>
      <c r="BG66" s="3">
        <f>AVERAGE(AD66:AD67)</f>
        <v>6.6297061237868196</v>
      </c>
      <c r="BH66" s="3">
        <f>AVERAGE(AE66:AE67)</f>
        <v>8.7664135377712942</v>
      </c>
      <c r="BI66" s="3">
        <f>AVERAGE(AF66:AF67)</f>
        <v>2.1367074139844746</v>
      </c>
      <c r="BJ66" s="3">
        <f>AVERAGE(AG66:AG67)</f>
        <v>0.91731718231644066</v>
      </c>
    </row>
    <row r="67" spans="1:62" x14ac:dyDescent="0.35">
      <c r="A67">
        <v>43</v>
      </c>
      <c r="B67">
        <v>12</v>
      </c>
      <c r="C67" t="s">
        <v>132</v>
      </c>
      <c r="D67" t="s">
        <v>27</v>
      </c>
      <c r="G67">
        <v>0.5</v>
      </c>
      <c r="H67">
        <v>0.5</v>
      </c>
      <c r="I67">
        <v>6629</v>
      </c>
      <c r="J67">
        <v>8416</v>
      </c>
      <c r="L67">
        <v>9054</v>
      </c>
      <c r="M67">
        <v>5.5</v>
      </c>
      <c r="N67">
        <v>7.4080000000000004</v>
      </c>
      <c r="O67">
        <v>1.9079999999999999</v>
      </c>
      <c r="Q67">
        <v>0.83099999999999996</v>
      </c>
      <c r="R67">
        <v>1</v>
      </c>
      <c r="S67">
        <v>0</v>
      </c>
      <c r="T67">
        <v>0</v>
      </c>
      <c r="V67">
        <v>0</v>
      </c>
      <c r="Y67" s="1">
        <v>44851</v>
      </c>
      <c r="Z67" s="6">
        <v>0.83962962962962961</v>
      </c>
      <c r="AB67">
        <v>1</v>
      </c>
      <c r="AD67" s="3">
        <f t="shared" si="4"/>
        <v>6.631682103971464</v>
      </c>
      <c r="AE67" s="3">
        <f t="shared" si="5"/>
        <v>8.8134746199664367</v>
      </c>
      <c r="AF67" s="3">
        <f t="shared" si="6"/>
        <v>2.1817925159949727</v>
      </c>
      <c r="AG67" s="3">
        <f t="shared" si="7"/>
        <v>0.93605932903186873</v>
      </c>
      <c r="AH67" s="3"/>
      <c r="BG67" s="3"/>
      <c r="BH67" s="3"/>
      <c r="BI67" s="3"/>
      <c r="BJ67" s="3"/>
    </row>
    <row r="68" spans="1:62" x14ac:dyDescent="0.35">
      <c r="A68">
        <v>44</v>
      </c>
      <c r="B68">
        <v>13</v>
      </c>
      <c r="C68" t="s">
        <v>133</v>
      </c>
      <c r="D68" t="s">
        <v>27</v>
      </c>
      <c r="G68">
        <v>0.5</v>
      </c>
      <c r="H68">
        <v>0.5</v>
      </c>
      <c r="I68">
        <v>11570</v>
      </c>
      <c r="J68">
        <v>15269</v>
      </c>
      <c r="L68">
        <v>6415</v>
      </c>
      <c r="M68">
        <v>9.2910000000000004</v>
      </c>
      <c r="N68">
        <v>13.214</v>
      </c>
      <c r="O68">
        <v>3.923</v>
      </c>
      <c r="Q68">
        <v>0.55500000000000005</v>
      </c>
      <c r="R68">
        <v>1</v>
      </c>
      <c r="S68">
        <v>0</v>
      </c>
      <c r="T68">
        <v>0</v>
      </c>
      <c r="V68">
        <v>0</v>
      </c>
      <c r="Y68" s="1">
        <v>44851</v>
      </c>
      <c r="Z68" s="6">
        <v>0.85315972222222225</v>
      </c>
      <c r="AB68">
        <v>1</v>
      </c>
      <c r="AD68" s="3">
        <f t="shared" si="4"/>
        <v>11.51334115013489</v>
      </c>
      <c r="AE68" s="3">
        <f t="shared" si="5"/>
        <v>15.901597615203995</v>
      </c>
      <c r="AF68" s="3">
        <f t="shared" si="6"/>
        <v>4.3882564650691052</v>
      </c>
      <c r="AG68" s="3">
        <f t="shared" si="7"/>
        <v>0.66354954841470781</v>
      </c>
      <c r="AH68" s="3"/>
      <c r="BG68" s="3"/>
      <c r="BH68" s="3"/>
      <c r="BI68" s="3"/>
      <c r="BJ68" s="3"/>
    </row>
    <row r="69" spans="1:62" x14ac:dyDescent="0.35">
      <c r="A69">
        <v>45</v>
      </c>
      <c r="B69">
        <v>13</v>
      </c>
      <c r="C69" t="s">
        <v>133</v>
      </c>
      <c r="D69" t="s">
        <v>27</v>
      </c>
      <c r="G69">
        <v>0.5</v>
      </c>
      <c r="H69">
        <v>0.5</v>
      </c>
      <c r="I69">
        <v>13158</v>
      </c>
      <c r="J69">
        <v>15256</v>
      </c>
      <c r="L69">
        <v>6313</v>
      </c>
      <c r="M69">
        <v>10.51</v>
      </c>
      <c r="N69">
        <v>13.202999999999999</v>
      </c>
      <c r="O69">
        <v>2.6930000000000001</v>
      </c>
      <c r="Q69">
        <v>0.54400000000000004</v>
      </c>
      <c r="R69">
        <v>1</v>
      </c>
      <c r="S69">
        <v>0</v>
      </c>
      <c r="T69">
        <v>0</v>
      </c>
      <c r="V69">
        <v>0</v>
      </c>
      <c r="Y69" s="1">
        <v>44851</v>
      </c>
      <c r="Z69" s="6">
        <v>0.86063657407407401</v>
      </c>
      <c r="AB69">
        <v>1</v>
      </c>
      <c r="AD69" s="3">
        <f t="shared" si="4"/>
        <v>13.082269416742363</v>
      </c>
      <c r="AE69" s="3">
        <f t="shared" si="5"/>
        <v>15.888151591719669</v>
      </c>
      <c r="AF69" s="3">
        <f t="shared" si="6"/>
        <v>2.805882174977306</v>
      </c>
      <c r="AG69" s="3">
        <f t="shared" si="7"/>
        <v>0.65301677174818629</v>
      </c>
      <c r="AH69" s="3"/>
      <c r="AK69">
        <f>ABS(100*(AD69-AD70)/(AVERAGE(AD69:AD70)))</f>
        <v>2.3611585004796098</v>
      </c>
      <c r="AQ69">
        <f>ABS(100*(AE69-AE70)/(AVERAGE(AE69:AE70)))</f>
        <v>0.57771127752825169</v>
      </c>
      <c r="AW69">
        <f>ABS(100*(AF69-AF70)/(AVERAGE(AF69:AF70)))</f>
        <v>13.224676974631327</v>
      </c>
      <c r="BC69">
        <f>ABS(100*(AG69-AG70)/(AVERAGE(AG69:AG70)))</f>
        <v>2.065775854429341</v>
      </c>
      <c r="BG69" s="3">
        <f>AVERAGE(AD69:AD70)</f>
        <v>12.929624947478601</v>
      </c>
      <c r="BH69" s="3">
        <f>AVERAGE(AE69:AE70)</f>
        <v>15.934178364416018</v>
      </c>
      <c r="BI69" s="3">
        <f>AVERAGE(AF69:AF70)</f>
        <v>3.0045534169374166</v>
      </c>
      <c r="BJ69" s="3">
        <f>AVERAGE(AG69:AG70)</f>
        <v>0.65983209782652374</v>
      </c>
    </row>
    <row r="70" spans="1:62" x14ac:dyDescent="0.35">
      <c r="A70">
        <v>46</v>
      </c>
      <c r="B70">
        <v>13</v>
      </c>
      <c r="C70" t="s">
        <v>133</v>
      </c>
      <c r="D70" t="s">
        <v>27</v>
      </c>
      <c r="G70">
        <v>0.5</v>
      </c>
      <c r="H70">
        <v>0.5</v>
      </c>
      <c r="I70">
        <v>12849</v>
      </c>
      <c r="J70">
        <v>15345</v>
      </c>
      <c r="L70">
        <v>6445</v>
      </c>
      <c r="M70">
        <v>10.272</v>
      </c>
      <c r="N70">
        <v>13.279</v>
      </c>
      <c r="O70">
        <v>3.0070000000000001</v>
      </c>
      <c r="Q70">
        <v>0.55800000000000005</v>
      </c>
      <c r="R70">
        <v>1</v>
      </c>
      <c r="S70">
        <v>0</v>
      </c>
      <c r="T70">
        <v>0</v>
      </c>
      <c r="V70">
        <v>0</v>
      </c>
      <c r="Y70" s="1">
        <v>44851</v>
      </c>
      <c r="Z70" s="6">
        <v>0.86846064814814816</v>
      </c>
      <c r="AB70">
        <v>1</v>
      </c>
      <c r="AD70" s="3">
        <f t="shared" si="4"/>
        <v>12.77698047821484</v>
      </c>
      <c r="AE70" s="3">
        <f t="shared" si="5"/>
        <v>15.980205137112367</v>
      </c>
      <c r="AF70" s="3">
        <f t="shared" si="6"/>
        <v>3.2032246588975273</v>
      </c>
      <c r="AG70" s="3">
        <f t="shared" si="7"/>
        <v>0.6666474239048612</v>
      </c>
      <c r="AH70" s="3"/>
      <c r="BG70" s="3"/>
      <c r="BH70" s="3"/>
      <c r="BI70" s="3"/>
      <c r="BJ70" s="3"/>
    </row>
    <row r="71" spans="1:62" x14ac:dyDescent="0.35">
      <c r="A71">
        <v>47</v>
      </c>
      <c r="B71">
        <v>14</v>
      </c>
      <c r="C71" t="s">
        <v>135</v>
      </c>
      <c r="D71" t="s">
        <v>27</v>
      </c>
      <c r="G71">
        <v>0.5</v>
      </c>
      <c r="H71">
        <v>0.5</v>
      </c>
      <c r="I71">
        <v>7397</v>
      </c>
      <c r="J71">
        <v>7356</v>
      </c>
      <c r="L71">
        <v>13331</v>
      </c>
      <c r="M71">
        <v>6.09</v>
      </c>
      <c r="N71">
        <v>6.5110000000000001</v>
      </c>
      <c r="O71">
        <v>0.42099999999999999</v>
      </c>
      <c r="Q71">
        <v>1.278</v>
      </c>
      <c r="R71">
        <v>1</v>
      </c>
      <c r="S71">
        <v>0</v>
      </c>
      <c r="T71">
        <v>0</v>
      </c>
      <c r="V71">
        <v>0</v>
      </c>
      <c r="Y71" s="1">
        <v>44851</v>
      </c>
      <c r="Z71" s="6">
        <v>0.88170138888888883</v>
      </c>
      <c r="AB71">
        <v>1</v>
      </c>
      <c r="AD71" s="3">
        <f t="shared" si="4"/>
        <v>7.3904584948748262</v>
      </c>
      <c r="AE71" s="3">
        <f t="shared" si="5"/>
        <v>7.7171065512444432</v>
      </c>
      <c r="AF71" s="3">
        <f t="shared" si="6"/>
        <v>0.32664805636961702</v>
      </c>
      <c r="AG71" s="3">
        <f t="shared" si="7"/>
        <v>1.3777131114114054</v>
      </c>
      <c r="AH71" s="3"/>
      <c r="BG71" s="3"/>
      <c r="BH71" s="3"/>
      <c r="BI71" s="3"/>
      <c r="BJ71" s="3"/>
    </row>
    <row r="72" spans="1:62" x14ac:dyDescent="0.35">
      <c r="A72">
        <v>48</v>
      </c>
      <c r="B72">
        <v>14</v>
      </c>
      <c r="C72" t="s">
        <v>135</v>
      </c>
      <c r="D72" t="s">
        <v>27</v>
      </c>
      <c r="G72">
        <v>0.5</v>
      </c>
      <c r="H72">
        <v>0.5</v>
      </c>
      <c r="I72">
        <v>4899</v>
      </c>
      <c r="J72">
        <v>7262</v>
      </c>
      <c r="L72">
        <v>13131</v>
      </c>
      <c r="M72">
        <v>4.173</v>
      </c>
      <c r="N72">
        <v>6.431</v>
      </c>
      <c r="O72">
        <v>2.258</v>
      </c>
      <c r="Q72">
        <v>1.2569999999999999</v>
      </c>
      <c r="R72">
        <v>1</v>
      </c>
      <c r="S72">
        <v>0</v>
      </c>
      <c r="T72">
        <v>0</v>
      </c>
      <c r="V72">
        <v>0</v>
      </c>
      <c r="Y72" s="1">
        <v>44851</v>
      </c>
      <c r="Z72" s="6">
        <v>0.88868055555555558</v>
      </c>
      <c r="AB72">
        <v>1</v>
      </c>
      <c r="AD72" s="3">
        <f t="shared" si="4"/>
        <v>4.922459244254255</v>
      </c>
      <c r="AE72" s="3">
        <f t="shared" si="5"/>
        <v>7.6198814583577761</v>
      </c>
      <c r="AF72" s="3">
        <f t="shared" si="6"/>
        <v>2.6974222141035211</v>
      </c>
      <c r="AG72" s="3">
        <f t="shared" si="7"/>
        <v>1.3570606081437162</v>
      </c>
      <c r="AH72" s="3"/>
      <c r="AK72">
        <f>ABS(100*(AD72-AD73)/(AVERAGE(AD72:AD73)))</f>
        <v>0.40222865556901022</v>
      </c>
      <c r="AQ72">
        <f>ABS(100*(AE72-AE73)/(AVERAGE(AE72:AE73)))</f>
        <v>2.2016025473452578</v>
      </c>
      <c r="AW72">
        <f>ABS(100*(AF72-AF73)/(AVERAGE(AF72:AF73)))</f>
        <v>6.7829056520254429</v>
      </c>
      <c r="BC72">
        <f>ABS(100*(AG72-AG73)/(AVERAGE(AG72:AG73)))</f>
        <v>2.5170273057917467</v>
      </c>
      <c r="BG72" s="3">
        <f>AVERAGE(AD72:AD73)</f>
        <v>4.9125793433310339</v>
      </c>
      <c r="BH72" s="3">
        <f>AVERAGE(AE72:AE73)</f>
        <v>7.704694837258911</v>
      </c>
      <c r="BI72" s="3">
        <f>AVERAGE(AF72:AF73)</f>
        <v>2.7921154939278772</v>
      </c>
      <c r="BJ72" s="3">
        <f>AVERAGE(AG72:AG73)</f>
        <v>1.3743570796304059</v>
      </c>
    </row>
    <row r="73" spans="1:62" x14ac:dyDescent="0.35">
      <c r="A73">
        <v>49</v>
      </c>
      <c r="B73">
        <v>14</v>
      </c>
      <c r="C73" t="s">
        <v>135</v>
      </c>
      <c r="D73" t="s">
        <v>27</v>
      </c>
      <c r="G73">
        <v>0.5</v>
      </c>
      <c r="H73">
        <v>0.5</v>
      </c>
      <c r="I73">
        <v>4879</v>
      </c>
      <c r="J73">
        <v>7426</v>
      </c>
      <c r="L73">
        <v>13466</v>
      </c>
      <c r="M73">
        <v>4.1580000000000004</v>
      </c>
      <c r="N73">
        <v>6.57</v>
      </c>
      <c r="O73">
        <v>2.4129999999999998</v>
      </c>
      <c r="Q73">
        <v>1.292</v>
      </c>
      <c r="R73">
        <v>1</v>
      </c>
      <c r="S73">
        <v>0</v>
      </c>
      <c r="T73">
        <v>0</v>
      </c>
      <c r="V73">
        <v>0</v>
      </c>
      <c r="Y73" s="1">
        <v>44851</v>
      </c>
      <c r="Z73" s="6">
        <v>0.89619212962962969</v>
      </c>
      <c r="AB73">
        <v>1</v>
      </c>
      <c r="AD73" s="3">
        <f t="shared" si="4"/>
        <v>4.9026994424078136</v>
      </c>
      <c r="AE73" s="3">
        <f t="shared" si="5"/>
        <v>7.7895082161600468</v>
      </c>
      <c r="AF73" s="3">
        <f t="shared" si="6"/>
        <v>2.8868087737522332</v>
      </c>
      <c r="AG73" s="3">
        <f t="shared" si="7"/>
        <v>1.3916535511170955</v>
      </c>
      <c r="AH73" s="3"/>
      <c r="BG73" s="3"/>
      <c r="BH73" s="3"/>
      <c r="BI73" s="3"/>
      <c r="BJ73" s="3"/>
    </row>
    <row r="74" spans="1:62" x14ac:dyDescent="0.35">
      <c r="A74">
        <v>50</v>
      </c>
      <c r="B74">
        <v>15</v>
      </c>
      <c r="C74" t="s">
        <v>138</v>
      </c>
      <c r="D74" t="s">
        <v>27</v>
      </c>
      <c r="G74">
        <v>0.5</v>
      </c>
      <c r="H74">
        <v>0.5</v>
      </c>
      <c r="I74">
        <v>8100</v>
      </c>
      <c r="J74">
        <v>10216</v>
      </c>
      <c r="L74">
        <v>1332</v>
      </c>
      <c r="M74">
        <v>6.6289999999999996</v>
      </c>
      <c r="N74">
        <v>8.9339999999999993</v>
      </c>
      <c r="O74">
        <v>2.3039999999999998</v>
      </c>
      <c r="Q74">
        <v>2.3E-2</v>
      </c>
      <c r="R74">
        <v>1</v>
      </c>
      <c r="S74">
        <v>0</v>
      </c>
      <c r="T74">
        <v>0</v>
      </c>
      <c r="V74">
        <v>0</v>
      </c>
      <c r="Y74" s="1">
        <v>44851</v>
      </c>
      <c r="Z74" s="6">
        <v>0.90923611111111102</v>
      </c>
      <c r="AB74">
        <v>1</v>
      </c>
      <c r="AD74" s="3">
        <f t="shared" si="4"/>
        <v>8.0850155297772535</v>
      </c>
      <c r="AE74" s="3">
        <f t="shared" si="5"/>
        <v>10.675231717796235</v>
      </c>
      <c r="AF74" s="3">
        <f t="shared" si="6"/>
        <v>2.5902161880189816</v>
      </c>
      <c r="AG74" s="3">
        <f t="shared" si="7"/>
        <v>0.13866617786638305</v>
      </c>
      <c r="AH74" s="3"/>
      <c r="BG74" s="3"/>
      <c r="BH74" s="3"/>
      <c r="BI74" s="3"/>
      <c r="BJ74" s="3"/>
    </row>
    <row r="75" spans="1:62" x14ac:dyDescent="0.35">
      <c r="A75">
        <v>51</v>
      </c>
      <c r="B75">
        <v>15</v>
      </c>
      <c r="C75" t="s">
        <v>138</v>
      </c>
      <c r="D75" t="s">
        <v>27</v>
      </c>
      <c r="G75">
        <v>0.5</v>
      </c>
      <c r="H75">
        <v>0.5</v>
      </c>
      <c r="I75">
        <v>8850</v>
      </c>
      <c r="J75">
        <v>10199</v>
      </c>
      <c r="L75">
        <v>1245</v>
      </c>
      <c r="M75">
        <v>7.2050000000000001</v>
      </c>
      <c r="N75">
        <v>8.9190000000000005</v>
      </c>
      <c r="O75">
        <v>1.714</v>
      </c>
      <c r="Q75">
        <v>1.4E-2</v>
      </c>
      <c r="R75">
        <v>1</v>
      </c>
      <c r="S75">
        <v>0</v>
      </c>
      <c r="T75">
        <v>0</v>
      </c>
      <c r="V75">
        <v>0</v>
      </c>
      <c r="Y75" s="1">
        <v>44851</v>
      </c>
      <c r="Z75" s="6">
        <v>0.91645833333333337</v>
      </c>
      <c r="AB75">
        <v>1</v>
      </c>
      <c r="AD75" s="3">
        <f t="shared" si="4"/>
        <v>8.8260080990188179</v>
      </c>
      <c r="AE75" s="3">
        <f t="shared" si="5"/>
        <v>10.65764845631673</v>
      </c>
      <c r="AF75" s="3">
        <f t="shared" si="6"/>
        <v>1.8316403572979123</v>
      </c>
      <c r="AG75" s="3">
        <f t="shared" si="7"/>
        <v>0.12968233894493819</v>
      </c>
      <c r="AH75" s="3"/>
      <c r="AK75">
        <f>ABS(100*(AD75-AD76)/(AVERAGE(AD75:AD76)))</f>
        <v>1.2389764657890494</v>
      </c>
      <c r="AQ75">
        <f>ABS(100*(AE75-AE76)/(AVERAGE(AE75:AE76)))</f>
        <v>0.34876558771951882</v>
      </c>
      <c r="AW75">
        <f>ABS(100*(AF75-AF76)/(AVERAGE(AF75:AF76)))</f>
        <v>7.661149458006367</v>
      </c>
      <c r="BC75">
        <f>ABS(100*(AG75-AG76)/(AVERAGE(AG75:AG76)))</f>
        <v>2.7486528688367642</v>
      </c>
      <c r="BG75" s="3">
        <f>AVERAGE(AD75:AD76)</f>
        <v>8.7716686439411049</v>
      </c>
      <c r="BH75" s="3">
        <f>AVERAGE(AE75:AE76)</f>
        <v>10.676266027295028</v>
      </c>
      <c r="BI75" s="3">
        <f>AVERAGE(AF75:AF76)</f>
        <v>1.9045973833539236</v>
      </c>
      <c r="BJ75" s="3">
        <f>AVERAGE(AG75:AG76)</f>
        <v>0.13148943298086102</v>
      </c>
    </row>
    <row r="76" spans="1:62" x14ac:dyDescent="0.35">
      <c r="A76">
        <v>52</v>
      </c>
      <c r="B76">
        <v>15</v>
      </c>
      <c r="C76" t="s">
        <v>138</v>
      </c>
      <c r="D76" t="s">
        <v>27</v>
      </c>
      <c r="G76">
        <v>0.5</v>
      </c>
      <c r="H76">
        <v>0.5</v>
      </c>
      <c r="I76">
        <v>8740</v>
      </c>
      <c r="J76">
        <v>10235</v>
      </c>
      <c r="L76">
        <v>1280</v>
      </c>
      <c r="M76">
        <v>7.12</v>
      </c>
      <c r="N76">
        <v>8.9499999999999993</v>
      </c>
      <c r="O76">
        <v>1.83</v>
      </c>
      <c r="Q76">
        <v>1.7999999999999999E-2</v>
      </c>
      <c r="R76">
        <v>1</v>
      </c>
      <c r="S76">
        <v>0</v>
      </c>
      <c r="T76">
        <v>0</v>
      </c>
      <c r="V76">
        <v>0</v>
      </c>
      <c r="Y76" s="1">
        <v>44851</v>
      </c>
      <c r="Z76" s="6">
        <v>0.92410879629629628</v>
      </c>
      <c r="AB76">
        <v>1</v>
      </c>
      <c r="AD76" s="3">
        <f t="shared" si="4"/>
        <v>8.7173291888633901</v>
      </c>
      <c r="AE76" s="3">
        <f t="shared" si="5"/>
        <v>10.694883598273325</v>
      </c>
      <c r="AF76" s="3">
        <f t="shared" si="6"/>
        <v>1.9775544094099349</v>
      </c>
      <c r="AG76" s="3">
        <f t="shared" si="7"/>
        <v>0.13329652701678382</v>
      </c>
      <c r="AH76" s="3"/>
      <c r="BG76" s="3"/>
      <c r="BH76" s="3"/>
      <c r="BI76" s="3"/>
      <c r="BJ76" s="3"/>
    </row>
    <row r="77" spans="1:62" x14ac:dyDescent="0.35">
      <c r="A77">
        <v>53</v>
      </c>
      <c r="B77">
        <v>16</v>
      </c>
      <c r="C77" t="s">
        <v>139</v>
      </c>
      <c r="D77" t="s">
        <v>27</v>
      </c>
      <c r="G77">
        <v>0.5</v>
      </c>
      <c r="H77">
        <v>0.5</v>
      </c>
      <c r="I77">
        <v>6882</v>
      </c>
      <c r="J77">
        <v>7807</v>
      </c>
      <c r="L77">
        <v>3510</v>
      </c>
      <c r="M77">
        <v>5.6950000000000003</v>
      </c>
      <c r="N77">
        <v>6.8920000000000003</v>
      </c>
      <c r="O77">
        <v>1.198</v>
      </c>
      <c r="Q77">
        <v>0.251</v>
      </c>
      <c r="R77">
        <v>1</v>
      </c>
      <c r="S77">
        <v>0</v>
      </c>
      <c r="T77">
        <v>0</v>
      </c>
      <c r="V77">
        <v>0</v>
      </c>
      <c r="Y77" s="1">
        <v>44851</v>
      </c>
      <c r="Z77" s="6">
        <v>0.93722222222222218</v>
      </c>
      <c r="AB77">
        <v>1</v>
      </c>
      <c r="AD77" s="3">
        <f t="shared" si="4"/>
        <v>6.881643597328952</v>
      </c>
      <c r="AE77" s="3">
        <f t="shared" si="5"/>
        <v>8.1835801352006872</v>
      </c>
      <c r="AF77" s="3">
        <f t="shared" si="6"/>
        <v>1.3019365378717351</v>
      </c>
      <c r="AG77" s="3">
        <f t="shared" si="7"/>
        <v>0.36357193845152003</v>
      </c>
      <c r="AH77" s="3"/>
      <c r="BG77" s="3"/>
      <c r="BH77" s="3"/>
      <c r="BI77" s="3"/>
      <c r="BJ77" s="3"/>
    </row>
    <row r="78" spans="1:62" x14ac:dyDescent="0.35">
      <c r="A78">
        <v>54</v>
      </c>
      <c r="B78">
        <v>16</v>
      </c>
      <c r="C78" t="s">
        <v>139</v>
      </c>
      <c r="D78" t="s">
        <v>27</v>
      </c>
      <c r="G78">
        <v>0.5</v>
      </c>
      <c r="H78">
        <v>0.5</v>
      </c>
      <c r="I78">
        <v>5702</v>
      </c>
      <c r="J78">
        <v>7836</v>
      </c>
      <c r="L78">
        <v>3463</v>
      </c>
      <c r="M78">
        <v>4.7889999999999997</v>
      </c>
      <c r="N78">
        <v>6.9169999999999998</v>
      </c>
      <c r="O78">
        <v>2.1280000000000001</v>
      </c>
      <c r="Q78">
        <v>0.246</v>
      </c>
      <c r="R78">
        <v>1</v>
      </c>
      <c r="S78">
        <v>0</v>
      </c>
      <c r="T78">
        <v>0</v>
      </c>
      <c r="V78">
        <v>0</v>
      </c>
      <c r="Y78" s="1">
        <v>44851</v>
      </c>
      <c r="Z78" s="6">
        <v>0.94430555555555562</v>
      </c>
      <c r="AB78">
        <v>1</v>
      </c>
      <c r="AD78" s="3">
        <f t="shared" si="4"/>
        <v>5.7158152883888897</v>
      </c>
      <c r="AE78" s="3">
        <f t="shared" si="5"/>
        <v>8.2135751106657224</v>
      </c>
      <c r="AF78" s="3">
        <f t="shared" si="6"/>
        <v>2.4977598222768327</v>
      </c>
      <c r="AG78" s="3">
        <f t="shared" si="7"/>
        <v>0.35871860018361307</v>
      </c>
      <c r="AH78" s="3"/>
      <c r="AK78">
        <f>ABS(100*(AD78-AD79)/(AVERAGE(AD78:AD79)))</f>
        <v>0.2072075001180376</v>
      </c>
      <c r="AQ78">
        <f>ABS(100*(AE78-AE79)/(AVERAGE(AE78:AE79)))</f>
        <v>0.70768552781362648</v>
      </c>
      <c r="AW78">
        <f>ABS(100*(AF78-AF79)/(AVERAGE(AF78:AF79)))</f>
        <v>2.8331653150978884</v>
      </c>
      <c r="BC78">
        <f>ABS(100*(AG78-AG79)/(AVERAGE(AG78:AG79)))</f>
        <v>0.40220049129414698</v>
      </c>
      <c r="BG78" s="3">
        <f>AVERAGE(AD78:AD79)</f>
        <v>5.7217432289428221</v>
      </c>
      <c r="BH78" s="3">
        <f>AVERAGE(AE78:AE79)</f>
        <v>8.1846144446994806</v>
      </c>
      <c r="BI78" s="3">
        <f>AVERAGE(AF78:AF79)</f>
        <v>2.462871215756659</v>
      </c>
      <c r="BJ78" s="3">
        <f>AVERAGE(AG78:AG79)</f>
        <v>0.35944143779798221</v>
      </c>
    </row>
    <row r="79" spans="1:62" x14ac:dyDescent="0.35">
      <c r="A79">
        <v>55</v>
      </c>
      <c r="B79">
        <v>16</v>
      </c>
      <c r="C79" t="s">
        <v>139</v>
      </c>
      <c r="D79" t="s">
        <v>27</v>
      </c>
      <c r="G79">
        <v>0.5</v>
      </c>
      <c r="H79">
        <v>0.5</v>
      </c>
      <c r="I79">
        <v>5714</v>
      </c>
      <c r="J79">
        <v>7780</v>
      </c>
      <c r="L79">
        <v>3477</v>
      </c>
      <c r="M79">
        <v>4.7990000000000004</v>
      </c>
      <c r="N79">
        <v>6.8689999999999998</v>
      </c>
      <c r="O79">
        <v>2.0710000000000002</v>
      </c>
      <c r="Q79">
        <v>0.248</v>
      </c>
      <c r="R79">
        <v>1</v>
      </c>
      <c r="S79">
        <v>0</v>
      </c>
      <c r="T79">
        <v>0</v>
      </c>
      <c r="V79">
        <v>0</v>
      </c>
      <c r="Y79" s="1">
        <v>44851</v>
      </c>
      <c r="Z79" s="6">
        <v>0.95179398148148142</v>
      </c>
      <c r="AB79">
        <v>1</v>
      </c>
      <c r="AD79" s="3">
        <f t="shared" si="4"/>
        <v>5.7276711694967553</v>
      </c>
      <c r="AE79" s="3">
        <f t="shared" si="5"/>
        <v>8.1556537787332406</v>
      </c>
      <c r="AF79" s="3">
        <f t="shared" si="6"/>
        <v>2.4279826092364853</v>
      </c>
      <c r="AG79" s="3">
        <f t="shared" si="7"/>
        <v>0.3601642754123513</v>
      </c>
      <c r="AH79" s="3"/>
      <c r="BG79" s="3"/>
      <c r="BH79" s="3"/>
      <c r="BI79" s="3"/>
      <c r="BJ79" s="3"/>
    </row>
    <row r="80" spans="1:62" x14ac:dyDescent="0.35">
      <c r="A80">
        <v>56</v>
      </c>
      <c r="B80">
        <v>17</v>
      </c>
      <c r="C80" t="s">
        <v>140</v>
      </c>
      <c r="D80" t="s">
        <v>27</v>
      </c>
      <c r="G80">
        <v>0.5</v>
      </c>
      <c r="H80">
        <v>0.5</v>
      </c>
      <c r="I80">
        <v>4626</v>
      </c>
      <c r="J80">
        <v>7145</v>
      </c>
      <c r="L80">
        <v>2133</v>
      </c>
      <c r="M80">
        <v>3.964</v>
      </c>
      <c r="N80">
        <v>6.3319999999999999</v>
      </c>
      <c r="O80">
        <v>2.3679999999999999</v>
      </c>
      <c r="Q80">
        <v>0.107</v>
      </c>
      <c r="R80">
        <v>1</v>
      </c>
      <c r="S80">
        <v>0</v>
      </c>
      <c r="T80">
        <v>0</v>
      </c>
      <c r="V80">
        <v>0</v>
      </c>
      <c r="Y80" s="1">
        <v>44851</v>
      </c>
      <c r="Z80" s="6">
        <v>0.96484953703703702</v>
      </c>
      <c r="AB80">
        <v>1</v>
      </c>
      <c r="AD80" s="3">
        <f t="shared" si="4"/>
        <v>4.6527379490503256</v>
      </c>
      <c r="AE80" s="3">
        <f t="shared" si="5"/>
        <v>7.4988672469988389</v>
      </c>
      <c r="AF80" s="3">
        <f t="shared" si="6"/>
        <v>2.8461292979485133</v>
      </c>
      <c r="AG80" s="3">
        <f t="shared" si="7"/>
        <v>0.22137945345347887</v>
      </c>
      <c r="AH80" s="3"/>
      <c r="BG80" s="3"/>
      <c r="BH80" s="3"/>
      <c r="BI80" s="3"/>
      <c r="BJ80" s="3"/>
    </row>
    <row r="81" spans="1:62" x14ac:dyDescent="0.35">
      <c r="A81">
        <v>57</v>
      </c>
      <c r="B81">
        <v>17</v>
      </c>
      <c r="C81" t="s">
        <v>140</v>
      </c>
      <c r="D81" t="s">
        <v>27</v>
      </c>
      <c r="G81">
        <v>0.5</v>
      </c>
      <c r="H81">
        <v>0.5</v>
      </c>
      <c r="I81">
        <v>3995</v>
      </c>
      <c r="J81">
        <v>7087</v>
      </c>
      <c r="L81">
        <v>2168</v>
      </c>
      <c r="M81">
        <v>3.48</v>
      </c>
      <c r="N81">
        <v>6.282</v>
      </c>
      <c r="O81">
        <v>2.802</v>
      </c>
      <c r="Q81">
        <v>0.111</v>
      </c>
      <c r="R81">
        <v>1</v>
      </c>
      <c r="S81">
        <v>0</v>
      </c>
      <c r="T81">
        <v>0</v>
      </c>
      <c r="V81">
        <v>0</v>
      </c>
      <c r="Y81" s="1">
        <v>44851</v>
      </c>
      <c r="Z81" s="6">
        <v>0.9719444444444445</v>
      </c>
      <c r="AB81">
        <v>1</v>
      </c>
      <c r="AD81" s="3">
        <f t="shared" si="4"/>
        <v>4.0293162007950896</v>
      </c>
      <c r="AE81" s="3">
        <f t="shared" si="5"/>
        <v>7.4388772960687675</v>
      </c>
      <c r="AF81" s="3">
        <f t="shared" si="6"/>
        <v>3.4095610952736779</v>
      </c>
      <c r="AG81" s="3">
        <f t="shared" si="7"/>
        <v>0.22499364152532453</v>
      </c>
      <c r="AH81" s="3"/>
      <c r="AK81">
        <f>ABS(100*(AD81-AD82)/(AVERAGE(AD81:AD82)))</f>
        <v>0.17178773423562008</v>
      </c>
      <c r="AQ81">
        <f>ABS(100*(AE81-AE82)/(AVERAGE(AE81:AE82)))</f>
        <v>0.98234283199741057</v>
      </c>
      <c r="AW81">
        <f>ABS(100*(AF81-AF82)/(AVERAGE(AF81:AF82)))</f>
        <v>2.3292182548175053</v>
      </c>
      <c r="BC81">
        <f>ABS(100*(AG81-AG82)/(AVERAGE(AG81:AG82)))</f>
        <v>1.5727263030026959</v>
      </c>
      <c r="BG81" s="3">
        <f>AVERAGE(AD81:AD82)</f>
        <v>4.0258582354719614</v>
      </c>
      <c r="BH81" s="3">
        <f>AVERAGE(AE81:AE82)</f>
        <v>7.4755952832759665</v>
      </c>
      <c r="BI81" s="3">
        <f>AVERAGE(AF81:AF82)</f>
        <v>3.4497370478040046</v>
      </c>
      <c r="BJ81" s="3">
        <f>AVERAGE(AG81:AG82)</f>
        <v>0.2232381787475709</v>
      </c>
    </row>
    <row r="82" spans="1:62" x14ac:dyDescent="0.35">
      <c r="A82">
        <v>58</v>
      </c>
      <c r="B82">
        <v>17</v>
      </c>
      <c r="C82" t="s">
        <v>140</v>
      </c>
      <c r="D82" t="s">
        <v>27</v>
      </c>
      <c r="G82">
        <v>0.5</v>
      </c>
      <c r="H82">
        <v>0.5</v>
      </c>
      <c r="I82">
        <v>3988</v>
      </c>
      <c r="J82">
        <v>7158</v>
      </c>
      <c r="L82">
        <v>2134</v>
      </c>
      <c r="M82">
        <v>3.4740000000000002</v>
      </c>
      <c r="N82">
        <v>6.343</v>
      </c>
      <c r="O82">
        <v>2.8690000000000002</v>
      </c>
      <c r="Q82">
        <v>0.107</v>
      </c>
      <c r="R82">
        <v>1</v>
      </c>
      <c r="S82">
        <v>0</v>
      </c>
      <c r="T82">
        <v>0</v>
      </c>
      <c r="V82">
        <v>0</v>
      </c>
      <c r="Y82" s="1">
        <v>44851</v>
      </c>
      <c r="Z82" s="6">
        <v>0.97947916666666668</v>
      </c>
      <c r="AB82">
        <v>1</v>
      </c>
      <c r="AD82" s="3">
        <f t="shared" si="4"/>
        <v>4.0224002701488342</v>
      </c>
      <c r="AE82" s="3">
        <f t="shared" si="5"/>
        <v>7.5123132704831654</v>
      </c>
      <c r="AF82" s="3">
        <f t="shared" si="6"/>
        <v>3.4899130003343313</v>
      </c>
      <c r="AG82" s="3">
        <f t="shared" si="7"/>
        <v>0.22148271596981731</v>
      </c>
      <c r="AH82" s="3"/>
      <c r="BG82" s="3"/>
      <c r="BH82" s="3"/>
      <c r="BI82" s="3"/>
      <c r="BJ82" s="3"/>
    </row>
    <row r="83" spans="1:62" x14ac:dyDescent="0.35">
      <c r="A83">
        <v>59</v>
      </c>
      <c r="B83">
        <v>18</v>
      </c>
      <c r="C83" t="s">
        <v>141</v>
      </c>
      <c r="D83" t="s">
        <v>27</v>
      </c>
      <c r="G83">
        <v>0.5</v>
      </c>
      <c r="H83">
        <v>0.5</v>
      </c>
      <c r="I83">
        <v>5096</v>
      </c>
      <c r="J83">
        <v>8245</v>
      </c>
      <c r="L83">
        <v>18241</v>
      </c>
      <c r="M83">
        <v>4.3239999999999998</v>
      </c>
      <c r="N83">
        <v>7.2640000000000002</v>
      </c>
      <c r="O83">
        <v>2.94</v>
      </c>
      <c r="Q83">
        <v>1.792</v>
      </c>
      <c r="R83">
        <v>1</v>
      </c>
      <c r="S83">
        <v>0</v>
      </c>
      <c r="T83">
        <v>0</v>
      </c>
      <c r="V83">
        <v>0</v>
      </c>
      <c r="Y83" s="1">
        <v>44851</v>
      </c>
      <c r="Z83" s="6">
        <v>0.99254629629629632</v>
      </c>
      <c r="AB83">
        <v>1</v>
      </c>
      <c r="AD83" s="3">
        <f t="shared" si="4"/>
        <v>5.1170932924417061</v>
      </c>
      <c r="AE83" s="3">
        <f t="shared" si="5"/>
        <v>8.6366076956726054</v>
      </c>
      <c r="AF83" s="3">
        <f t="shared" si="6"/>
        <v>3.5195144032308994</v>
      </c>
      <c r="AG83" s="3">
        <f t="shared" si="7"/>
        <v>1.884732066633179</v>
      </c>
      <c r="AH83" s="3"/>
      <c r="BG83" s="3"/>
      <c r="BH83" s="3"/>
      <c r="BI83" s="3"/>
      <c r="BJ83" s="3"/>
    </row>
    <row r="84" spans="1:62" x14ac:dyDescent="0.35">
      <c r="A84">
        <v>60</v>
      </c>
      <c r="B84">
        <v>18</v>
      </c>
      <c r="C84" t="s">
        <v>141</v>
      </c>
      <c r="D84" t="s">
        <v>27</v>
      </c>
      <c r="G84">
        <v>0.5</v>
      </c>
      <c r="H84">
        <v>0.5</v>
      </c>
      <c r="I84">
        <v>5398</v>
      </c>
      <c r="J84">
        <v>8324</v>
      </c>
      <c r="L84">
        <v>18519</v>
      </c>
      <c r="M84">
        <v>4.556</v>
      </c>
      <c r="N84">
        <v>7.33</v>
      </c>
      <c r="O84">
        <v>2.774</v>
      </c>
      <c r="Q84">
        <v>1.821</v>
      </c>
      <c r="R84">
        <v>1</v>
      </c>
      <c r="S84">
        <v>0</v>
      </c>
      <c r="T84">
        <v>0</v>
      </c>
      <c r="V84">
        <v>0</v>
      </c>
      <c r="Y84" s="1">
        <v>44851</v>
      </c>
      <c r="Z84" s="6">
        <v>0.99974537037037037</v>
      </c>
      <c r="AB84">
        <v>1</v>
      </c>
      <c r="AD84" s="3">
        <f t="shared" si="4"/>
        <v>5.4154663003229766</v>
      </c>
      <c r="AE84" s="3">
        <f t="shared" si="5"/>
        <v>8.7183181460773582</v>
      </c>
      <c r="AF84" s="3">
        <f t="shared" si="6"/>
        <v>3.3028518457543816</v>
      </c>
      <c r="AG84" s="3">
        <f t="shared" si="7"/>
        <v>1.9134390461752671</v>
      </c>
      <c r="AH84" s="3"/>
      <c r="AK84">
        <f>ABS(100*(AD84-AD85)/(AVERAGE(AD84:AD85)))</f>
        <v>0.36421273617345407</v>
      </c>
      <c r="AQ84">
        <f>ABS(100*(AE84-AE85)/(AVERAGE(AE84:AE85)))</f>
        <v>1.1814379221434352</v>
      </c>
      <c r="AW84">
        <f>ABS(100*(AF84-AF85)/(AVERAGE(AF84:AF85)))</f>
        <v>3.7681977945211007</v>
      </c>
      <c r="BC84">
        <f>ABS(100*(AG84-AG85)/(AVERAGE(AG84:AG85)))</f>
        <v>0.74198131741510465</v>
      </c>
      <c r="BG84" s="3">
        <f>AVERAGE(AD84:AD85)</f>
        <v>5.4253462012461977</v>
      </c>
      <c r="BH84" s="3">
        <f>AVERAGE(AE84:AE85)</f>
        <v>8.6671198258870383</v>
      </c>
      <c r="BI84" s="3">
        <f>AVERAGE(AF84:AF85)</f>
        <v>3.2417736246408402</v>
      </c>
      <c r="BJ84" s="3">
        <f>AVERAGE(AG84:AG85)</f>
        <v>1.92056415980262</v>
      </c>
    </row>
    <row r="85" spans="1:62" x14ac:dyDescent="0.35">
      <c r="A85">
        <v>61</v>
      </c>
      <c r="B85">
        <v>18</v>
      </c>
      <c r="C85" t="s">
        <v>141</v>
      </c>
      <c r="D85" t="s">
        <v>27</v>
      </c>
      <c r="G85">
        <v>0.5</v>
      </c>
      <c r="H85">
        <v>0.5</v>
      </c>
      <c r="I85">
        <v>5418</v>
      </c>
      <c r="J85">
        <v>8225</v>
      </c>
      <c r="L85">
        <v>18657</v>
      </c>
      <c r="M85">
        <v>4.5720000000000001</v>
      </c>
      <c r="N85">
        <v>7.2469999999999999</v>
      </c>
      <c r="O85">
        <v>2.6749999999999998</v>
      </c>
      <c r="Q85">
        <v>1.835</v>
      </c>
      <c r="R85">
        <v>1</v>
      </c>
      <c r="S85">
        <v>0</v>
      </c>
      <c r="T85">
        <v>0</v>
      </c>
      <c r="V85">
        <v>0</v>
      </c>
      <c r="Y85" s="1">
        <v>44852</v>
      </c>
      <c r="Z85" s="6">
        <v>7.3148148148148148E-3</v>
      </c>
      <c r="AB85">
        <v>1</v>
      </c>
      <c r="AD85" s="3">
        <f t="shared" si="4"/>
        <v>5.4352261021694179</v>
      </c>
      <c r="AE85" s="3">
        <f t="shared" si="5"/>
        <v>8.6159215056967167</v>
      </c>
      <c r="AF85" s="3">
        <f t="shared" si="6"/>
        <v>3.1806954035272987</v>
      </c>
      <c r="AG85" s="3">
        <f t="shared" si="7"/>
        <v>1.9276892734299729</v>
      </c>
      <c r="AH85" s="3"/>
    </row>
    <row r="86" spans="1:62" x14ac:dyDescent="0.35">
      <c r="A86">
        <v>62</v>
      </c>
      <c r="B86">
        <v>19</v>
      </c>
      <c r="C86" t="s">
        <v>142</v>
      </c>
      <c r="D86" t="s">
        <v>27</v>
      </c>
      <c r="G86">
        <v>0.5</v>
      </c>
      <c r="H86">
        <v>0.5</v>
      </c>
      <c r="I86">
        <v>7264</v>
      </c>
      <c r="J86">
        <v>10293</v>
      </c>
      <c r="L86">
        <v>1727</v>
      </c>
      <c r="M86">
        <v>5.9880000000000004</v>
      </c>
      <c r="N86">
        <v>8.9979999999999993</v>
      </c>
      <c r="O86">
        <v>3.01</v>
      </c>
      <c r="Q86">
        <v>6.5000000000000002E-2</v>
      </c>
      <c r="R86">
        <v>1</v>
      </c>
      <c r="S86">
        <v>0</v>
      </c>
      <c r="T86">
        <v>0</v>
      </c>
      <c r="V86">
        <v>0</v>
      </c>
      <c r="Y86" s="1">
        <v>44852</v>
      </c>
      <c r="Z86" s="6">
        <v>2.0532407407407405E-2</v>
      </c>
      <c r="AB86">
        <v>1</v>
      </c>
      <c r="AD86" s="3">
        <f t="shared" si="4"/>
        <v>7.2590558125959888</v>
      </c>
      <c r="AE86" s="3">
        <f t="shared" si="5"/>
        <v>10.754873549203397</v>
      </c>
      <c r="AF86" s="3">
        <f t="shared" si="6"/>
        <v>3.4958177366074086</v>
      </c>
      <c r="AG86" s="3">
        <f t="shared" si="7"/>
        <v>0.1794548718200695</v>
      </c>
      <c r="AH86" s="3"/>
      <c r="BG86" s="3"/>
      <c r="BH86" s="3"/>
      <c r="BI86" s="3"/>
      <c r="BJ86" s="3"/>
    </row>
    <row r="87" spans="1:62" x14ac:dyDescent="0.35">
      <c r="A87">
        <v>63</v>
      </c>
      <c r="B87">
        <v>19</v>
      </c>
      <c r="C87" t="s">
        <v>142</v>
      </c>
      <c r="D87" t="s">
        <v>27</v>
      </c>
      <c r="G87">
        <v>0.5</v>
      </c>
      <c r="H87">
        <v>0.5</v>
      </c>
      <c r="I87">
        <v>7661</v>
      </c>
      <c r="J87">
        <v>10271</v>
      </c>
      <c r="L87">
        <v>1680</v>
      </c>
      <c r="M87">
        <v>6.2919999999999998</v>
      </c>
      <c r="N87">
        <v>8.98</v>
      </c>
      <c r="O87">
        <v>2.6880000000000002</v>
      </c>
      <c r="Q87">
        <v>0.06</v>
      </c>
      <c r="R87">
        <v>1</v>
      </c>
      <c r="S87">
        <v>0</v>
      </c>
      <c r="T87">
        <v>0</v>
      </c>
      <c r="V87">
        <v>0</v>
      </c>
      <c r="Y87" s="1">
        <v>44852</v>
      </c>
      <c r="Z87" s="6">
        <v>2.7743055555555559E-2</v>
      </c>
      <c r="AB87">
        <v>1</v>
      </c>
      <c r="AD87" s="3">
        <f t="shared" si="4"/>
        <v>7.6512878792478576</v>
      </c>
      <c r="AE87" s="3">
        <f t="shared" si="5"/>
        <v>10.732118740229923</v>
      </c>
      <c r="AF87" s="3">
        <f t="shared" si="6"/>
        <v>3.0808308609820658</v>
      </c>
      <c r="AG87" s="3">
        <f t="shared" si="7"/>
        <v>0.17460153355216249</v>
      </c>
      <c r="AH87" s="3"/>
      <c r="AK87">
        <f>ABS(100*(AD87-AD88)/(AVERAGE(AD87:AD88)))</f>
        <v>0.11614707385251043</v>
      </c>
      <c r="AQ87">
        <f>ABS(100*(AE87-AE88)/(AVERAGE(AE87:AE88)))</f>
        <v>0.32713951468994856</v>
      </c>
      <c r="AW87">
        <f>ABS(100*(AF87-AF88)/(AVERAGE(AF87:AF88)))</f>
        <v>0.84922050614356626</v>
      </c>
      <c r="BC87">
        <f>ABS(100*(AG87-AG88)/(AVERAGE(AG87:AG88)))</f>
        <v>1.642372223620409</v>
      </c>
      <c r="BG87" s="3">
        <f>AVERAGE(AD87:AD88)</f>
        <v>7.655733834663307</v>
      </c>
      <c r="BH87" s="3">
        <f>AVERAGE(AE87:AE88)</f>
        <v>10.749702001709426</v>
      </c>
      <c r="BI87" s="3">
        <f>AVERAGE(AF87:AF88)</f>
        <v>3.0939681670461208</v>
      </c>
      <c r="BJ87" s="3">
        <f>AVERAGE(AG87:AG88)</f>
        <v>0.17604720878090074</v>
      </c>
    </row>
    <row r="88" spans="1:62" x14ac:dyDescent="0.35">
      <c r="A88">
        <v>64</v>
      </c>
      <c r="B88">
        <v>19</v>
      </c>
      <c r="C88" t="s">
        <v>142</v>
      </c>
      <c r="D88" t="s">
        <v>27</v>
      </c>
      <c r="G88">
        <v>0.5</v>
      </c>
      <c r="H88">
        <v>0.5</v>
      </c>
      <c r="I88">
        <v>7670</v>
      </c>
      <c r="J88">
        <v>10305</v>
      </c>
      <c r="L88">
        <v>1708</v>
      </c>
      <c r="M88">
        <v>6.2990000000000004</v>
      </c>
      <c r="N88">
        <v>9.0090000000000003</v>
      </c>
      <c r="O88">
        <v>2.71</v>
      </c>
      <c r="Q88">
        <v>6.3E-2</v>
      </c>
      <c r="R88">
        <v>1</v>
      </c>
      <c r="S88">
        <v>0</v>
      </c>
      <c r="T88">
        <v>0</v>
      </c>
      <c r="V88">
        <v>0</v>
      </c>
      <c r="Y88" s="1">
        <v>44852</v>
      </c>
      <c r="Z88" s="6">
        <v>3.5451388888888886E-2</v>
      </c>
      <c r="AB88">
        <v>1</v>
      </c>
      <c r="AD88" s="3">
        <f t="shared" si="4"/>
        <v>7.6601797900787556</v>
      </c>
      <c r="AE88" s="3">
        <f t="shared" si="5"/>
        <v>10.767285263188931</v>
      </c>
      <c r="AF88" s="3">
        <f t="shared" si="6"/>
        <v>3.1071054731101757</v>
      </c>
      <c r="AG88" s="3">
        <f t="shared" si="7"/>
        <v>0.17749288400963903</v>
      </c>
      <c r="AH88" s="3"/>
    </row>
    <row r="89" spans="1:62" x14ac:dyDescent="0.35">
      <c r="A89">
        <v>65</v>
      </c>
      <c r="B89">
        <v>20</v>
      </c>
      <c r="C89" t="s">
        <v>143</v>
      </c>
      <c r="D89" t="s">
        <v>27</v>
      </c>
      <c r="G89">
        <v>0.5</v>
      </c>
      <c r="H89">
        <v>0.5</v>
      </c>
      <c r="I89">
        <v>4502</v>
      </c>
      <c r="J89">
        <v>5882</v>
      </c>
      <c r="L89">
        <v>2052</v>
      </c>
      <c r="M89">
        <v>3.8690000000000002</v>
      </c>
      <c r="N89">
        <v>5.2619999999999996</v>
      </c>
      <c r="O89">
        <v>1.393</v>
      </c>
      <c r="Q89">
        <v>9.9000000000000005E-2</v>
      </c>
      <c r="R89">
        <v>1</v>
      </c>
      <c r="S89">
        <v>0</v>
      </c>
      <c r="T89">
        <v>0</v>
      </c>
      <c r="V89">
        <v>0</v>
      </c>
      <c r="Y89" s="1">
        <v>44852</v>
      </c>
      <c r="Z89" s="6">
        <v>4.854166666666667E-2</v>
      </c>
      <c r="AB89">
        <v>1</v>
      </c>
      <c r="AD89" s="3">
        <f t="shared" ref="AD89:AD124" si="8">((I89*$F$21)+$F$22)*1000/G89</f>
        <v>4.530227177602387</v>
      </c>
      <c r="AE89" s="3">
        <f t="shared" ref="AE89:AE124" si="9">((J89*$H$21)+$H$22)*1000/H89</f>
        <v>6.1925343500215968</v>
      </c>
      <c r="AF89" s="3">
        <f t="shared" ref="AF89:AF124" si="10">AE89-AD89</f>
        <v>1.6623071724192098</v>
      </c>
      <c r="AG89" s="3">
        <f t="shared" ref="AG89:AG124" si="11">((L89*$J$21)+$J$22)*1000/H89</f>
        <v>0.21301518963006472</v>
      </c>
      <c r="AH89" s="3"/>
      <c r="BG89" s="3"/>
      <c r="BH89" s="3"/>
      <c r="BI89" s="3"/>
      <c r="BJ89" s="3"/>
    </row>
    <row r="90" spans="1:62" x14ac:dyDescent="0.35">
      <c r="A90">
        <v>66</v>
      </c>
      <c r="B90">
        <v>20</v>
      </c>
      <c r="C90" t="s">
        <v>143</v>
      </c>
      <c r="D90" t="s">
        <v>27</v>
      </c>
      <c r="G90">
        <v>0.5</v>
      </c>
      <c r="H90">
        <v>0.5</v>
      </c>
      <c r="I90">
        <v>3033</v>
      </c>
      <c r="J90">
        <v>5941</v>
      </c>
      <c r="L90">
        <v>2046</v>
      </c>
      <c r="M90">
        <v>2.742</v>
      </c>
      <c r="N90">
        <v>5.3120000000000003</v>
      </c>
      <c r="O90">
        <v>2.57</v>
      </c>
      <c r="Q90">
        <v>9.8000000000000004E-2</v>
      </c>
      <c r="R90">
        <v>1</v>
      </c>
      <c r="S90">
        <v>0</v>
      </c>
      <c r="T90">
        <v>0</v>
      </c>
      <c r="V90">
        <v>0</v>
      </c>
      <c r="Y90" s="1">
        <v>44852</v>
      </c>
      <c r="Z90" s="6">
        <v>5.5520833333333332E-2</v>
      </c>
      <c r="AB90">
        <v>1</v>
      </c>
      <c r="AD90" s="3">
        <f t="shared" si="8"/>
        <v>3.0788697319812424</v>
      </c>
      <c r="AE90" s="3">
        <f t="shared" si="9"/>
        <v>6.2535586104504626</v>
      </c>
      <c r="AF90" s="3">
        <f t="shared" si="10"/>
        <v>3.1746888784692202</v>
      </c>
      <c r="AG90" s="3">
        <f t="shared" si="11"/>
        <v>0.21239561453203404</v>
      </c>
      <c r="AH90" s="3"/>
      <c r="AK90">
        <f>ABS(100*(AD90-AD91)/(AVERAGE(AD90:AD91)))</f>
        <v>1.324376601864262</v>
      </c>
      <c r="AQ90">
        <f>ABS(100*(AE90-AE91)/(AVERAGE(AE90:AE91)))</f>
        <v>0.68042798657167292</v>
      </c>
      <c r="AW90">
        <f>ABS(100*(AF90-AF91)/(AVERAGE(AF90:AF91)))</f>
        <v>5.9837795972388079E-2</v>
      </c>
      <c r="BC90">
        <f>ABS(100*(AG90-AG91)/(AVERAGE(AG90:AG91)))</f>
        <v>0.3881891427073465</v>
      </c>
      <c r="BG90" s="3">
        <f>AVERAGE(AD90:AD91)</f>
        <v>3.0586159350886395</v>
      </c>
      <c r="BH90" s="3">
        <f>AVERAGE(AE90:AE91)</f>
        <v>6.2323552657251788</v>
      </c>
      <c r="BI90" s="3">
        <f>AVERAGE(AF90:AF91)</f>
        <v>3.1737393306365393</v>
      </c>
      <c r="BJ90" s="3">
        <f>AVERAGE(AG90:AG91)</f>
        <v>0.21280866459738781</v>
      </c>
    </row>
    <row r="91" spans="1:62" x14ac:dyDescent="0.35">
      <c r="A91">
        <v>67</v>
      </c>
      <c r="B91">
        <v>20</v>
      </c>
      <c r="C91" t="s">
        <v>143</v>
      </c>
      <c r="D91" t="s">
        <v>27</v>
      </c>
      <c r="G91">
        <v>0.5</v>
      </c>
      <c r="H91">
        <v>0.5</v>
      </c>
      <c r="I91">
        <v>2992</v>
      </c>
      <c r="J91">
        <v>5900</v>
      </c>
      <c r="L91">
        <v>2054</v>
      </c>
      <c r="M91">
        <v>2.71</v>
      </c>
      <c r="N91">
        <v>5.2770000000000001</v>
      </c>
      <c r="O91">
        <v>2.5670000000000002</v>
      </c>
      <c r="Q91">
        <v>9.9000000000000005E-2</v>
      </c>
      <c r="R91">
        <v>1</v>
      </c>
      <c r="S91">
        <v>0</v>
      </c>
      <c r="T91">
        <v>0</v>
      </c>
      <c r="V91">
        <v>0</v>
      </c>
      <c r="Y91" s="1">
        <v>44852</v>
      </c>
      <c r="Z91" s="6">
        <v>6.2881944444444449E-2</v>
      </c>
      <c r="AB91">
        <v>1</v>
      </c>
      <c r="AD91" s="3">
        <f t="shared" si="8"/>
        <v>3.0383621381960366</v>
      </c>
      <c r="AE91" s="3">
        <f t="shared" si="9"/>
        <v>6.2111519209998951</v>
      </c>
      <c r="AF91" s="3">
        <f t="shared" si="10"/>
        <v>3.1727897828038585</v>
      </c>
      <c r="AG91" s="3">
        <f t="shared" si="11"/>
        <v>0.21322171466274159</v>
      </c>
      <c r="AH91" s="3"/>
      <c r="BG91" s="3"/>
      <c r="BH91" s="3"/>
      <c r="BI91" s="3"/>
      <c r="BJ91" s="3"/>
    </row>
    <row r="92" spans="1:62" x14ac:dyDescent="0.35">
      <c r="A92">
        <v>68</v>
      </c>
      <c r="B92">
        <v>3</v>
      </c>
      <c r="C92" t="s">
        <v>28</v>
      </c>
      <c r="D92" t="s">
        <v>27</v>
      </c>
      <c r="G92">
        <v>0.5</v>
      </c>
      <c r="H92">
        <v>0.5</v>
      </c>
      <c r="I92">
        <v>1015</v>
      </c>
      <c r="J92">
        <v>476</v>
      </c>
      <c r="L92">
        <v>260</v>
      </c>
      <c r="M92">
        <v>1.1930000000000001</v>
      </c>
      <c r="N92">
        <v>0.68200000000000005</v>
      </c>
      <c r="O92">
        <v>0</v>
      </c>
      <c r="Q92">
        <v>0</v>
      </c>
      <c r="R92">
        <v>1</v>
      </c>
      <c r="S92">
        <v>0</v>
      </c>
      <c r="T92">
        <v>0</v>
      </c>
      <c r="V92">
        <v>0</v>
      </c>
      <c r="Y92" s="1">
        <v>44852</v>
      </c>
      <c r="Z92" s="6">
        <v>7.4837962962962967E-2</v>
      </c>
      <c r="AB92">
        <v>1</v>
      </c>
      <c r="AD92" s="3">
        <f t="shared" si="8"/>
        <v>1.0851057256752725</v>
      </c>
      <c r="AE92" s="3">
        <f t="shared" si="9"/>
        <v>0.60105719953943648</v>
      </c>
      <c r="AF92" s="3">
        <f t="shared" si="10"/>
        <v>-0.48404852613583604</v>
      </c>
      <c r="AG92" s="3">
        <f t="shared" si="11"/>
        <v>2.7968760351568141E-2</v>
      </c>
      <c r="AH92" s="3"/>
    </row>
    <row r="93" spans="1:62" x14ac:dyDescent="0.35">
      <c r="A93">
        <v>69</v>
      </c>
      <c r="B93">
        <v>3</v>
      </c>
      <c r="C93" t="s">
        <v>28</v>
      </c>
      <c r="D93" t="s">
        <v>27</v>
      </c>
      <c r="G93">
        <v>0.5</v>
      </c>
      <c r="H93">
        <v>0.5</v>
      </c>
      <c r="I93">
        <v>180</v>
      </c>
      <c r="J93">
        <v>439</v>
      </c>
      <c r="L93">
        <v>287</v>
      </c>
      <c r="M93">
        <v>0.55300000000000005</v>
      </c>
      <c r="N93">
        <v>0.65</v>
      </c>
      <c r="O93">
        <v>9.7000000000000003E-2</v>
      </c>
      <c r="Q93">
        <v>0</v>
      </c>
      <c r="R93">
        <v>1</v>
      </c>
      <c r="S93">
        <v>0</v>
      </c>
      <c r="T93">
        <v>0</v>
      </c>
      <c r="V93">
        <v>0</v>
      </c>
      <c r="Y93" s="1">
        <v>44852</v>
      </c>
      <c r="Z93" s="6">
        <v>8.0937499999999996E-2</v>
      </c>
      <c r="AB93">
        <v>1</v>
      </c>
      <c r="AD93" s="3">
        <f t="shared" si="8"/>
        <v>0.26013399858633063</v>
      </c>
      <c r="AE93" s="3">
        <f t="shared" si="9"/>
        <v>0.56278774808404619</v>
      </c>
      <c r="AF93" s="3">
        <f t="shared" si="10"/>
        <v>0.30265374949771556</v>
      </c>
      <c r="AG93" s="3">
        <f t="shared" si="11"/>
        <v>3.075684829270621E-2</v>
      </c>
      <c r="AH93" s="3"/>
      <c r="AK93">
        <f>ABS(100*(AD93-AD94)/(AVERAGE(AD93:AD94)))</f>
        <v>9.9682546506991017</v>
      </c>
      <c r="AQ93">
        <f>ABS(100*(AE93-AE94)/(AVERAGE(AE93:AE94)))</f>
        <v>4.1395251200965957</v>
      </c>
      <c r="AW93">
        <f>ABS(100*(AF93-AF94)/(AVERAGE(AF93:AF94)))</f>
        <v>14.833019276920449</v>
      </c>
      <c r="BC93">
        <f>ABS(100*(AG93-AG94)/(AVERAGE(AG93:AG94)))</f>
        <v>22.816443540999789</v>
      </c>
      <c r="BG93" s="3">
        <f>AVERAGE(AD93:AD94)</f>
        <v>0.24778412243230455</v>
      </c>
      <c r="BH93" s="3">
        <f>AVERAGE(AE93:AE94)</f>
        <v>0.574682307320181</v>
      </c>
      <c r="BI93" s="3">
        <f>AVERAGE(AF93:AF94)</f>
        <v>0.32689818488787648</v>
      </c>
      <c r="BJ93" s="3">
        <f>AVERAGE(AG93:AG94)</f>
        <v>2.760734154438358E-2</v>
      </c>
    </row>
    <row r="94" spans="1:62" x14ac:dyDescent="0.35">
      <c r="A94">
        <v>70</v>
      </c>
      <c r="B94">
        <v>3</v>
      </c>
      <c r="C94" t="s">
        <v>28</v>
      </c>
      <c r="D94" t="s">
        <v>27</v>
      </c>
      <c r="G94">
        <v>0.5</v>
      </c>
      <c r="H94">
        <v>0.5</v>
      </c>
      <c r="I94">
        <v>155</v>
      </c>
      <c r="J94">
        <v>462</v>
      </c>
      <c r="L94">
        <v>226</v>
      </c>
      <c r="M94">
        <v>0.53400000000000003</v>
      </c>
      <c r="N94">
        <v>0.67</v>
      </c>
      <c r="O94">
        <v>0.13600000000000001</v>
      </c>
      <c r="Q94">
        <v>0</v>
      </c>
      <c r="R94">
        <v>1</v>
      </c>
      <c r="S94">
        <v>0</v>
      </c>
      <c r="T94">
        <v>0</v>
      </c>
      <c r="V94">
        <v>0</v>
      </c>
      <c r="Y94" s="1">
        <v>44852</v>
      </c>
      <c r="Z94" s="6">
        <v>8.7326388888888884E-2</v>
      </c>
      <c r="AB94">
        <v>1</v>
      </c>
      <c r="AD94" s="3">
        <f t="shared" si="8"/>
        <v>0.23543424627827847</v>
      </c>
      <c r="AE94" s="3">
        <f t="shared" si="9"/>
        <v>0.5865768665563158</v>
      </c>
      <c r="AF94" s="3">
        <f t="shared" si="10"/>
        <v>0.35114262027803733</v>
      </c>
      <c r="AG94" s="3">
        <f t="shared" si="11"/>
        <v>2.4457834796060951E-2</v>
      </c>
      <c r="AH94" s="3"/>
      <c r="BG94" s="3"/>
      <c r="BH94" s="3"/>
      <c r="BI94" s="3"/>
      <c r="BJ94" s="3"/>
    </row>
    <row r="95" spans="1:62" x14ac:dyDescent="0.35">
      <c r="A95">
        <v>71</v>
      </c>
      <c r="B95">
        <v>1</v>
      </c>
      <c r="C95" t="s">
        <v>71</v>
      </c>
      <c r="D95" t="s">
        <v>27</v>
      </c>
      <c r="G95">
        <v>0.3</v>
      </c>
      <c r="H95">
        <v>0.3</v>
      </c>
      <c r="I95">
        <v>767</v>
      </c>
      <c r="J95">
        <v>169</v>
      </c>
      <c r="L95">
        <v>75</v>
      </c>
      <c r="M95">
        <v>1.6719999999999999</v>
      </c>
      <c r="N95">
        <v>0.70299999999999996</v>
      </c>
      <c r="O95">
        <v>0</v>
      </c>
      <c r="Q95">
        <v>0</v>
      </c>
      <c r="R95">
        <v>1</v>
      </c>
      <c r="S95">
        <v>0</v>
      </c>
      <c r="T95">
        <v>0</v>
      </c>
      <c r="V95">
        <v>0</v>
      </c>
      <c r="Y95" s="1">
        <v>44852</v>
      </c>
      <c r="Z95" s="6">
        <v>9.9363425925925911E-2</v>
      </c>
      <c r="AB95">
        <v>3</v>
      </c>
      <c r="AC95" t="s">
        <v>199</v>
      </c>
      <c r="AD95" s="3">
        <f t="shared" si="8"/>
        <v>1.4001403046323255</v>
      </c>
      <c r="AE95" s="3">
        <f t="shared" si="9"/>
        <v>0.47254030568262739</v>
      </c>
      <c r="AF95" s="3">
        <f t="shared" si="10"/>
        <v>-0.92759999894969813</v>
      </c>
      <c r="AG95" s="3">
        <f t="shared" si="11"/>
        <v>1.4775324714925828E-2</v>
      </c>
      <c r="AH95" s="3"/>
    </row>
    <row r="96" spans="1:62" x14ac:dyDescent="0.35">
      <c r="A96">
        <v>72</v>
      </c>
      <c r="B96">
        <v>1</v>
      </c>
      <c r="C96" t="s">
        <v>71</v>
      </c>
      <c r="D96" t="s">
        <v>27</v>
      </c>
      <c r="G96">
        <v>0.3</v>
      </c>
      <c r="H96">
        <v>0.3</v>
      </c>
      <c r="I96">
        <v>688</v>
      </c>
      <c r="J96">
        <v>237</v>
      </c>
      <c r="L96">
        <v>68</v>
      </c>
      <c r="M96">
        <v>1.571</v>
      </c>
      <c r="N96">
        <v>0.79800000000000004</v>
      </c>
      <c r="O96">
        <v>0</v>
      </c>
      <c r="Q96">
        <v>0</v>
      </c>
      <c r="R96">
        <v>1</v>
      </c>
      <c r="S96">
        <v>0</v>
      </c>
      <c r="T96">
        <v>0</v>
      </c>
      <c r="V96">
        <v>0</v>
      </c>
      <c r="Y96" s="1">
        <v>44852</v>
      </c>
      <c r="Z96" s="6">
        <v>0.10503472222222222</v>
      </c>
      <c r="AB96">
        <v>3</v>
      </c>
      <c r="AC96" t="s">
        <v>199</v>
      </c>
      <c r="AD96" s="3">
        <f t="shared" si="8"/>
        <v>1.2700549424765839</v>
      </c>
      <c r="AE96" s="3">
        <f t="shared" si="9"/>
        <v>0.58976204887931849</v>
      </c>
      <c r="AF96" s="3">
        <f t="shared" si="10"/>
        <v>-0.68029289359726541</v>
      </c>
      <c r="AG96" s="3">
        <f t="shared" si="11"/>
        <v>1.3570595357643949E-2</v>
      </c>
      <c r="AH96" s="3"/>
      <c r="AI96">
        <f>100*(AVERAGE(I96:I97))/(AVERAGE(I$51:I$52))</f>
        <v>8.9173121960007204</v>
      </c>
      <c r="AK96">
        <f>ABS(100*(AD96-AD97)/(AVERAGE(AD96:AD97)))</f>
        <v>66.747806040488769</v>
      </c>
      <c r="AO96">
        <f>100*(AVERAGE(J96:J97))/(AVERAGE(J$51:J$52))</f>
        <v>12.906296749626003</v>
      </c>
      <c r="AQ96">
        <f>ABS(100*(AE96-AE97)/(AVERAGE(AE96:AE97)))</f>
        <v>135.08907541808099</v>
      </c>
      <c r="AU96">
        <f>100*(((AVERAGE(J96:J97))-(AVERAGE(I96:I97)))/((AVERAGE(J$51:J$52))-(AVERAGE($I$51:I52))))</f>
        <v>25.19422863485017</v>
      </c>
      <c r="AW96">
        <f>ABS(100*(AF96-AF97)/(AVERAGE(AF96:AF97)))</f>
        <v>357.31294304124407</v>
      </c>
      <c r="BA96">
        <f>100*(AVERAGE(L96:L97))/(AVERAGE(L$51:L$52))</f>
        <v>21.029713114754099</v>
      </c>
      <c r="BC96">
        <f>ABS(100*(AG96-AG97)/(AVERAGE(AG96:AG97)))</f>
        <v>187.30615725119253</v>
      </c>
      <c r="BG96" s="3">
        <f>AVERAGE(AD96:AD97)</f>
        <v>0.95225146277964623</v>
      </c>
      <c r="BH96" s="3">
        <f>AVERAGE(AE96:AE97)</f>
        <v>1.8171426541152598</v>
      </c>
      <c r="BI96" s="3">
        <f>AVERAGE(AF96:AF97)</f>
        <v>0.86489119133561354</v>
      </c>
      <c r="BJ96" s="3">
        <f>AVERAGE(AG96:AG97)</f>
        <v>0.21381382495728193</v>
      </c>
    </row>
    <row r="97" spans="1:62" x14ac:dyDescent="0.35">
      <c r="A97">
        <v>73</v>
      </c>
      <c r="B97">
        <v>1</v>
      </c>
      <c r="C97" t="s">
        <v>71</v>
      </c>
      <c r="D97" t="s">
        <v>27</v>
      </c>
      <c r="G97">
        <v>0.3</v>
      </c>
      <c r="H97">
        <v>0.3</v>
      </c>
      <c r="I97">
        <v>302</v>
      </c>
      <c r="J97">
        <v>1661</v>
      </c>
      <c r="L97">
        <v>2395</v>
      </c>
      <c r="M97">
        <v>1.077</v>
      </c>
      <c r="N97">
        <v>2.81</v>
      </c>
      <c r="O97">
        <v>1.7330000000000001</v>
      </c>
      <c r="Q97">
        <v>0.224</v>
      </c>
      <c r="R97">
        <v>1</v>
      </c>
      <c r="S97">
        <v>0</v>
      </c>
      <c r="T97">
        <v>0</v>
      </c>
      <c r="V97">
        <v>0</v>
      </c>
      <c r="Y97" s="1">
        <v>44852</v>
      </c>
      <c r="Z97" s="6">
        <v>0.11140046296296297</v>
      </c>
      <c r="AB97">
        <v>3</v>
      </c>
      <c r="AC97" t="s">
        <v>199</v>
      </c>
      <c r="AD97" s="3">
        <f t="shared" si="8"/>
        <v>0.63444798308270856</v>
      </c>
      <c r="AE97" s="3">
        <f t="shared" si="9"/>
        <v>3.0445232593512008</v>
      </c>
      <c r="AF97" s="3">
        <f t="shared" si="10"/>
        <v>2.4100752762684925</v>
      </c>
      <c r="AG97" s="3">
        <f t="shared" si="11"/>
        <v>0.41405705455691993</v>
      </c>
      <c r="AH97" s="3"/>
    </row>
    <row r="98" spans="1:62" x14ac:dyDescent="0.35">
      <c r="A98">
        <v>74</v>
      </c>
      <c r="B98">
        <v>21</v>
      </c>
      <c r="C98" t="s">
        <v>145</v>
      </c>
      <c r="D98" t="s">
        <v>27</v>
      </c>
      <c r="G98">
        <v>0.5</v>
      </c>
      <c r="H98">
        <v>0.5</v>
      </c>
      <c r="I98">
        <v>4915</v>
      </c>
      <c r="J98">
        <v>7072</v>
      </c>
      <c r="L98">
        <v>8747</v>
      </c>
      <c r="M98">
        <v>4.1859999999999999</v>
      </c>
      <c r="N98">
        <v>6.27</v>
      </c>
      <c r="O98">
        <v>2.0840000000000001</v>
      </c>
      <c r="Q98">
        <v>0.79900000000000004</v>
      </c>
      <c r="R98">
        <v>1</v>
      </c>
      <c r="S98">
        <v>0</v>
      </c>
      <c r="T98">
        <v>0</v>
      </c>
      <c r="V98">
        <v>0</v>
      </c>
      <c r="Y98" s="1">
        <v>44852</v>
      </c>
      <c r="Z98" s="6">
        <v>0.12442129629629629</v>
      </c>
      <c r="AB98">
        <v>1</v>
      </c>
      <c r="AD98" s="3">
        <f t="shared" si="8"/>
        <v>4.9382670857314084</v>
      </c>
      <c r="AE98" s="3">
        <f t="shared" si="9"/>
        <v>7.4233626535868531</v>
      </c>
      <c r="AF98" s="3">
        <f t="shared" si="10"/>
        <v>2.4850955678554447</v>
      </c>
      <c r="AG98" s="3">
        <f t="shared" si="11"/>
        <v>0.90435773651596552</v>
      </c>
      <c r="AH98" s="3"/>
    </row>
    <row r="99" spans="1:62" x14ac:dyDescent="0.35">
      <c r="A99">
        <v>75</v>
      </c>
      <c r="B99">
        <v>21</v>
      </c>
      <c r="C99" t="s">
        <v>145</v>
      </c>
      <c r="D99" t="s">
        <v>27</v>
      </c>
      <c r="G99">
        <v>0.5</v>
      </c>
      <c r="H99">
        <v>0.5</v>
      </c>
      <c r="I99">
        <v>6111</v>
      </c>
      <c r="J99">
        <v>7043</v>
      </c>
      <c r="L99">
        <v>8811</v>
      </c>
      <c r="M99">
        <v>5.1029999999999998</v>
      </c>
      <c r="N99">
        <v>6.2450000000000001</v>
      </c>
      <c r="O99">
        <v>1.1419999999999999</v>
      </c>
      <c r="Q99">
        <v>0.80500000000000005</v>
      </c>
      <c r="R99">
        <v>1</v>
      </c>
      <c r="S99">
        <v>0</v>
      </c>
      <c r="T99">
        <v>0</v>
      </c>
      <c r="V99">
        <v>0</v>
      </c>
      <c r="Y99" s="1">
        <v>44852</v>
      </c>
      <c r="Z99" s="6">
        <v>0.1315625</v>
      </c>
      <c r="AB99">
        <v>1</v>
      </c>
      <c r="AD99" s="3">
        <f t="shared" si="8"/>
        <v>6.1199032361486232</v>
      </c>
      <c r="AE99" s="3">
        <f t="shared" si="9"/>
        <v>7.3933676781218169</v>
      </c>
      <c r="AF99" s="3">
        <f t="shared" si="10"/>
        <v>1.2734644419731938</v>
      </c>
      <c r="AG99" s="3">
        <f t="shared" si="11"/>
        <v>0.91096653756162627</v>
      </c>
      <c r="AH99" s="3"/>
      <c r="AK99">
        <f>ABS(100*(AD99-AD100)/(AVERAGE(AD99:AD100)))</f>
        <v>0.82674153380186732</v>
      </c>
      <c r="AQ99">
        <f>ABS(100*(AE99-AE100)/(AVERAGE(AE99:AE100)))</f>
        <v>0.90521440272396991</v>
      </c>
      <c r="AW99">
        <f>ABS(100*(AF99-AF100)/(AVERAGE(AF99:AF100)))</f>
        <v>8.8283400048189105</v>
      </c>
      <c r="BC99">
        <f>ABS(100*(AG99-AG100)/(AVERAGE(AG99:AG100)))</f>
        <v>2.3975173071062383</v>
      </c>
      <c r="BG99" s="3">
        <f>AVERAGE(AD99:AD100)</f>
        <v>6.0947094887944093</v>
      </c>
      <c r="BH99" s="3">
        <f>AVERAGE(AE99:AE100)</f>
        <v>7.4269827368326329</v>
      </c>
      <c r="BI99" s="3">
        <f>AVERAGE(AF99:AF100)</f>
        <v>1.3322732480382231</v>
      </c>
      <c r="BJ99" s="3">
        <f>AVERAGE(AG99:AG100)</f>
        <v>0.90017560460425861</v>
      </c>
    </row>
    <row r="100" spans="1:62" x14ac:dyDescent="0.35">
      <c r="A100">
        <v>76</v>
      </c>
      <c r="B100">
        <v>21</v>
      </c>
      <c r="C100" t="s">
        <v>145</v>
      </c>
      <c r="D100" t="s">
        <v>27</v>
      </c>
      <c r="G100">
        <v>0.5</v>
      </c>
      <c r="H100">
        <v>0.5</v>
      </c>
      <c r="I100">
        <v>6060</v>
      </c>
      <c r="J100">
        <v>7108</v>
      </c>
      <c r="L100">
        <v>8602</v>
      </c>
      <c r="M100">
        <v>5.0640000000000001</v>
      </c>
      <c r="N100">
        <v>6.3010000000000002</v>
      </c>
      <c r="O100">
        <v>1.2370000000000001</v>
      </c>
      <c r="Q100">
        <v>0.78400000000000003</v>
      </c>
      <c r="R100">
        <v>1</v>
      </c>
      <c r="S100">
        <v>0</v>
      </c>
      <c r="T100">
        <v>0</v>
      </c>
      <c r="V100">
        <v>0</v>
      </c>
      <c r="Y100" s="1">
        <v>44852</v>
      </c>
      <c r="Z100" s="6">
        <v>0.13918981481481482</v>
      </c>
      <c r="AB100">
        <v>1</v>
      </c>
      <c r="AD100" s="3">
        <f t="shared" si="8"/>
        <v>6.0695157414401963</v>
      </c>
      <c r="AE100" s="3">
        <f t="shared" si="9"/>
        <v>7.4605977955434488</v>
      </c>
      <c r="AF100" s="3">
        <f t="shared" si="10"/>
        <v>1.3910820541032525</v>
      </c>
      <c r="AG100" s="3">
        <f t="shared" si="11"/>
        <v>0.88938467164689095</v>
      </c>
      <c r="AH100" s="3"/>
      <c r="BG100" s="3"/>
      <c r="BH100" s="3"/>
      <c r="BI100" s="3"/>
      <c r="BJ100" s="3"/>
    </row>
    <row r="101" spans="1:62" x14ac:dyDescent="0.35">
      <c r="A101">
        <v>77</v>
      </c>
      <c r="B101">
        <v>22</v>
      </c>
      <c r="C101" t="s">
        <v>181</v>
      </c>
      <c r="D101" t="s">
        <v>27</v>
      </c>
      <c r="G101">
        <v>0.5</v>
      </c>
      <c r="H101">
        <v>0.5</v>
      </c>
      <c r="I101">
        <v>8202</v>
      </c>
      <c r="J101">
        <v>10739</v>
      </c>
      <c r="L101">
        <v>1843</v>
      </c>
      <c r="M101">
        <v>6.7069999999999999</v>
      </c>
      <c r="N101">
        <v>9.3770000000000007</v>
      </c>
      <c r="O101">
        <v>2.67</v>
      </c>
      <c r="Q101">
        <v>7.6999999999999999E-2</v>
      </c>
      <c r="R101">
        <v>1</v>
      </c>
      <c r="S101">
        <v>0</v>
      </c>
      <c r="T101">
        <v>0</v>
      </c>
      <c r="V101">
        <v>0</v>
      </c>
      <c r="Y101" s="1">
        <v>44852</v>
      </c>
      <c r="Z101" s="6">
        <v>0.1525</v>
      </c>
      <c r="AB101">
        <v>1</v>
      </c>
      <c r="AD101" s="3">
        <f t="shared" si="8"/>
        <v>8.1857905191941054</v>
      </c>
      <c r="AE101" s="3">
        <f t="shared" si="9"/>
        <v>11.21617558566567</v>
      </c>
      <c r="AF101" s="3">
        <f t="shared" si="10"/>
        <v>3.030385066471565</v>
      </c>
      <c r="AG101" s="3">
        <f t="shared" si="11"/>
        <v>0.19143332371532934</v>
      </c>
      <c r="AH101" s="3"/>
      <c r="BG101" s="3"/>
      <c r="BH101" s="3"/>
      <c r="BI101" s="3"/>
      <c r="BJ101" s="3"/>
    </row>
    <row r="102" spans="1:62" x14ac:dyDescent="0.35">
      <c r="A102">
        <v>78</v>
      </c>
      <c r="B102">
        <v>22</v>
      </c>
      <c r="C102" t="s">
        <v>181</v>
      </c>
      <c r="D102" t="s">
        <v>27</v>
      </c>
      <c r="G102">
        <v>0.5</v>
      </c>
      <c r="H102">
        <v>0.5</v>
      </c>
      <c r="I102">
        <v>8925</v>
      </c>
      <c r="J102">
        <v>10629</v>
      </c>
      <c r="L102">
        <v>1785</v>
      </c>
      <c r="M102">
        <v>7.2619999999999996</v>
      </c>
      <c r="N102">
        <v>9.2829999999999995</v>
      </c>
      <c r="O102">
        <v>2.0209999999999999</v>
      </c>
      <c r="Q102">
        <v>7.0999999999999994E-2</v>
      </c>
      <c r="R102">
        <v>1</v>
      </c>
      <c r="S102">
        <v>0</v>
      </c>
      <c r="T102">
        <v>0</v>
      </c>
      <c r="V102">
        <v>0</v>
      </c>
      <c r="Y102" s="1">
        <v>44852</v>
      </c>
      <c r="Z102" s="6">
        <v>0.1597800925925926</v>
      </c>
      <c r="AB102">
        <v>1</v>
      </c>
      <c r="AD102" s="3">
        <f t="shared" si="8"/>
        <v>8.9001073559429731</v>
      </c>
      <c r="AE102" s="3">
        <f t="shared" si="9"/>
        <v>11.102401540798294</v>
      </c>
      <c r="AF102" s="3">
        <f t="shared" si="10"/>
        <v>2.2022941848553206</v>
      </c>
      <c r="AG102" s="3">
        <f t="shared" si="11"/>
        <v>0.18544409776769943</v>
      </c>
      <c r="AH102" s="3"/>
      <c r="AK102">
        <f>ABS(100*(AD102-AD103)/(AVERAGE(AD102:AD103)))</f>
        <v>0.58662087173323663</v>
      </c>
      <c r="AQ102">
        <f>ABS(100*(AE102-AE103)/(AVERAGE(AE102:AE103)))</f>
        <v>0.69627414406820132</v>
      </c>
      <c r="AW102">
        <f>ABS(100*(AF102-AF103)/(AVERAGE(AF102:AF103)))</f>
        <v>1.1381890057415465</v>
      </c>
      <c r="BC102">
        <f>ABS(100*(AG102-AG103)/(AVERAGE(AG102:AG103)))</f>
        <v>1.6566796093011338</v>
      </c>
      <c r="BG102" s="3">
        <f>AVERAGE(AD102:AD103)</f>
        <v>8.9262890933895083</v>
      </c>
      <c r="BH102" s="3">
        <f>AVERAGE(AE102:AE103)</f>
        <v>11.141188147003081</v>
      </c>
      <c r="BI102" s="3">
        <f>AVERAGE(AF102:AF103)</f>
        <v>2.2148990536135722</v>
      </c>
      <c r="BJ102" s="3">
        <f>AVERAGE(AG102:AG103)</f>
        <v>0.18699303551277613</v>
      </c>
    </row>
    <row r="103" spans="1:62" x14ac:dyDescent="0.35">
      <c r="A103">
        <v>79</v>
      </c>
      <c r="B103">
        <v>22</v>
      </c>
      <c r="C103" t="s">
        <v>181</v>
      </c>
      <c r="D103" t="s">
        <v>27</v>
      </c>
      <c r="G103">
        <v>0.5</v>
      </c>
      <c r="H103">
        <v>0.5</v>
      </c>
      <c r="I103">
        <v>8978</v>
      </c>
      <c r="J103">
        <v>10704</v>
      </c>
      <c r="L103">
        <v>1815</v>
      </c>
      <c r="M103">
        <v>7.3019999999999996</v>
      </c>
      <c r="N103">
        <v>9.3469999999999995</v>
      </c>
      <c r="O103">
        <v>2.044</v>
      </c>
      <c r="Q103">
        <v>7.3999999999999996E-2</v>
      </c>
      <c r="R103">
        <v>1</v>
      </c>
      <c r="S103">
        <v>0</v>
      </c>
      <c r="T103">
        <v>0</v>
      </c>
      <c r="V103">
        <v>0</v>
      </c>
      <c r="Y103" s="1">
        <v>44852</v>
      </c>
      <c r="Z103" s="6">
        <v>0.16756944444444444</v>
      </c>
      <c r="AB103">
        <v>1</v>
      </c>
      <c r="AD103" s="3">
        <f t="shared" si="8"/>
        <v>8.9524708308360434</v>
      </c>
      <c r="AE103" s="3">
        <f t="shared" si="9"/>
        <v>11.179974753207867</v>
      </c>
      <c r="AF103" s="3">
        <f t="shared" si="10"/>
        <v>2.2275039223718238</v>
      </c>
      <c r="AG103" s="3">
        <f t="shared" si="11"/>
        <v>0.18854197325785282</v>
      </c>
      <c r="AH103" s="3"/>
      <c r="BG103" s="3"/>
      <c r="BH103" s="3"/>
      <c r="BI103" s="3"/>
      <c r="BJ103" s="3"/>
    </row>
    <row r="104" spans="1:62" x14ac:dyDescent="0.35">
      <c r="A104">
        <v>80</v>
      </c>
      <c r="B104">
        <v>23</v>
      </c>
      <c r="C104" t="s">
        <v>182</v>
      </c>
      <c r="D104" t="s">
        <v>27</v>
      </c>
      <c r="G104">
        <v>0.5</v>
      </c>
      <c r="H104">
        <v>0.5</v>
      </c>
      <c r="I104">
        <v>4408</v>
      </c>
      <c r="J104">
        <v>3606</v>
      </c>
      <c r="L104">
        <v>1017</v>
      </c>
      <c r="M104">
        <v>3.7970000000000002</v>
      </c>
      <c r="N104">
        <v>3.3340000000000001</v>
      </c>
      <c r="O104">
        <v>0</v>
      </c>
      <c r="Q104" s="10">
        <v>0</v>
      </c>
      <c r="R104">
        <v>1</v>
      </c>
      <c r="S104">
        <v>0</v>
      </c>
      <c r="T104">
        <v>0</v>
      </c>
      <c r="V104">
        <v>0</v>
      </c>
      <c r="Y104" s="1">
        <v>44852</v>
      </c>
      <c r="Z104" s="6">
        <v>0.1807175925925926</v>
      </c>
      <c r="AB104">
        <v>1</v>
      </c>
      <c r="AD104" s="3">
        <f t="shared" si="8"/>
        <v>4.4373561089241109</v>
      </c>
      <c r="AE104" s="3">
        <f t="shared" si="9"/>
        <v>3.8384459307656971</v>
      </c>
      <c r="AF104" s="3">
        <f t="shared" si="10"/>
        <v>-0.59891017815841385</v>
      </c>
      <c r="AG104" s="3">
        <f t="shared" si="11"/>
        <v>0.10613848521977233</v>
      </c>
      <c r="AH104" s="3"/>
      <c r="BG104" s="3"/>
      <c r="BH104" s="3"/>
      <c r="BI104" s="3"/>
      <c r="BJ104" s="3"/>
    </row>
    <row r="105" spans="1:62" x14ac:dyDescent="0.35">
      <c r="A105">
        <v>81</v>
      </c>
      <c r="B105">
        <v>23</v>
      </c>
      <c r="C105" t="s">
        <v>182</v>
      </c>
      <c r="D105" t="s">
        <v>27</v>
      </c>
      <c r="G105">
        <v>0.5</v>
      </c>
      <c r="H105">
        <v>0.5</v>
      </c>
      <c r="I105">
        <v>2484</v>
      </c>
      <c r="J105">
        <v>3656</v>
      </c>
      <c r="L105">
        <v>1011</v>
      </c>
      <c r="M105">
        <v>2.3210000000000002</v>
      </c>
      <c r="N105">
        <v>3.3759999999999999</v>
      </c>
      <c r="O105">
        <v>1.0549999999999999</v>
      </c>
      <c r="Q105" s="10">
        <v>0</v>
      </c>
      <c r="R105">
        <v>1</v>
      </c>
      <c r="S105">
        <v>0</v>
      </c>
      <c r="T105">
        <v>0</v>
      </c>
      <c r="V105">
        <v>0</v>
      </c>
      <c r="Y105" s="1">
        <v>44852</v>
      </c>
      <c r="Z105" s="6">
        <v>0.18758101851851852</v>
      </c>
      <c r="AB105">
        <v>1</v>
      </c>
      <c r="AD105" s="3">
        <f t="shared" si="8"/>
        <v>2.5364631712964174</v>
      </c>
      <c r="AE105" s="3">
        <f t="shared" si="9"/>
        <v>3.8901614057054132</v>
      </c>
      <c r="AF105" s="3">
        <f t="shared" si="10"/>
        <v>1.3536982344089958</v>
      </c>
      <c r="AG105" s="3">
        <f t="shared" si="11"/>
        <v>0.10551891012174164</v>
      </c>
      <c r="AH105" s="3"/>
      <c r="AK105">
        <f>ABS(100*(AD105-AD106)/(AVERAGE(AD105:AD106)))</f>
        <v>7.5172892767916988</v>
      </c>
      <c r="AQ105">
        <f>ABS(100*(AE105-AE106)/(AVERAGE(AE105:AE106)))</f>
        <v>0.90809072533348345</v>
      </c>
      <c r="AW105">
        <f>ABS(100*(AF105-AF106)/(AVERAGE(AF105:AF106)))</f>
        <v>10.406151048679764</v>
      </c>
      <c r="BC105">
        <f>ABS(100*(AG105-AG106)/(AVERAGE(AG105:AG106)))</f>
        <v>6.1649296382587044</v>
      </c>
      <c r="BG105" s="3">
        <f>AVERAGE(AD105:AD106)</f>
        <v>2.4445800927104635</v>
      </c>
      <c r="BH105" s="3">
        <f>AVERAGE(AE105:AE106)</f>
        <v>3.8725781442259097</v>
      </c>
      <c r="BI105" s="3">
        <f>AVERAGE(AF105:AF106)</f>
        <v>1.4279980515154465</v>
      </c>
      <c r="BJ105" s="3">
        <f>AVERAGE(AG105:AG106)</f>
        <v>0.10887494190274116</v>
      </c>
    </row>
    <row r="106" spans="1:62" x14ac:dyDescent="0.35">
      <c r="A106">
        <v>82</v>
      </c>
      <c r="B106">
        <v>23</v>
      </c>
      <c r="C106" t="s">
        <v>182</v>
      </c>
      <c r="D106" t="s">
        <v>27</v>
      </c>
      <c r="G106">
        <v>0.5</v>
      </c>
      <c r="H106">
        <v>0.5</v>
      </c>
      <c r="I106">
        <v>2298</v>
      </c>
      <c r="J106">
        <v>3622</v>
      </c>
      <c r="L106">
        <v>1076</v>
      </c>
      <c r="M106">
        <v>2.1779999999999999</v>
      </c>
      <c r="N106">
        <v>3.347</v>
      </c>
      <c r="O106">
        <v>1.169</v>
      </c>
      <c r="Q106" s="10">
        <v>0</v>
      </c>
      <c r="R106">
        <v>1</v>
      </c>
      <c r="S106">
        <v>0</v>
      </c>
      <c r="T106">
        <v>0</v>
      </c>
      <c r="V106">
        <v>0</v>
      </c>
      <c r="Y106" s="1">
        <v>44852</v>
      </c>
      <c r="Z106" s="6">
        <v>0.19495370370370368</v>
      </c>
      <c r="AB106">
        <v>1</v>
      </c>
      <c r="AD106" s="3">
        <f t="shared" si="8"/>
        <v>2.3526970141245092</v>
      </c>
      <c r="AE106" s="3">
        <f t="shared" si="9"/>
        <v>3.8549948827464062</v>
      </c>
      <c r="AF106" s="3">
        <f t="shared" si="10"/>
        <v>1.5022978686218971</v>
      </c>
      <c r="AG106" s="3">
        <f t="shared" si="11"/>
        <v>0.11223097368374067</v>
      </c>
      <c r="AH106" s="3"/>
      <c r="BG106" s="3"/>
      <c r="BH106" s="3"/>
      <c r="BI106" s="3"/>
      <c r="BJ106" s="3"/>
    </row>
    <row r="107" spans="1:62" x14ac:dyDescent="0.35">
      <c r="A107">
        <v>83</v>
      </c>
      <c r="B107">
        <v>24</v>
      </c>
      <c r="C107" t="s">
        <v>183</v>
      </c>
      <c r="D107" t="s">
        <v>27</v>
      </c>
      <c r="G107">
        <v>0.5</v>
      </c>
      <c r="H107">
        <v>0.5</v>
      </c>
      <c r="I107">
        <v>3950</v>
      </c>
      <c r="J107">
        <v>6299</v>
      </c>
      <c r="L107">
        <v>984</v>
      </c>
      <c r="M107">
        <v>3.4460000000000002</v>
      </c>
      <c r="N107">
        <v>5.6150000000000002</v>
      </c>
      <c r="O107">
        <v>2.169</v>
      </c>
      <c r="Q107" s="10">
        <v>0</v>
      </c>
      <c r="R107">
        <v>1</v>
      </c>
      <c r="S107">
        <v>0</v>
      </c>
      <c r="T107">
        <v>0</v>
      </c>
      <c r="V107">
        <v>0</v>
      </c>
      <c r="Y107" s="1">
        <v>44852</v>
      </c>
      <c r="Z107" s="6">
        <v>0.20795138888888889</v>
      </c>
      <c r="AB107">
        <v>1</v>
      </c>
      <c r="AD107" s="3">
        <f t="shared" si="8"/>
        <v>3.9848566466405955</v>
      </c>
      <c r="AE107" s="3">
        <f t="shared" si="9"/>
        <v>6.6238414110188337</v>
      </c>
      <c r="AF107" s="3">
        <f t="shared" si="10"/>
        <v>2.6389847643782383</v>
      </c>
      <c r="AG107" s="3">
        <f t="shared" si="11"/>
        <v>0.10273082218060359</v>
      </c>
      <c r="AH107" s="3"/>
      <c r="BG107" s="3"/>
      <c r="BH107" s="3"/>
      <c r="BI107" s="3"/>
      <c r="BJ107" s="3"/>
    </row>
    <row r="108" spans="1:62" x14ac:dyDescent="0.35">
      <c r="A108">
        <v>84</v>
      </c>
      <c r="B108">
        <v>24</v>
      </c>
      <c r="C108" t="s">
        <v>183</v>
      </c>
      <c r="D108" t="s">
        <v>27</v>
      </c>
      <c r="G108">
        <v>0.5</v>
      </c>
      <c r="H108">
        <v>0.5</v>
      </c>
      <c r="I108">
        <v>4285</v>
      </c>
      <c r="J108">
        <v>6314</v>
      </c>
      <c r="L108">
        <v>994</v>
      </c>
      <c r="M108">
        <v>3.702</v>
      </c>
      <c r="N108">
        <v>5.6280000000000001</v>
      </c>
      <c r="O108">
        <v>1.925</v>
      </c>
      <c r="Q108" s="10">
        <v>0</v>
      </c>
      <c r="R108">
        <v>1</v>
      </c>
      <c r="S108">
        <v>0</v>
      </c>
      <c r="T108">
        <v>0</v>
      </c>
      <c r="V108">
        <v>0</v>
      </c>
      <c r="Y108" s="1">
        <v>44852</v>
      </c>
      <c r="Z108" s="6">
        <v>0.21506944444444445</v>
      </c>
      <c r="AB108">
        <v>1</v>
      </c>
      <c r="AD108" s="3">
        <f t="shared" si="8"/>
        <v>4.3158333275684937</v>
      </c>
      <c r="AE108" s="3">
        <f t="shared" si="9"/>
        <v>6.639356053500749</v>
      </c>
      <c r="AF108" s="3">
        <f t="shared" si="10"/>
        <v>2.3235227259322553</v>
      </c>
      <c r="AG108" s="3">
        <f t="shared" si="11"/>
        <v>0.10376344734398806</v>
      </c>
      <c r="AH108" s="3"/>
      <c r="AK108">
        <f>ABS(100*(AD108-AD109)/(AVERAGE(AD108:AD109)))</f>
        <v>1.3598241956597366</v>
      </c>
      <c r="AQ108">
        <f>ABS(100*(AE108-AE109)/(AVERAGE(AE108:AE109)))</f>
        <v>0.1091087186713708</v>
      </c>
      <c r="AW108">
        <f>ABS(100*(AF108-AF109)/(AVERAGE(AF108:AF109)))</f>
        <v>2.1732736555436296</v>
      </c>
      <c r="BC108">
        <f>ABS(100*(AG108-AG109)/(AVERAGE(AG108:AG109)))</f>
        <v>1.302147183471182</v>
      </c>
      <c r="BG108" s="3">
        <f>AVERAGE(AD108:AD109)</f>
        <v>4.2866876198449919</v>
      </c>
      <c r="BH108" s="3">
        <f>AVERAGE(AE108:AE109)</f>
        <v>6.6357359702549683</v>
      </c>
      <c r="BI108" s="3">
        <f>AVERAGE(AF108:AF109)</f>
        <v>2.3490483504099764</v>
      </c>
      <c r="BJ108" s="3">
        <f>AVERAGE(AG108:AG109)</f>
        <v>0.10309224098778816</v>
      </c>
    </row>
    <row r="109" spans="1:62" x14ac:dyDescent="0.35">
      <c r="A109">
        <v>85</v>
      </c>
      <c r="B109">
        <v>24</v>
      </c>
      <c r="C109" t="s">
        <v>183</v>
      </c>
      <c r="D109" t="s">
        <v>27</v>
      </c>
      <c r="G109">
        <v>0.5</v>
      </c>
      <c r="H109">
        <v>0.5</v>
      </c>
      <c r="I109">
        <v>4226</v>
      </c>
      <c r="J109">
        <v>6307</v>
      </c>
      <c r="L109">
        <v>981</v>
      </c>
      <c r="M109">
        <v>3.657</v>
      </c>
      <c r="N109">
        <v>5.6210000000000004</v>
      </c>
      <c r="O109">
        <v>1.9650000000000001</v>
      </c>
      <c r="Q109" s="10">
        <v>0</v>
      </c>
      <c r="R109">
        <v>1</v>
      </c>
      <c r="S109">
        <v>0</v>
      </c>
      <c r="T109">
        <v>0</v>
      </c>
      <c r="V109">
        <v>0</v>
      </c>
      <c r="Y109" s="1">
        <v>44852</v>
      </c>
      <c r="Z109" s="6">
        <v>0.22258101851851853</v>
      </c>
      <c r="AB109">
        <v>1</v>
      </c>
      <c r="AD109" s="3">
        <f t="shared" si="8"/>
        <v>4.257541912121491</v>
      </c>
      <c r="AE109" s="3">
        <f t="shared" si="9"/>
        <v>6.6321158870091885</v>
      </c>
      <c r="AF109" s="3">
        <f t="shared" si="10"/>
        <v>2.3745739748876975</v>
      </c>
      <c r="AG109" s="3">
        <f t="shared" si="11"/>
        <v>0.10242103463158825</v>
      </c>
      <c r="AH109" s="3"/>
      <c r="BG109" s="3"/>
      <c r="BH109" s="3"/>
      <c r="BI109" s="3"/>
      <c r="BJ109" s="3"/>
    </row>
    <row r="110" spans="1:62" x14ac:dyDescent="0.35">
      <c r="A110">
        <v>86</v>
      </c>
      <c r="B110">
        <v>25</v>
      </c>
      <c r="C110" t="s">
        <v>184</v>
      </c>
      <c r="D110" t="s">
        <v>27</v>
      </c>
      <c r="G110">
        <v>0.5</v>
      </c>
      <c r="H110">
        <v>0.5</v>
      </c>
      <c r="I110">
        <v>7067</v>
      </c>
      <c r="J110">
        <v>10565</v>
      </c>
      <c r="L110">
        <v>1272</v>
      </c>
      <c r="M110">
        <v>5.8369999999999997</v>
      </c>
      <c r="N110">
        <v>9.2289999999999992</v>
      </c>
      <c r="O110">
        <v>3.3919999999999999</v>
      </c>
      <c r="Q110">
        <v>1.7000000000000001E-2</v>
      </c>
      <c r="R110">
        <v>1</v>
      </c>
      <c r="S110">
        <v>0</v>
      </c>
      <c r="T110">
        <v>0</v>
      </c>
      <c r="V110">
        <v>0</v>
      </c>
      <c r="Y110" s="1">
        <v>44852</v>
      </c>
      <c r="Z110" s="6">
        <v>0.2356365740740741</v>
      </c>
      <c r="AB110">
        <v>1</v>
      </c>
      <c r="AD110" s="3">
        <f t="shared" si="8"/>
        <v>7.0644217644085376</v>
      </c>
      <c r="AE110" s="3">
        <f t="shared" si="9"/>
        <v>11.036205732875457</v>
      </c>
      <c r="AF110" s="3">
        <f t="shared" si="10"/>
        <v>3.9717839684669194</v>
      </c>
      <c r="AG110" s="3">
        <f t="shared" si="11"/>
        <v>0.13247042688607624</v>
      </c>
      <c r="AH110" s="3"/>
      <c r="BG110" s="3"/>
      <c r="BH110" s="3"/>
      <c r="BI110" s="3"/>
      <c r="BJ110" s="3"/>
    </row>
    <row r="111" spans="1:62" x14ac:dyDescent="0.35">
      <c r="A111">
        <v>87</v>
      </c>
      <c r="B111">
        <v>25</v>
      </c>
      <c r="C111" t="s">
        <v>184</v>
      </c>
      <c r="D111" t="s">
        <v>27</v>
      </c>
      <c r="G111">
        <v>0.5</v>
      </c>
      <c r="H111">
        <v>0.5</v>
      </c>
      <c r="I111">
        <v>7463</v>
      </c>
      <c r="J111">
        <v>10477</v>
      </c>
      <c r="L111">
        <v>1363</v>
      </c>
      <c r="M111">
        <v>6.14</v>
      </c>
      <c r="N111">
        <v>9.1539999999999999</v>
      </c>
      <c r="O111">
        <v>3.0139999999999998</v>
      </c>
      <c r="Q111">
        <v>2.7E-2</v>
      </c>
      <c r="R111">
        <v>1</v>
      </c>
      <c r="S111">
        <v>0</v>
      </c>
      <c r="T111">
        <v>0</v>
      </c>
      <c r="V111">
        <v>0</v>
      </c>
      <c r="Y111" s="1">
        <v>44852</v>
      </c>
      <c r="Z111" s="6">
        <v>0.24281249999999999</v>
      </c>
      <c r="AB111">
        <v>1</v>
      </c>
      <c r="AD111" s="3">
        <f t="shared" si="8"/>
        <v>7.4556658409680834</v>
      </c>
      <c r="AE111" s="3">
        <f t="shared" si="9"/>
        <v>10.945186496981554</v>
      </c>
      <c r="AF111" s="3">
        <f t="shared" si="10"/>
        <v>3.4895206560134708</v>
      </c>
      <c r="AG111" s="3">
        <f t="shared" si="11"/>
        <v>0.14186731587287491</v>
      </c>
      <c r="AH111" s="3"/>
      <c r="AK111">
        <f>ABS(100*(AD111-AD112)/(AVERAGE(AD111:AD112)))</f>
        <v>0.22502261659113296</v>
      </c>
      <c r="AQ111">
        <f>ABS(100*(AE111-AE112)/(AVERAGE(AE111:AE112)))</f>
        <v>1.2956384795645004</v>
      </c>
      <c r="AW111">
        <f>ABS(100*(AF111-AF112)/(AVERAGE(AF111:AF112)))</f>
        <v>3.5450874139948274</v>
      </c>
      <c r="BC111">
        <f>ABS(100*(AG111-AG112)/(AVERAGE(AG111:AG112)))</f>
        <v>1.8364109765098824</v>
      </c>
      <c r="BG111" s="3">
        <f>AVERAGE(AD111:AD112)</f>
        <v>7.4640637567528216</v>
      </c>
      <c r="BH111" s="3">
        <f>AVERAGE(AE111:AE112)</f>
        <v>11.016553852398363</v>
      </c>
      <c r="BI111" s="3">
        <f>AVERAGE(AF111:AF112)</f>
        <v>3.5524900956455423</v>
      </c>
      <c r="BJ111" s="3">
        <f>AVERAGE(AG111:AG112)</f>
        <v>0.14057653441864432</v>
      </c>
    </row>
    <row r="112" spans="1:62" x14ac:dyDescent="0.35">
      <c r="A112">
        <v>88</v>
      </c>
      <c r="B112">
        <v>25</v>
      </c>
      <c r="C112" t="s">
        <v>184</v>
      </c>
      <c r="D112" t="s">
        <v>27</v>
      </c>
      <c r="G112">
        <v>0.5</v>
      </c>
      <c r="H112">
        <v>0.5</v>
      </c>
      <c r="I112">
        <v>7480</v>
      </c>
      <c r="J112">
        <v>10615</v>
      </c>
      <c r="L112">
        <v>1338</v>
      </c>
      <c r="M112">
        <v>6.1539999999999999</v>
      </c>
      <c r="N112">
        <v>9.2710000000000008</v>
      </c>
      <c r="O112">
        <v>3.1179999999999999</v>
      </c>
      <c r="Q112">
        <v>2.4E-2</v>
      </c>
      <c r="R112">
        <v>1</v>
      </c>
      <c r="S112">
        <v>0</v>
      </c>
      <c r="T112">
        <v>0</v>
      </c>
      <c r="V112">
        <v>0</v>
      </c>
      <c r="Y112" s="1">
        <v>44852</v>
      </c>
      <c r="Z112" s="6">
        <v>0.25050925925925926</v>
      </c>
      <c r="AB112">
        <v>1</v>
      </c>
      <c r="AD112" s="3">
        <f t="shared" si="8"/>
        <v>7.472461672537559</v>
      </c>
      <c r="AE112" s="3">
        <f t="shared" si="9"/>
        <v>11.087921207815173</v>
      </c>
      <c r="AF112" s="3">
        <f t="shared" si="10"/>
        <v>3.6154595352776138</v>
      </c>
      <c r="AG112" s="3">
        <f t="shared" si="11"/>
        <v>0.13928575296441373</v>
      </c>
      <c r="AH112" s="3"/>
      <c r="BG112" s="3"/>
      <c r="BH112" s="3"/>
      <c r="BI112" s="3"/>
      <c r="BJ112" s="3"/>
    </row>
    <row r="113" spans="1:62" x14ac:dyDescent="0.35">
      <c r="A113">
        <v>89</v>
      </c>
      <c r="B113">
        <v>26</v>
      </c>
      <c r="C113" t="s">
        <v>185</v>
      </c>
      <c r="D113" t="s">
        <v>27</v>
      </c>
      <c r="G113">
        <v>0.5</v>
      </c>
      <c r="H113">
        <v>0.5</v>
      </c>
      <c r="I113">
        <v>6274</v>
      </c>
      <c r="J113">
        <v>7754</v>
      </c>
      <c r="L113">
        <v>11719</v>
      </c>
      <c r="M113">
        <v>5.2279999999999998</v>
      </c>
      <c r="N113">
        <v>6.8479999999999999</v>
      </c>
      <c r="O113">
        <v>1.62</v>
      </c>
      <c r="Q113">
        <v>1.1100000000000001</v>
      </c>
      <c r="R113">
        <v>1</v>
      </c>
      <c r="S113">
        <v>0</v>
      </c>
      <c r="T113">
        <v>0</v>
      </c>
      <c r="V113">
        <v>0</v>
      </c>
      <c r="Y113" s="1">
        <v>44852</v>
      </c>
      <c r="Z113" s="6">
        <v>0.2636458333333333</v>
      </c>
      <c r="AB113">
        <v>1</v>
      </c>
      <c r="AD113" s="3">
        <f t="shared" si="8"/>
        <v>6.280945621197124</v>
      </c>
      <c r="AE113" s="3">
        <f t="shared" si="9"/>
        <v>8.1287617317645875</v>
      </c>
      <c r="AF113" s="3">
        <f t="shared" si="10"/>
        <v>1.8478161105674635</v>
      </c>
      <c r="AG113" s="3">
        <f t="shared" si="11"/>
        <v>1.2112539350738294</v>
      </c>
      <c r="AH113" s="3"/>
      <c r="BG113" s="3"/>
      <c r="BH113" s="3"/>
      <c r="BI113" s="3"/>
      <c r="BJ113" s="3"/>
    </row>
    <row r="114" spans="1:62" x14ac:dyDescent="0.35">
      <c r="A114">
        <v>90</v>
      </c>
      <c r="B114">
        <v>26</v>
      </c>
      <c r="C114" t="s">
        <v>185</v>
      </c>
      <c r="D114" t="s">
        <v>27</v>
      </c>
      <c r="G114">
        <v>0.5</v>
      </c>
      <c r="H114">
        <v>0.5</v>
      </c>
      <c r="I114">
        <v>5544</v>
      </c>
      <c r="J114">
        <v>7779</v>
      </c>
      <c r="L114">
        <v>12101</v>
      </c>
      <c r="M114">
        <v>4.6680000000000001</v>
      </c>
      <c r="N114">
        <v>6.8689999999999998</v>
      </c>
      <c r="O114">
        <v>2.2000000000000002</v>
      </c>
      <c r="Q114">
        <v>1.1499999999999999</v>
      </c>
      <c r="R114">
        <v>1</v>
      </c>
      <c r="S114">
        <v>0</v>
      </c>
      <c r="T114">
        <v>0</v>
      </c>
      <c r="V114">
        <v>0</v>
      </c>
      <c r="Y114" s="1">
        <v>44852</v>
      </c>
      <c r="Z114" s="6">
        <v>0.27068287037037037</v>
      </c>
      <c r="AB114">
        <v>1</v>
      </c>
      <c r="AD114" s="3">
        <f t="shared" si="8"/>
        <v>5.5597128538020009</v>
      </c>
      <c r="AE114" s="3">
        <f t="shared" si="9"/>
        <v>8.1546194692344471</v>
      </c>
      <c r="AF114" s="3">
        <f t="shared" si="10"/>
        <v>2.5949066154324463</v>
      </c>
      <c r="AG114" s="3">
        <f t="shared" si="11"/>
        <v>1.250700216315116</v>
      </c>
      <c r="AH114" s="3"/>
      <c r="AK114">
        <f>ABS(100*(AD114-AD115)/(AVERAGE(AD114:AD115)))</f>
        <v>1.9015853649526269</v>
      </c>
      <c r="AQ114">
        <f>ABS(100*(AE114-AE115)/(AVERAGE(AE114:AE115)))</f>
        <v>0.63620360205208204</v>
      </c>
      <c r="AW114">
        <f>ABS(100*(AF114-AF115)/(AVERAGE(AF114:AF115)))</f>
        <v>2.0222486091772471</v>
      </c>
      <c r="BC114">
        <f>ABS(100*(AG114-AG115)/(AVERAGE(AG114:AG115)))</f>
        <v>1.2879797126897921</v>
      </c>
      <c r="BG114" s="3">
        <f>AVERAGE(AD114:AD115)</f>
        <v>5.5073493789089305</v>
      </c>
      <c r="BH114" s="3">
        <f>AVERAGE(AE114:AE115)</f>
        <v>8.1287617317645875</v>
      </c>
      <c r="BI114" s="3">
        <f>AVERAGE(AF114:AF115)</f>
        <v>2.6214123528556583</v>
      </c>
      <c r="BJ114" s="3">
        <f>AVERAGE(AG114:AG115)</f>
        <v>1.2426973712988865</v>
      </c>
    </row>
    <row r="115" spans="1:62" x14ac:dyDescent="0.35">
      <c r="A115">
        <v>91</v>
      </c>
      <c r="B115">
        <v>26</v>
      </c>
      <c r="C115" t="s">
        <v>185</v>
      </c>
      <c r="D115" t="s">
        <v>27</v>
      </c>
      <c r="G115">
        <v>0.5</v>
      </c>
      <c r="H115">
        <v>0.5</v>
      </c>
      <c r="I115">
        <v>5438</v>
      </c>
      <c r="J115">
        <v>7729</v>
      </c>
      <c r="L115">
        <v>11946</v>
      </c>
      <c r="M115">
        <v>4.5869999999999997</v>
      </c>
      <c r="N115">
        <v>6.8259999999999996</v>
      </c>
      <c r="O115">
        <v>2.2400000000000002</v>
      </c>
      <c r="Q115">
        <v>1.133</v>
      </c>
      <c r="R115">
        <v>1</v>
      </c>
      <c r="S115">
        <v>0</v>
      </c>
      <c r="T115">
        <v>0</v>
      </c>
      <c r="V115">
        <v>0</v>
      </c>
      <c r="Y115" s="1">
        <v>44852</v>
      </c>
      <c r="Z115" s="6">
        <v>0.27824074074074073</v>
      </c>
      <c r="AB115">
        <v>1</v>
      </c>
      <c r="AD115" s="3">
        <f t="shared" si="8"/>
        <v>5.4549859040158593</v>
      </c>
      <c r="AE115" s="3">
        <f t="shared" si="9"/>
        <v>8.1029039942947296</v>
      </c>
      <c r="AF115" s="3">
        <f t="shared" si="10"/>
        <v>2.6479180902788704</v>
      </c>
      <c r="AG115" s="3">
        <f t="shared" si="11"/>
        <v>1.234694526282657</v>
      </c>
      <c r="AH115" s="3"/>
      <c r="BG115" s="3"/>
      <c r="BH115" s="3"/>
      <c r="BI115" s="3"/>
      <c r="BJ115" s="3"/>
    </row>
    <row r="116" spans="1:62" x14ac:dyDescent="0.35">
      <c r="A116">
        <v>92</v>
      </c>
      <c r="B116">
        <v>27</v>
      </c>
      <c r="C116" t="s">
        <v>186</v>
      </c>
      <c r="D116" t="s">
        <v>27</v>
      </c>
      <c r="G116">
        <v>0.5</v>
      </c>
      <c r="H116">
        <v>0.5</v>
      </c>
      <c r="I116">
        <v>4247</v>
      </c>
      <c r="J116">
        <v>7493</v>
      </c>
      <c r="L116">
        <v>2059</v>
      </c>
      <c r="M116">
        <v>3.673</v>
      </c>
      <c r="N116">
        <v>6.6269999999999998</v>
      </c>
      <c r="O116">
        <v>2.9540000000000002</v>
      </c>
      <c r="Q116">
        <v>9.9000000000000005E-2</v>
      </c>
      <c r="R116">
        <v>1</v>
      </c>
      <c r="S116">
        <v>0</v>
      </c>
      <c r="T116">
        <v>0</v>
      </c>
      <c r="V116">
        <v>0</v>
      </c>
      <c r="X116" t="s">
        <v>198</v>
      </c>
      <c r="Y116" s="1">
        <v>44852</v>
      </c>
      <c r="Z116" s="6">
        <v>0.29530092592592594</v>
      </c>
      <c r="AB116">
        <v>1</v>
      </c>
      <c r="AD116" s="3">
        <f t="shared" si="8"/>
        <v>4.2782897040602546</v>
      </c>
      <c r="AE116" s="3">
        <f t="shared" si="9"/>
        <v>7.8588069525792665</v>
      </c>
      <c r="AF116" s="3">
        <f t="shared" si="10"/>
        <v>3.580517248519012</v>
      </c>
      <c r="AG116" s="3">
        <f t="shared" si="11"/>
        <v>0.21373802724443383</v>
      </c>
      <c r="AH116" s="3"/>
      <c r="BG116" s="3"/>
      <c r="BH116" s="3"/>
      <c r="BI116" s="3"/>
      <c r="BJ116" s="3"/>
    </row>
    <row r="117" spans="1:62" x14ac:dyDescent="0.35">
      <c r="A117">
        <v>93</v>
      </c>
      <c r="B117">
        <v>27</v>
      </c>
      <c r="C117" t="s">
        <v>186</v>
      </c>
      <c r="D117" t="s">
        <v>27</v>
      </c>
      <c r="G117">
        <v>0.5</v>
      </c>
      <c r="H117">
        <v>0.5</v>
      </c>
      <c r="I117">
        <v>3731</v>
      </c>
      <c r="J117">
        <v>6901</v>
      </c>
      <c r="L117">
        <v>2005</v>
      </c>
      <c r="M117">
        <v>3.278</v>
      </c>
      <c r="N117">
        <v>6.125</v>
      </c>
      <c r="O117">
        <v>2.8479999999999999</v>
      </c>
      <c r="Q117">
        <v>9.4E-2</v>
      </c>
      <c r="R117">
        <v>1</v>
      </c>
      <c r="S117">
        <v>0</v>
      </c>
      <c r="T117">
        <v>0</v>
      </c>
      <c r="V117">
        <v>0</v>
      </c>
      <c r="Y117" s="1">
        <v>44852</v>
      </c>
      <c r="Z117" s="6">
        <v>0.3024189814814815</v>
      </c>
      <c r="AB117">
        <v>1</v>
      </c>
      <c r="AD117" s="3">
        <f t="shared" si="8"/>
        <v>3.7684868164220586</v>
      </c>
      <c r="AE117" s="3">
        <f t="shared" si="9"/>
        <v>7.2464957292930219</v>
      </c>
      <c r="AF117" s="3">
        <f t="shared" si="10"/>
        <v>3.4780089128709633</v>
      </c>
      <c r="AG117" s="3">
        <f t="shared" si="11"/>
        <v>0.2081618513621577</v>
      </c>
      <c r="AH117" s="3"/>
      <c r="AK117">
        <f>ABS(100*(AD117-AD118)/(AVERAGE(AD117:AD118)))</f>
        <v>3.4401869983144189</v>
      </c>
      <c r="AQ117">
        <f>ABS(100*(AE117-AE118)/(AVERAGE(AE117:AE118)))</f>
        <v>0.74497294178327256</v>
      </c>
      <c r="AW117">
        <f>ABS(100*(AF117-AF118)/(AVERAGE(AF117:AF118)))</f>
        <v>2.0958729643496889</v>
      </c>
      <c r="BC117">
        <f>ABS(100*(AG117-AG118)/(AVERAGE(AG117:AG118)))</f>
        <v>0.64281619350238894</v>
      </c>
      <c r="BG117" s="3">
        <f>AVERAGE(AD117:AD118)</f>
        <v>3.7047614554672839</v>
      </c>
      <c r="BH117" s="3">
        <f>AVERAGE(AE117:AE118)</f>
        <v>7.2196036823243688</v>
      </c>
      <c r="BI117" s="3">
        <f>AVERAGE(AF117:AF118)</f>
        <v>3.5148422268570854</v>
      </c>
      <c r="BJ117" s="3">
        <f>AVERAGE(AG117:AG118)</f>
        <v>0.20883305771835758</v>
      </c>
    </row>
    <row r="118" spans="1:62" x14ac:dyDescent="0.35">
      <c r="A118">
        <v>94</v>
      </c>
      <c r="B118">
        <v>27</v>
      </c>
      <c r="C118" t="s">
        <v>186</v>
      </c>
      <c r="D118" t="s">
        <v>27</v>
      </c>
      <c r="G118">
        <v>0.5</v>
      </c>
      <c r="H118">
        <v>0.5</v>
      </c>
      <c r="I118">
        <v>3602</v>
      </c>
      <c r="J118">
        <v>6849</v>
      </c>
      <c r="L118">
        <v>2018</v>
      </c>
      <c r="M118">
        <v>3.1779999999999999</v>
      </c>
      <c r="N118">
        <v>6.0810000000000004</v>
      </c>
      <c r="O118">
        <v>2.9020000000000001</v>
      </c>
      <c r="Q118">
        <v>9.5000000000000001E-2</v>
      </c>
      <c r="R118">
        <v>1</v>
      </c>
      <c r="S118">
        <v>0</v>
      </c>
      <c r="T118">
        <v>0</v>
      </c>
      <c r="V118">
        <v>0</v>
      </c>
      <c r="Y118" s="1">
        <v>44852</v>
      </c>
      <c r="Z118" s="6">
        <v>0.30990740740740741</v>
      </c>
      <c r="AB118">
        <v>1</v>
      </c>
      <c r="AD118" s="3">
        <f t="shared" si="8"/>
        <v>3.6410360945125091</v>
      </c>
      <c r="AE118" s="3">
        <f t="shared" si="9"/>
        <v>7.1927116353557166</v>
      </c>
      <c r="AF118" s="3">
        <f t="shared" si="10"/>
        <v>3.5516755408432075</v>
      </c>
      <c r="AG118" s="3">
        <f t="shared" si="11"/>
        <v>0.20950426407455749</v>
      </c>
      <c r="AH118" s="3"/>
      <c r="BG118" s="3"/>
      <c r="BH118" s="3"/>
      <c r="BI118" s="3"/>
      <c r="BJ118" s="3"/>
    </row>
    <row r="119" spans="1:62" x14ac:dyDescent="0.35">
      <c r="A119">
        <v>95</v>
      </c>
      <c r="B119">
        <v>3</v>
      </c>
      <c r="C119" t="s">
        <v>28</v>
      </c>
      <c r="D119" t="s">
        <v>27</v>
      </c>
      <c r="G119">
        <v>0.5</v>
      </c>
      <c r="H119">
        <v>0.5</v>
      </c>
      <c r="I119">
        <v>1189</v>
      </c>
      <c r="J119">
        <v>498</v>
      </c>
      <c r="L119">
        <v>246</v>
      </c>
      <c r="M119">
        <v>1.327</v>
      </c>
      <c r="N119">
        <v>0.70099999999999996</v>
      </c>
      <c r="O119">
        <v>0</v>
      </c>
      <c r="Q119">
        <v>0</v>
      </c>
      <c r="R119">
        <v>1</v>
      </c>
      <c r="S119">
        <v>0</v>
      </c>
      <c r="T119">
        <v>0</v>
      </c>
      <c r="V119">
        <v>0</v>
      </c>
      <c r="Y119" s="1">
        <v>44852</v>
      </c>
      <c r="Z119" s="6">
        <v>0.32214120370370369</v>
      </c>
      <c r="AB119">
        <v>1</v>
      </c>
      <c r="AD119" s="3">
        <f t="shared" si="8"/>
        <v>1.2570160017393157</v>
      </c>
      <c r="AE119" s="3">
        <f t="shared" si="9"/>
        <v>0.62381200851291174</v>
      </c>
      <c r="AF119" s="3">
        <f t="shared" si="10"/>
        <v>-0.63320399322640397</v>
      </c>
      <c r="AG119" s="3">
        <f t="shared" si="11"/>
        <v>2.652308512282989E-2</v>
      </c>
      <c r="AH119" s="3"/>
      <c r="BG119" s="3"/>
      <c r="BH119" s="3"/>
      <c r="BI119" s="3"/>
      <c r="BJ119" s="3"/>
    </row>
    <row r="120" spans="1:62" x14ac:dyDescent="0.35">
      <c r="A120">
        <v>96</v>
      </c>
      <c r="B120">
        <v>3</v>
      </c>
      <c r="C120" t="s">
        <v>28</v>
      </c>
      <c r="D120" t="s">
        <v>27</v>
      </c>
      <c r="G120">
        <v>0.5</v>
      </c>
      <c r="H120">
        <v>0.5</v>
      </c>
      <c r="I120">
        <v>215</v>
      </c>
      <c r="J120">
        <v>462</v>
      </c>
      <c r="L120">
        <v>212</v>
      </c>
      <c r="M120">
        <v>0.57999999999999996</v>
      </c>
      <c r="N120">
        <v>0.67</v>
      </c>
      <c r="O120">
        <v>0.09</v>
      </c>
      <c r="Q120">
        <v>0</v>
      </c>
      <c r="R120">
        <v>1</v>
      </c>
      <c r="S120">
        <v>0</v>
      </c>
      <c r="T120">
        <v>0</v>
      </c>
      <c r="V120">
        <v>0</v>
      </c>
      <c r="Y120" s="1">
        <v>44852</v>
      </c>
      <c r="Z120" s="6">
        <v>0.32811342592592591</v>
      </c>
      <c r="AB120">
        <v>1</v>
      </c>
      <c r="AD120" s="3">
        <f t="shared" si="8"/>
        <v>0.29471365181760362</v>
      </c>
      <c r="AE120" s="3">
        <f t="shared" si="9"/>
        <v>0.5865768665563158</v>
      </c>
      <c r="AF120" s="3">
        <f t="shared" si="10"/>
        <v>0.29186321473871218</v>
      </c>
      <c r="AG120" s="3">
        <f t="shared" si="11"/>
        <v>2.30121595673227E-2</v>
      </c>
      <c r="AH120" s="3"/>
      <c r="AK120">
        <f>ABS(100*(AD120-AD121)/(AVERAGE(AD120:AD121)))</f>
        <v>6.5790348191483883</v>
      </c>
      <c r="AQ120">
        <f>ABS(100*(AE120-AE121)/(AVERAGE(AE120:AE121)))</f>
        <v>1.2419731099867093</v>
      </c>
      <c r="AW120">
        <f>ABS(100*(AF120-AF121)/(AVERAGE(AF120:AF121)))</f>
        <v>3.8745027583528229</v>
      </c>
      <c r="BC120">
        <f>ABS(100*(AG120-AG121)/(AVERAGE(AG120:AG121)))</f>
        <v>1.3371901227334226</v>
      </c>
      <c r="BG120" s="3">
        <f>AVERAGE(AD120:AD121)</f>
        <v>0.28532774594054378</v>
      </c>
      <c r="BH120" s="3">
        <f>AVERAGE(AE120:AE121)</f>
        <v>0.58295678331053558</v>
      </c>
      <c r="BI120" s="3">
        <f>AVERAGE(AF120:AF121)</f>
        <v>0.2976290373699918</v>
      </c>
      <c r="BJ120" s="3">
        <f>AVERAGE(AG120:AG121)</f>
        <v>2.316705334183037E-2</v>
      </c>
    </row>
    <row r="121" spans="1:62" x14ac:dyDescent="0.35">
      <c r="A121">
        <v>97</v>
      </c>
      <c r="B121">
        <v>3</v>
      </c>
      <c r="C121" t="s">
        <v>28</v>
      </c>
      <c r="D121" t="s">
        <v>27</v>
      </c>
      <c r="G121">
        <v>0.5</v>
      </c>
      <c r="H121">
        <v>0.5</v>
      </c>
      <c r="I121">
        <v>196</v>
      </c>
      <c r="J121">
        <v>455</v>
      </c>
      <c r="L121">
        <v>215</v>
      </c>
      <c r="M121">
        <v>0.56499999999999995</v>
      </c>
      <c r="N121">
        <v>0.66400000000000003</v>
      </c>
      <c r="O121">
        <v>9.9000000000000005E-2</v>
      </c>
      <c r="Q121">
        <v>0</v>
      </c>
      <c r="R121">
        <v>1</v>
      </c>
      <c r="S121">
        <v>0</v>
      </c>
      <c r="T121">
        <v>0</v>
      </c>
      <c r="V121">
        <v>0</v>
      </c>
      <c r="Y121" s="1">
        <v>44852</v>
      </c>
      <c r="Z121" s="6">
        <v>0.33456018518518515</v>
      </c>
      <c r="AB121">
        <v>1</v>
      </c>
      <c r="AD121" s="3">
        <f t="shared" si="8"/>
        <v>0.27594184006348399</v>
      </c>
      <c r="AE121" s="3">
        <f t="shared" si="9"/>
        <v>0.57933670006475546</v>
      </c>
      <c r="AF121" s="3">
        <f t="shared" si="10"/>
        <v>0.30339486000127147</v>
      </c>
      <c r="AG121" s="3">
        <f t="shared" si="11"/>
        <v>2.3321947116338039E-2</v>
      </c>
      <c r="AH121" s="3"/>
      <c r="BG121" s="3"/>
      <c r="BH121" s="3"/>
      <c r="BI121" s="3"/>
      <c r="BJ121" s="3"/>
    </row>
    <row r="122" spans="1:62" x14ac:dyDescent="0.35">
      <c r="A122">
        <v>98</v>
      </c>
      <c r="B122">
        <v>1</v>
      </c>
      <c r="C122" t="s">
        <v>71</v>
      </c>
      <c r="D122" t="s">
        <v>27</v>
      </c>
      <c r="G122">
        <v>0.3</v>
      </c>
      <c r="H122">
        <v>0.3</v>
      </c>
      <c r="I122">
        <v>70</v>
      </c>
      <c r="J122">
        <v>30</v>
      </c>
      <c r="L122">
        <v>148</v>
      </c>
      <c r="M122">
        <v>0.78200000000000003</v>
      </c>
      <c r="N122">
        <v>0.50600000000000001</v>
      </c>
      <c r="O122">
        <v>0</v>
      </c>
      <c r="Q122">
        <v>0</v>
      </c>
      <c r="R122">
        <v>1</v>
      </c>
      <c r="S122">
        <v>0</v>
      </c>
      <c r="T122">
        <v>0</v>
      </c>
      <c r="V122">
        <v>0</v>
      </c>
      <c r="Y122" s="1">
        <v>44852</v>
      </c>
      <c r="Z122" s="6">
        <v>0.34449074074074071</v>
      </c>
      <c r="AB122">
        <v>3</v>
      </c>
      <c r="AC122" t="s">
        <v>199</v>
      </c>
      <c r="AD122" s="3">
        <f t="shared" si="8"/>
        <v>0.25242514738483529</v>
      </c>
      <c r="AE122" s="3">
        <f t="shared" si="9"/>
        <v>0.23292527179527373</v>
      </c>
      <c r="AF122" s="3">
        <f t="shared" si="10"/>
        <v>-1.9499875589561566E-2</v>
      </c>
      <c r="AG122" s="3">
        <f t="shared" si="11"/>
        <v>2.733893086943685E-2</v>
      </c>
      <c r="AH122" s="3"/>
      <c r="BG122" s="3"/>
      <c r="BH122" s="3"/>
      <c r="BI122" s="3"/>
      <c r="BJ122" s="3"/>
    </row>
    <row r="123" spans="1:62" x14ac:dyDescent="0.35">
      <c r="A123">
        <v>99</v>
      </c>
      <c r="B123">
        <v>1</v>
      </c>
      <c r="C123" t="s">
        <v>71</v>
      </c>
      <c r="D123" t="s">
        <v>27</v>
      </c>
      <c r="G123">
        <v>0.3</v>
      </c>
      <c r="H123">
        <v>0.3</v>
      </c>
      <c r="I123">
        <v>69</v>
      </c>
      <c r="J123">
        <v>22</v>
      </c>
      <c r="L123">
        <v>115</v>
      </c>
      <c r="M123">
        <v>0.77900000000000003</v>
      </c>
      <c r="N123">
        <v>0.495</v>
      </c>
      <c r="O123">
        <v>0</v>
      </c>
      <c r="Q123">
        <v>0</v>
      </c>
      <c r="R123">
        <v>1</v>
      </c>
      <c r="S123">
        <v>0</v>
      </c>
      <c r="T123">
        <v>0</v>
      </c>
      <c r="V123">
        <v>0</v>
      </c>
      <c r="Y123" s="1">
        <v>44852</v>
      </c>
      <c r="Z123" s="6">
        <v>0.35006944444444449</v>
      </c>
      <c r="AB123">
        <v>3</v>
      </c>
      <c r="AC123" t="s">
        <v>199</v>
      </c>
      <c r="AD123" s="3">
        <f t="shared" si="8"/>
        <v>0.25077849723096507</v>
      </c>
      <c r="AE123" s="3">
        <f t="shared" si="9"/>
        <v>0.21913447847801595</v>
      </c>
      <c r="AF123" s="3">
        <f t="shared" si="10"/>
        <v>-3.1644018752949116E-2</v>
      </c>
      <c r="AG123" s="3">
        <f t="shared" si="11"/>
        <v>2.1659492470822279E-2</v>
      </c>
      <c r="AH123" s="3"/>
      <c r="AK123">
        <f>ABS(100*(AD123-AD124)/(AVERAGE(AD123:AD124)))</f>
        <v>15.570132845230793</v>
      </c>
      <c r="AQ123">
        <f>ABS(100*(AE123-AE124)/(AVERAGE(AE123:AE124)))</f>
        <v>91.637819638599055</v>
      </c>
      <c r="AW123">
        <f>ABS(100*(AF123-AF124)/(AVERAGE(AF123:AF124)))</f>
        <v>236.84186890702293</v>
      </c>
      <c r="BC123">
        <f>ABS(100*(AG123-AG124)/(AVERAGE(AG123:AG124)))</f>
        <v>98.65068255784864</v>
      </c>
      <c r="BG123" s="3">
        <f>AVERAGE(AD123:AD124)</f>
        <v>0.23266534553839352</v>
      </c>
      <c r="BH123" s="3">
        <f>AVERAGE(AE123:AE124)</f>
        <v>0.40444826367866721</v>
      </c>
      <c r="BI123" s="3">
        <f>AVERAGE(AF123:AF124)</f>
        <v>0.17178291814027374</v>
      </c>
      <c r="BJ123" s="3">
        <f>AVERAGE(AG123:AG124)</f>
        <v>4.2742256223255157E-2</v>
      </c>
    </row>
    <row r="124" spans="1:62" x14ac:dyDescent="0.35">
      <c r="A124">
        <v>100</v>
      </c>
      <c r="B124">
        <v>1</v>
      </c>
      <c r="C124" t="s">
        <v>71</v>
      </c>
      <c r="D124" t="s">
        <v>27</v>
      </c>
      <c r="G124">
        <v>0.3</v>
      </c>
      <c r="H124">
        <v>0.3</v>
      </c>
      <c r="I124">
        <v>47</v>
      </c>
      <c r="J124">
        <v>237</v>
      </c>
      <c r="L124">
        <v>360</v>
      </c>
      <c r="M124">
        <v>0.752</v>
      </c>
      <c r="N124">
        <v>0.79900000000000004</v>
      </c>
      <c r="O124">
        <v>4.7E-2</v>
      </c>
      <c r="Q124">
        <v>0</v>
      </c>
      <c r="R124">
        <v>1</v>
      </c>
      <c r="S124">
        <v>0</v>
      </c>
      <c r="T124">
        <v>0</v>
      </c>
      <c r="V124">
        <v>0</v>
      </c>
      <c r="Y124" s="1">
        <v>44852</v>
      </c>
      <c r="Z124" s="6">
        <v>0.35612268518518514</v>
      </c>
      <c r="AB124">
        <v>3</v>
      </c>
      <c r="AC124" t="s">
        <v>199</v>
      </c>
      <c r="AD124" s="3">
        <f t="shared" si="8"/>
        <v>0.21455219384582194</v>
      </c>
      <c r="AE124" s="3">
        <f t="shared" si="9"/>
        <v>0.58976204887931849</v>
      </c>
      <c r="AF124" s="3">
        <f t="shared" si="10"/>
        <v>0.37520985503349658</v>
      </c>
      <c r="AG124" s="3">
        <f t="shared" si="11"/>
        <v>6.3825019975688027E-2</v>
      </c>
      <c r="AH124" s="3"/>
      <c r="BG124" s="3"/>
      <c r="BH124" s="3"/>
      <c r="BI124" s="3"/>
      <c r="BJ124" s="3"/>
    </row>
  </sheetData>
  <conditionalFormatting sqref="BC37:BD38 AK40:AL41 AW40:AX41 AQ40:AR41 AK43:AL44 AL42 AQ43:AR44 AR42 AW43:AX44 AX42 BD42 BC40:BD41 BD39 BD36">
    <cfRule type="cellIs" dxfId="575" priority="330" operator="greaterThan">
      <formula>20</formula>
    </cfRule>
  </conditionalFormatting>
  <conditionalFormatting sqref="AS53:AT53 AY53:AZ53 BE53 AM53:AN53 BE36:BE42 AM47:AN48 BE47:BE48 AY47:AZ48 AS47:AT48 AM40:AN44 AY40:AZ44 AS40:AT44">
    <cfRule type="cellIs" dxfId="574" priority="329" operator="between">
      <formula>80</formula>
      <formula>120</formula>
    </cfRule>
  </conditionalFormatting>
  <conditionalFormatting sqref="BC44">
    <cfRule type="cellIs" dxfId="573" priority="328" operator="greaterThan">
      <formula>20</formula>
    </cfRule>
  </conditionalFormatting>
  <conditionalFormatting sqref="AL48 AX48 BD48 BC53:BD53 AW53:AX53 AK53:AL53">
    <cfRule type="cellIs" dxfId="572" priority="327" operator="greaterThan">
      <formula>20</formula>
    </cfRule>
  </conditionalFormatting>
  <conditionalFormatting sqref="AK53">
    <cfRule type="cellIs" dxfId="571" priority="325" operator="greaterThan">
      <formula>20</formula>
    </cfRule>
  </conditionalFormatting>
  <conditionalFormatting sqref="BC53">
    <cfRule type="cellIs" dxfId="570" priority="322" operator="greaterThan">
      <formula>20</formula>
    </cfRule>
  </conditionalFormatting>
  <conditionalFormatting sqref="AM35:AN40 AY35:AZ40">
    <cfRule type="cellIs" dxfId="569" priority="320" operator="between">
      <formula>80</formula>
      <formula>120</formula>
    </cfRule>
  </conditionalFormatting>
  <conditionalFormatting sqref="AR48 AQ53:AR53">
    <cfRule type="cellIs" dxfId="568" priority="326" operator="greaterThan">
      <formula>20</formula>
    </cfRule>
  </conditionalFormatting>
  <conditionalFormatting sqref="AQ35:AR35 AQ40:AR40 AR39 AQ37:AR38 AR36">
    <cfRule type="cellIs" dxfId="567" priority="319" operator="greaterThan">
      <formula>20</formula>
    </cfRule>
  </conditionalFormatting>
  <conditionalFormatting sqref="AS35:AT40">
    <cfRule type="cellIs" dxfId="566" priority="318" operator="between">
      <formula>80</formula>
      <formula>120</formula>
    </cfRule>
  </conditionalFormatting>
  <conditionalFormatting sqref="AQ53">
    <cfRule type="cellIs" dxfId="565" priority="324" operator="greaterThan">
      <formula>20</formula>
    </cfRule>
  </conditionalFormatting>
  <conditionalFormatting sqref="AW53">
    <cfRule type="cellIs" dxfId="564" priority="323" operator="greaterThan">
      <formula>20</formula>
    </cfRule>
  </conditionalFormatting>
  <conditionalFormatting sqref="AK35:AL35 AW35:AX35 AK40:AL40 AL39 AK37:AL38 AL36 AW40:AX40 AX39 AW37:AX38 AX36">
    <cfRule type="cellIs" dxfId="563" priority="321" operator="greaterThan">
      <formula>20</formula>
    </cfRule>
  </conditionalFormatting>
  <conditionalFormatting sqref="BC53">
    <cfRule type="cellIs" dxfId="562" priority="316" operator="greaterThan">
      <formula>20</formula>
    </cfRule>
  </conditionalFormatting>
  <conditionalFormatting sqref="AW53">
    <cfRule type="cellIs" dxfId="561" priority="317" operator="greaterThan">
      <formula>20</formula>
    </cfRule>
  </conditionalFormatting>
  <conditionalFormatting sqref="BE84">
    <cfRule type="cellIs" dxfId="560" priority="212" operator="between">
      <formula>80</formula>
      <formula>120</formula>
    </cfRule>
  </conditionalFormatting>
  <conditionalFormatting sqref="AK49">
    <cfRule type="cellIs" dxfId="559" priority="315" operator="greaterThan">
      <formula>20</formula>
    </cfRule>
  </conditionalFormatting>
  <conditionalFormatting sqref="AQ49">
    <cfRule type="cellIs" dxfId="558" priority="314" operator="greaterThan">
      <formula>20</formula>
    </cfRule>
  </conditionalFormatting>
  <conditionalFormatting sqref="AW49">
    <cfRule type="cellIs" dxfId="557" priority="313" operator="greaterThan">
      <formula>20</formula>
    </cfRule>
  </conditionalFormatting>
  <conditionalFormatting sqref="BC49">
    <cfRule type="cellIs" dxfId="556" priority="312" operator="greaterThan">
      <formula>20</formula>
    </cfRule>
  </conditionalFormatting>
  <conditionalFormatting sqref="AK46">
    <cfRule type="cellIs" dxfId="555" priority="311" operator="greaterThan">
      <formula>20</formula>
    </cfRule>
  </conditionalFormatting>
  <conditionalFormatting sqref="AQ46">
    <cfRule type="cellIs" dxfId="554" priority="310" operator="greaterThan">
      <formula>20</formula>
    </cfRule>
  </conditionalFormatting>
  <conditionalFormatting sqref="AW46">
    <cfRule type="cellIs" dxfId="553" priority="309" operator="greaterThan">
      <formula>20</formula>
    </cfRule>
  </conditionalFormatting>
  <conditionalFormatting sqref="BC46">
    <cfRule type="cellIs" dxfId="552" priority="308" operator="greaterThan">
      <formula>20</formula>
    </cfRule>
  </conditionalFormatting>
  <conditionalFormatting sqref="AK47">
    <cfRule type="cellIs" dxfId="551" priority="307" operator="greaterThan">
      <formula>20</formula>
    </cfRule>
  </conditionalFormatting>
  <conditionalFormatting sqref="AQ47">
    <cfRule type="cellIs" dxfId="550" priority="306" operator="greaterThan">
      <formula>20</formula>
    </cfRule>
  </conditionalFormatting>
  <conditionalFormatting sqref="AW47">
    <cfRule type="cellIs" dxfId="549" priority="305" operator="greaterThan">
      <formula>20</formula>
    </cfRule>
  </conditionalFormatting>
  <conditionalFormatting sqref="BC47">
    <cfRule type="cellIs" dxfId="548" priority="304" operator="greaterThan">
      <formula>20</formula>
    </cfRule>
  </conditionalFormatting>
  <conditionalFormatting sqref="AW89">
    <cfRule type="cellIs" dxfId="547" priority="206" operator="greaterThan">
      <formula>20</formula>
    </cfRule>
  </conditionalFormatting>
  <conditionalFormatting sqref="BC89">
    <cfRule type="cellIs" dxfId="546" priority="205" operator="greaterThan">
      <formula>20</formula>
    </cfRule>
  </conditionalFormatting>
  <conditionalFormatting sqref="AK95 AK92">
    <cfRule type="cellIs" dxfId="545" priority="204" operator="greaterThan">
      <formula>20</formula>
    </cfRule>
  </conditionalFormatting>
  <conditionalFormatting sqref="AQ95 AQ92">
    <cfRule type="cellIs" dxfId="544" priority="203" operator="greaterThan">
      <formula>20</formula>
    </cfRule>
  </conditionalFormatting>
  <conditionalFormatting sqref="AK52">
    <cfRule type="cellIs" dxfId="543" priority="303" operator="greaterThan">
      <formula>20</formula>
    </cfRule>
  </conditionalFormatting>
  <conditionalFormatting sqref="AQ52">
    <cfRule type="cellIs" dxfId="542" priority="302" operator="greaterThan">
      <formula>20</formula>
    </cfRule>
  </conditionalFormatting>
  <conditionalFormatting sqref="AW52">
    <cfRule type="cellIs" dxfId="541" priority="301" operator="greaterThan">
      <formula>20</formula>
    </cfRule>
  </conditionalFormatting>
  <conditionalFormatting sqref="BC52">
    <cfRule type="cellIs" dxfId="540" priority="300" operator="greaterThan">
      <formula>20</formula>
    </cfRule>
  </conditionalFormatting>
  <conditionalFormatting sqref="AK86 AK83 AK80 AK77 AK74 AK71 AK68 AK65 AK62 AK59 AK56">
    <cfRule type="cellIs" dxfId="539" priority="299" operator="greaterThan">
      <formula>20</formula>
    </cfRule>
  </conditionalFormatting>
  <conditionalFormatting sqref="AQ86 AQ83 AQ80 AQ77 AQ74 AQ71 AQ68 AQ65 AQ62 AQ59 AQ56">
    <cfRule type="cellIs" dxfId="538" priority="298" operator="greaterThan">
      <formula>20</formula>
    </cfRule>
  </conditionalFormatting>
  <conditionalFormatting sqref="AW86 AW83 AW80 AW77 AW74 AW71 AW68 AW65 AW62 AW59 AW56">
    <cfRule type="cellIs" dxfId="537" priority="297" operator="greaterThan">
      <formula>20</formula>
    </cfRule>
  </conditionalFormatting>
  <conditionalFormatting sqref="BC86 BC83 BC80 BC77 BC74 BC71 BC68 BC65 BC62 BC59 BC56">
    <cfRule type="cellIs" dxfId="536" priority="296" operator="greaterThan">
      <formula>20</formula>
    </cfRule>
  </conditionalFormatting>
  <conditionalFormatting sqref="AK93">
    <cfRule type="cellIs" dxfId="535" priority="295" operator="greaterThan">
      <formula>20</formula>
    </cfRule>
  </conditionalFormatting>
  <conditionalFormatting sqref="AQ93">
    <cfRule type="cellIs" dxfId="534" priority="294" operator="greaterThan">
      <formula>20</formula>
    </cfRule>
  </conditionalFormatting>
  <conditionalFormatting sqref="AW93">
    <cfRule type="cellIs" dxfId="533" priority="293" operator="greaterThan">
      <formula>20</formula>
    </cfRule>
  </conditionalFormatting>
  <conditionalFormatting sqref="BC96 BC93">
    <cfRule type="cellIs" dxfId="532" priority="292" operator="greaterThan">
      <formula>20</formula>
    </cfRule>
  </conditionalFormatting>
  <conditionalFormatting sqref="AM87:AN87">
    <cfRule type="cellIs" dxfId="531" priority="291" operator="between">
      <formula>80</formula>
      <formula>120</formula>
    </cfRule>
  </conditionalFormatting>
  <conditionalFormatting sqref="AL86">
    <cfRule type="cellIs" dxfId="530" priority="290" operator="greaterThan">
      <formula>20</formula>
    </cfRule>
  </conditionalFormatting>
  <conditionalFormatting sqref="AM86:AN86">
    <cfRule type="cellIs" dxfId="529" priority="289" operator="between">
      <formula>80</formula>
      <formula>120</formula>
    </cfRule>
  </conditionalFormatting>
  <conditionalFormatting sqref="AM86:AN86">
    <cfRule type="cellIs" dxfId="528" priority="288" operator="between">
      <formula>80</formula>
      <formula>120</formula>
    </cfRule>
  </conditionalFormatting>
  <conditionalFormatting sqref="AR84">
    <cfRule type="cellIs" dxfId="527" priority="227" operator="greaterThan">
      <formula>20</formula>
    </cfRule>
  </conditionalFormatting>
  <conditionalFormatting sqref="AM88:AN88">
    <cfRule type="cellIs" dxfId="526" priority="287" operator="between">
      <formula>80</formula>
      <formula>120</formula>
    </cfRule>
  </conditionalFormatting>
  <conditionalFormatting sqref="AK87 AK84 AK81 AK78 AK75 AK72 AK69 AK66 AK63 AK60 AK57 AK54">
    <cfRule type="cellIs" dxfId="525" priority="242" operator="greaterThan">
      <formula>20</formula>
    </cfRule>
  </conditionalFormatting>
  <conditionalFormatting sqref="AQ87 AQ84 AQ81 AQ78 AQ75 AQ72 AQ69 AQ66 AQ63 AQ60 AQ57 AQ54">
    <cfRule type="cellIs" dxfId="524" priority="241" operator="greaterThan">
      <formula>20</formula>
    </cfRule>
  </conditionalFormatting>
  <conditionalFormatting sqref="AW87 AW84 AW81 AW78 AW75 AW72 AW69 AW66 AW63 AW60 AW57 AW54">
    <cfRule type="cellIs" dxfId="523" priority="240" operator="greaterThan">
      <formula>20</formula>
    </cfRule>
  </conditionalFormatting>
  <conditionalFormatting sqref="BC87 BC84 BC81 BC78 BC75 BC72 BC69 BC66 BC63 BC60 BC57 BC54">
    <cfRule type="cellIs" dxfId="522" priority="239" operator="greaterThan">
      <formula>20</formula>
    </cfRule>
  </conditionalFormatting>
  <conditionalFormatting sqref="AQ94 AQ91">
    <cfRule type="cellIs" dxfId="521" priority="237" operator="greaterThan">
      <formula>20</formula>
    </cfRule>
  </conditionalFormatting>
  <conditionalFormatting sqref="AW94 AW91">
    <cfRule type="cellIs" dxfId="520" priority="236" operator="greaterThan">
      <formula>20</formula>
    </cfRule>
  </conditionalFormatting>
  <conditionalFormatting sqref="AS87:AT87">
    <cfRule type="cellIs" dxfId="519" priority="286" operator="between">
      <formula>80</formula>
      <formula>120</formula>
    </cfRule>
  </conditionalFormatting>
  <conditionalFormatting sqref="AS87:AT87">
    <cfRule type="cellIs" dxfId="518" priority="285" operator="between">
      <formula>80</formula>
      <formula>120</formula>
    </cfRule>
  </conditionalFormatting>
  <conditionalFormatting sqref="AR86">
    <cfRule type="cellIs" dxfId="517" priority="284" operator="greaterThan">
      <formula>20</formula>
    </cfRule>
  </conditionalFormatting>
  <conditionalFormatting sqref="AS86:AT86">
    <cfRule type="cellIs" dxfId="516" priority="283" operator="between">
      <formula>80</formula>
      <formula>120</formula>
    </cfRule>
  </conditionalFormatting>
  <conditionalFormatting sqref="AS86:AT86">
    <cfRule type="cellIs" dxfId="515" priority="282" operator="between">
      <formula>80</formula>
      <formula>120</formula>
    </cfRule>
  </conditionalFormatting>
  <conditionalFormatting sqref="AS86:AT86">
    <cfRule type="cellIs" dxfId="514" priority="281" operator="between">
      <formula>80</formula>
      <formula>120</formula>
    </cfRule>
  </conditionalFormatting>
  <conditionalFormatting sqref="AS88:AT88">
    <cfRule type="cellIs" dxfId="513" priority="280" operator="between">
      <formula>80</formula>
      <formula>120</formula>
    </cfRule>
  </conditionalFormatting>
  <conditionalFormatting sqref="AS88:AT88">
    <cfRule type="cellIs" dxfId="512" priority="279" operator="between">
      <formula>80</formula>
      <formula>120</formula>
    </cfRule>
  </conditionalFormatting>
  <conditionalFormatting sqref="AY87:AZ87">
    <cfRule type="cellIs" dxfId="511" priority="278" operator="between">
      <formula>80</formula>
      <formula>120</formula>
    </cfRule>
  </conditionalFormatting>
  <conditionalFormatting sqref="AX86">
    <cfRule type="cellIs" dxfId="510" priority="277" operator="greaterThan">
      <formula>20</formula>
    </cfRule>
  </conditionalFormatting>
  <conditionalFormatting sqref="AY86:AZ86">
    <cfRule type="cellIs" dxfId="509" priority="276" operator="between">
      <formula>80</formula>
      <formula>120</formula>
    </cfRule>
  </conditionalFormatting>
  <conditionalFormatting sqref="AY86:AZ86">
    <cfRule type="cellIs" dxfId="508" priority="274" operator="between">
      <formula>80</formula>
      <formula>120</formula>
    </cfRule>
  </conditionalFormatting>
  <conditionalFormatting sqref="AY86:AZ86">
    <cfRule type="cellIs" dxfId="507" priority="275" operator="between">
      <formula>80</formula>
      <formula>120</formula>
    </cfRule>
  </conditionalFormatting>
  <conditionalFormatting sqref="AY88:AZ88">
    <cfRule type="cellIs" dxfId="506" priority="273" operator="between">
      <formula>80</formula>
      <formula>120</formula>
    </cfRule>
  </conditionalFormatting>
  <conditionalFormatting sqref="BE87">
    <cfRule type="cellIs" dxfId="505" priority="272" operator="between">
      <formula>80</formula>
      <formula>120</formula>
    </cfRule>
  </conditionalFormatting>
  <conditionalFormatting sqref="BD86">
    <cfRule type="cellIs" dxfId="504" priority="271" operator="greaterThan">
      <formula>20</formula>
    </cfRule>
  </conditionalFormatting>
  <conditionalFormatting sqref="BE86">
    <cfRule type="cellIs" dxfId="503" priority="270" operator="between">
      <formula>80</formula>
      <formula>120</formula>
    </cfRule>
  </conditionalFormatting>
  <conditionalFormatting sqref="BE86">
    <cfRule type="cellIs" dxfId="502" priority="269" operator="between">
      <formula>80</formula>
      <formula>120</formula>
    </cfRule>
  </conditionalFormatting>
  <conditionalFormatting sqref="BE86">
    <cfRule type="cellIs" dxfId="501" priority="267" operator="between">
      <formula>80</formula>
      <formula>120</formula>
    </cfRule>
  </conditionalFormatting>
  <conditionalFormatting sqref="BE86">
    <cfRule type="cellIs" dxfId="500" priority="268" operator="between">
      <formula>80</formula>
      <formula>120</formula>
    </cfRule>
  </conditionalFormatting>
  <conditionalFormatting sqref="BE88">
    <cfRule type="cellIs" dxfId="499" priority="266" operator="between">
      <formula>80</formula>
      <formula>120</formula>
    </cfRule>
  </conditionalFormatting>
  <conditionalFormatting sqref="AW95 AW92">
    <cfRule type="cellIs" dxfId="498" priority="202" operator="greaterThan">
      <formula>20</formula>
    </cfRule>
  </conditionalFormatting>
  <conditionalFormatting sqref="AQ93 AQ90">
    <cfRule type="cellIs" dxfId="497" priority="199" operator="greaterThan">
      <formula>20</formula>
    </cfRule>
  </conditionalFormatting>
  <conditionalFormatting sqref="AS97:AT97">
    <cfRule type="cellIs" dxfId="496" priority="195" operator="between">
      <formula>80</formula>
      <formula>120</formula>
    </cfRule>
  </conditionalFormatting>
  <conditionalFormatting sqref="BE97">
    <cfRule type="cellIs" dxfId="495" priority="192" operator="between">
      <formula>80</formula>
      <formula>120</formula>
    </cfRule>
  </conditionalFormatting>
  <conditionalFormatting sqref="AS98:AT98 AY98:AZ98 BE98 AM98:AN98">
    <cfRule type="cellIs" dxfId="494" priority="191" operator="between">
      <formula>80</formula>
      <formula>120</formula>
    </cfRule>
  </conditionalFormatting>
  <conditionalFormatting sqref="BC98:BD98 AW98:AX98 AK98:AL98">
    <cfRule type="cellIs" dxfId="493" priority="190" operator="greaterThan">
      <formula>20</formula>
    </cfRule>
  </conditionalFormatting>
  <conditionalFormatting sqref="BC43">
    <cfRule type="cellIs" dxfId="492" priority="265" operator="greaterThan">
      <formula>20</formula>
    </cfRule>
  </conditionalFormatting>
  <conditionalFormatting sqref="AK47:AL47 AW47:AX47 BC47:BD47">
    <cfRule type="cellIs" dxfId="491" priority="264" operator="greaterThan">
      <formula>20</formula>
    </cfRule>
  </conditionalFormatting>
  <conditionalFormatting sqref="AQ47:AR47">
    <cfRule type="cellIs" dxfId="490" priority="263" operator="greaterThan">
      <formula>20</formula>
    </cfRule>
  </conditionalFormatting>
  <conditionalFormatting sqref="AQ47">
    <cfRule type="cellIs" dxfId="489" priority="261" operator="greaterThan">
      <formula>20</formula>
    </cfRule>
  </conditionalFormatting>
  <conditionalFormatting sqref="BC47 BC49">
    <cfRule type="cellIs" dxfId="488" priority="259" operator="greaterThan">
      <formula>20</formula>
    </cfRule>
  </conditionalFormatting>
  <conditionalFormatting sqref="AK47">
    <cfRule type="cellIs" dxfId="487" priority="262" operator="greaterThan">
      <formula>20</formula>
    </cfRule>
  </conditionalFormatting>
  <conditionalFormatting sqref="AW47 AW49">
    <cfRule type="cellIs" dxfId="486" priority="260" operator="greaterThan">
      <formula>20</formula>
    </cfRule>
  </conditionalFormatting>
  <conditionalFormatting sqref="AK49:AL49 AW49:AX49 BC49:BD49">
    <cfRule type="cellIs" dxfId="485" priority="258" operator="greaterThan">
      <formula>20</formula>
    </cfRule>
  </conditionalFormatting>
  <conditionalFormatting sqref="AM49:AN49 BE49 AY49:AZ49">
    <cfRule type="cellIs" dxfId="484" priority="257" operator="between">
      <formula>80</formula>
      <formula>120</formula>
    </cfRule>
  </conditionalFormatting>
  <conditionalFormatting sqref="AQ49:AR49">
    <cfRule type="cellIs" dxfId="483" priority="256" operator="greaterThan">
      <formula>20</formula>
    </cfRule>
  </conditionalFormatting>
  <conditionalFormatting sqref="AS49:AT49">
    <cfRule type="cellIs" dxfId="482" priority="255" operator="between">
      <formula>80</formula>
      <formula>120</formula>
    </cfRule>
  </conditionalFormatting>
  <conditionalFormatting sqref="AK46">
    <cfRule type="cellIs" dxfId="481" priority="254" operator="greaterThan">
      <formula>20</formula>
    </cfRule>
  </conditionalFormatting>
  <conditionalFormatting sqref="AQ46">
    <cfRule type="cellIs" dxfId="480" priority="253" operator="greaterThan">
      <formula>20</formula>
    </cfRule>
  </conditionalFormatting>
  <conditionalFormatting sqref="AW46">
    <cfRule type="cellIs" dxfId="479" priority="252" operator="greaterThan">
      <formula>20</formula>
    </cfRule>
  </conditionalFormatting>
  <conditionalFormatting sqref="BC46">
    <cfRule type="cellIs" dxfId="478" priority="251" operator="greaterThan">
      <formula>20</formula>
    </cfRule>
  </conditionalFormatting>
  <conditionalFormatting sqref="AK50">
    <cfRule type="cellIs" dxfId="477" priority="250" operator="greaterThan">
      <formula>20</formula>
    </cfRule>
  </conditionalFormatting>
  <conditionalFormatting sqref="AQ50">
    <cfRule type="cellIs" dxfId="476" priority="249" operator="greaterThan">
      <formula>20</formula>
    </cfRule>
  </conditionalFormatting>
  <conditionalFormatting sqref="AW50">
    <cfRule type="cellIs" dxfId="475" priority="248" operator="greaterThan">
      <formula>20</formula>
    </cfRule>
  </conditionalFormatting>
  <conditionalFormatting sqref="BC50">
    <cfRule type="cellIs" dxfId="474" priority="247" operator="greaterThan">
      <formula>20</formula>
    </cfRule>
  </conditionalFormatting>
  <conditionalFormatting sqref="AK51">
    <cfRule type="cellIs" dxfId="473" priority="246" operator="greaterThan">
      <formula>20</formula>
    </cfRule>
  </conditionalFormatting>
  <conditionalFormatting sqref="AQ51">
    <cfRule type="cellIs" dxfId="472" priority="245" operator="greaterThan">
      <formula>20</formula>
    </cfRule>
  </conditionalFormatting>
  <conditionalFormatting sqref="AW51">
    <cfRule type="cellIs" dxfId="471" priority="244" operator="greaterThan">
      <formula>20</formula>
    </cfRule>
  </conditionalFormatting>
  <conditionalFormatting sqref="BC51">
    <cfRule type="cellIs" dxfId="470" priority="243" operator="greaterThan">
      <formula>20</formula>
    </cfRule>
  </conditionalFormatting>
  <conditionalFormatting sqref="AK94 AK91">
    <cfRule type="cellIs" dxfId="469" priority="238" operator="greaterThan">
      <formula>20</formula>
    </cfRule>
  </conditionalFormatting>
  <conditionalFormatting sqref="BC94 BC91">
    <cfRule type="cellIs" dxfId="468" priority="235" operator="greaterThan">
      <formula>20</formula>
    </cfRule>
  </conditionalFormatting>
  <conditionalFormatting sqref="AM85:AN85">
    <cfRule type="cellIs" dxfId="467" priority="234" operator="between">
      <formula>80</formula>
      <formula>120</formula>
    </cfRule>
  </conditionalFormatting>
  <conditionalFormatting sqref="AL84">
    <cfRule type="cellIs" dxfId="466" priority="233" operator="greaterThan">
      <formula>20</formula>
    </cfRule>
  </conditionalFormatting>
  <conditionalFormatting sqref="AM84:AN84">
    <cfRule type="cellIs" dxfId="465" priority="232" operator="between">
      <formula>80</formula>
      <formula>120</formula>
    </cfRule>
  </conditionalFormatting>
  <conditionalFormatting sqref="AM84:AN84">
    <cfRule type="cellIs" dxfId="464" priority="231" operator="between">
      <formula>80</formula>
      <formula>120</formula>
    </cfRule>
  </conditionalFormatting>
  <conditionalFormatting sqref="AM86:AN87">
    <cfRule type="cellIs" dxfId="463" priority="230" operator="between">
      <formula>80</formula>
      <formula>120</formula>
    </cfRule>
  </conditionalFormatting>
  <conditionalFormatting sqref="AS85:AT85">
    <cfRule type="cellIs" dxfId="462" priority="229" operator="between">
      <formula>80</formula>
      <formula>120</formula>
    </cfRule>
  </conditionalFormatting>
  <conditionalFormatting sqref="AS85:AT85">
    <cfRule type="cellIs" dxfId="461" priority="228" operator="between">
      <formula>80</formula>
      <formula>120</formula>
    </cfRule>
  </conditionalFormatting>
  <conditionalFormatting sqref="AS84:AT84">
    <cfRule type="cellIs" dxfId="460" priority="226" operator="between">
      <formula>80</formula>
      <formula>120</formula>
    </cfRule>
  </conditionalFormatting>
  <conditionalFormatting sqref="AS84:AT84">
    <cfRule type="cellIs" dxfId="459" priority="225" operator="between">
      <formula>80</formula>
      <formula>120</formula>
    </cfRule>
  </conditionalFormatting>
  <conditionalFormatting sqref="AS84:AT84">
    <cfRule type="cellIs" dxfId="458" priority="224" operator="between">
      <formula>80</formula>
      <formula>120</formula>
    </cfRule>
  </conditionalFormatting>
  <conditionalFormatting sqref="AS86:AT87">
    <cfRule type="cellIs" dxfId="457" priority="223" operator="between">
      <formula>80</formula>
      <formula>120</formula>
    </cfRule>
  </conditionalFormatting>
  <conditionalFormatting sqref="AS86:AT87">
    <cfRule type="cellIs" dxfId="456" priority="222" operator="between">
      <formula>80</formula>
      <formula>120</formula>
    </cfRule>
  </conditionalFormatting>
  <conditionalFormatting sqref="BD84">
    <cfRule type="cellIs" dxfId="455" priority="214" operator="greaterThan">
      <formula>20</formula>
    </cfRule>
  </conditionalFormatting>
  <conditionalFormatting sqref="AY85:AZ85">
    <cfRule type="cellIs" dxfId="454" priority="221" operator="between">
      <formula>80</formula>
      <formula>120</formula>
    </cfRule>
  </conditionalFormatting>
  <conditionalFormatting sqref="AX84">
    <cfRule type="cellIs" dxfId="453" priority="220" operator="greaterThan">
      <formula>20</formula>
    </cfRule>
  </conditionalFormatting>
  <conditionalFormatting sqref="AY84:AZ84">
    <cfRule type="cellIs" dxfId="452" priority="219" operator="between">
      <formula>80</formula>
      <formula>120</formula>
    </cfRule>
  </conditionalFormatting>
  <conditionalFormatting sqref="AY84:AZ84">
    <cfRule type="cellIs" dxfId="451" priority="217" operator="between">
      <formula>80</formula>
      <formula>120</formula>
    </cfRule>
  </conditionalFormatting>
  <conditionalFormatting sqref="AY84:AZ84">
    <cfRule type="cellIs" dxfId="450" priority="218" operator="between">
      <formula>80</formula>
      <formula>120</formula>
    </cfRule>
  </conditionalFormatting>
  <conditionalFormatting sqref="AY86:AZ87">
    <cfRule type="cellIs" dxfId="449" priority="216" operator="between">
      <formula>80</formula>
      <formula>120</formula>
    </cfRule>
  </conditionalFormatting>
  <conditionalFormatting sqref="AK89">
    <cfRule type="cellIs" dxfId="448" priority="208" operator="greaterThan">
      <formula>20</formula>
    </cfRule>
  </conditionalFormatting>
  <conditionalFormatting sqref="BE85">
    <cfRule type="cellIs" dxfId="447" priority="215" operator="between">
      <formula>80</formula>
      <formula>120</formula>
    </cfRule>
  </conditionalFormatting>
  <conditionalFormatting sqref="BE84">
    <cfRule type="cellIs" dxfId="446" priority="213" operator="between">
      <formula>80</formula>
      <formula>120</formula>
    </cfRule>
  </conditionalFormatting>
  <conditionalFormatting sqref="BE84">
    <cfRule type="cellIs" dxfId="445" priority="210" operator="between">
      <formula>80</formula>
      <formula>120</formula>
    </cfRule>
  </conditionalFormatting>
  <conditionalFormatting sqref="BE84">
    <cfRule type="cellIs" dxfId="444" priority="211" operator="between">
      <formula>80</formula>
      <formula>120</formula>
    </cfRule>
  </conditionalFormatting>
  <conditionalFormatting sqref="AK93 AK90">
    <cfRule type="cellIs" dxfId="443" priority="200" operator="greaterThan">
      <formula>20</formula>
    </cfRule>
  </conditionalFormatting>
  <conditionalFormatting sqref="BE86:BE87">
    <cfRule type="cellIs" dxfId="442" priority="209" operator="between">
      <formula>80</formula>
      <formula>120</formula>
    </cfRule>
  </conditionalFormatting>
  <conditionalFormatting sqref="AW93 AW90">
    <cfRule type="cellIs" dxfId="441" priority="198" operator="greaterThan">
      <formula>20</formula>
    </cfRule>
  </conditionalFormatting>
  <conditionalFormatting sqref="AQ89">
    <cfRule type="cellIs" dxfId="440" priority="207" operator="greaterThan">
      <formula>20</formula>
    </cfRule>
  </conditionalFormatting>
  <conditionalFormatting sqref="BC95 BC92">
    <cfRule type="cellIs" dxfId="439" priority="201" operator="greaterThan">
      <formula>20</formula>
    </cfRule>
  </conditionalFormatting>
  <conditionalFormatting sqref="BC96 BC93 BC90">
    <cfRule type="cellIs" dxfId="438" priority="197" operator="greaterThan">
      <formula>20</formula>
    </cfRule>
  </conditionalFormatting>
  <conditionalFormatting sqref="AM97:AN97">
    <cfRule type="cellIs" dxfId="437" priority="196" operator="between">
      <formula>80</formula>
      <formula>120</formula>
    </cfRule>
  </conditionalFormatting>
  <conditionalFormatting sqref="AS97:AT97">
    <cfRule type="cellIs" dxfId="436" priority="194" operator="between">
      <formula>80</formula>
      <formula>120</formula>
    </cfRule>
  </conditionalFormatting>
  <conditionalFormatting sqref="AY97:AZ97">
    <cfRule type="cellIs" dxfId="435" priority="193" operator="between">
      <formula>80</formula>
      <formula>120</formula>
    </cfRule>
  </conditionalFormatting>
  <conditionalFormatting sqref="AK98">
    <cfRule type="cellIs" dxfId="434" priority="188" operator="greaterThan">
      <formula>20</formula>
    </cfRule>
  </conditionalFormatting>
  <conditionalFormatting sqref="BC98">
    <cfRule type="cellIs" dxfId="433" priority="185" operator="greaterThan">
      <formula>20</formula>
    </cfRule>
  </conditionalFormatting>
  <conditionalFormatting sqref="AQ98:AR98">
    <cfRule type="cellIs" dxfId="432" priority="189" operator="greaterThan">
      <formula>20</formula>
    </cfRule>
  </conditionalFormatting>
  <conditionalFormatting sqref="AQ98">
    <cfRule type="cellIs" dxfId="431" priority="187" operator="greaterThan">
      <formula>20</formula>
    </cfRule>
  </conditionalFormatting>
  <conditionalFormatting sqref="AW98">
    <cfRule type="cellIs" dxfId="430" priority="186" operator="greaterThan">
      <formula>20</formula>
    </cfRule>
  </conditionalFormatting>
  <conditionalFormatting sqref="BC98">
    <cfRule type="cellIs" dxfId="429" priority="183" operator="greaterThan">
      <formula>20</formula>
    </cfRule>
  </conditionalFormatting>
  <conditionalFormatting sqref="AW98">
    <cfRule type="cellIs" dxfId="428" priority="184" operator="greaterThan">
      <formula>20</formula>
    </cfRule>
  </conditionalFormatting>
  <conditionalFormatting sqref="AK122 AK119 AK116 AK113 AK110 AK107 AK104 AK101">
    <cfRule type="cellIs" dxfId="427" priority="182" operator="greaterThan">
      <formula>20</formula>
    </cfRule>
  </conditionalFormatting>
  <conditionalFormatting sqref="AQ122 AQ119 AQ116 AQ113 AQ110 AQ107 AQ104 AQ101">
    <cfRule type="cellIs" dxfId="426" priority="181" operator="greaterThan">
      <formula>20</formula>
    </cfRule>
  </conditionalFormatting>
  <conditionalFormatting sqref="AW122 AW119 AW116 AW113 AW110 AW107 AW104 AW101">
    <cfRule type="cellIs" dxfId="425" priority="180" operator="greaterThan">
      <formula>20</formula>
    </cfRule>
  </conditionalFormatting>
  <conditionalFormatting sqref="BC122 BC119 BC116 BC113 BC110 BC107 BC104 BC101">
    <cfRule type="cellIs" dxfId="424" priority="179" operator="greaterThan">
      <formula>20</formula>
    </cfRule>
  </conditionalFormatting>
  <conditionalFormatting sqref="AK123 AK120 AK117 AK114 AK111 AK108 AK105 AK102 AK99">
    <cfRule type="cellIs" dxfId="423" priority="152" operator="greaterThan">
      <formula>20</formula>
    </cfRule>
  </conditionalFormatting>
  <conditionalFormatting sqref="AQ123 AQ120 AQ117 AQ114 AQ111 AQ108 AQ105 AQ102 AQ99">
    <cfRule type="cellIs" dxfId="422" priority="151" operator="greaterThan">
      <formula>20</formula>
    </cfRule>
  </conditionalFormatting>
  <conditionalFormatting sqref="AW123 AW120 AW117 AW114 AW111 AW108 AW105 AW102 AW99">
    <cfRule type="cellIs" dxfId="421" priority="150" operator="greaterThan">
      <formula>20</formula>
    </cfRule>
  </conditionalFormatting>
  <conditionalFormatting sqref="BC123 BC120 BC117 BC114 BC111 BC108 BC105 BC102 BC99">
    <cfRule type="cellIs" dxfId="420" priority="149" operator="greaterThan">
      <formula>20</formula>
    </cfRule>
  </conditionalFormatting>
  <conditionalFormatting sqref="AM90:AN90">
    <cfRule type="cellIs" dxfId="419" priority="94" operator="between">
      <formula>80</formula>
      <formula>120</formula>
    </cfRule>
  </conditionalFormatting>
  <conditionalFormatting sqref="AL89">
    <cfRule type="cellIs" dxfId="418" priority="93" operator="greaterThan">
      <formula>20</formula>
    </cfRule>
  </conditionalFormatting>
  <conditionalFormatting sqref="AM89:AN89">
    <cfRule type="cellIs" dxfId="417" priority="92" operator="between">
      <formula>80</formula>
      <formula>120</formula>
    </cfRule>
  </conditionalFormatting>
  <conditionalFormatting sqref="AM89:AN89">
    <cfRule type="cellIs" dxfId="416" priority="91" operator="between">
      <formula>80</formula>
      <formula>120</formula>
    </cfRule>
  </conditionalFormatting>
  <conditionalFormatting sqref="AL90">
    <cfRule type="cellIs" dxfId="415" priority="84" operator="lessThan">
      <formula>20</formula>
    </cfRule>
  </conditionalFormatting>
  <conditionalFormatting sqref="AM88:AN88">
    <cfRule type="cellIs" dxfId="414" priority="90" operator="between">
      <formula>80</formula>
      <formula>120</formula>
    </cfRule>
  </conditionalFormatting>
  <conditionalFormatting sqref="AM87:AN87">
    <cfRule type="cellIs" dxfId="413" priority="89" operator="between">
      <formula>80</formula>
      <formula>120</formula>
    </cfRule>
  </conditionalFormatting>
  <conditionalFormatting sqref="AM87:AN87">
    <cfRule type="cellIs" dxfId="412" priority="88" operator="between">
      <formula>80</formula>
      <formula>120</formula>
    </cfRule>
  </conditionalFormatting>
  <conditionalFormatting sqref="AL90">
    <cfRule type="cellIs" dxfId="411" priority="87" operator="greaterThan">
      <formula>20</formula>
    </cfRule>
  </conditionalFormatting>
  <conditionalFormatting sqref="AM89:AN90">
    <cfRule type="cellIs" dxfId="410" priority="86" operator="between">
      <formula>80</formula>
      <formula>120</formula>
    </cfRule>
  </conditionalFormatting>
  <conditionalFormatting sqref="AL90">
    <cfRule type="cellIs" dxfId="409" priority="85" operator="greaterThan">
      <formula>20</formula>
    </cfRule>
  </conditionalFormatting>
  <conditionalFormatting sqref="AS90:AT90">
    <cfRule type="cellIs" dxfId="408" priority="83" operator="between">
      <formula>80</formula>
      <formula>120</formula>
    </cfRule>
  </conditionalFormatting>
  <conditionalFormatting sqref="AS90:AT90">
    <cfRule type="cellIs" dxfId="407" priority="82" operator="between">
      <formula>80</formula>
      <formula>120</formula>
    </cfRule>
  </conditionalFormatting>
  <conditionalFormatting sqref="AR89">
    <cfRule type="cellIs" dxfId="406" priority="81" operator="greaterThan">
      <formula>20</formula>
    </cfRule>
  </conditionalFormatting>
  <conditionalFormatting sqref="AS89:AT89">
    <cfRule type="cellIs" dxfId="405" priority="80" operator="between">
      <formula>80</formula>
      <formula>120</formula>
    </cfRule>
  </conditionalFormatting>
  <conditionalFormatting sqref="AS89:AT89">
    <cfRule type="cellIs" dxfId="404" priority="79" operator="between">
      <formula>80</formula>
      <formula>120</formula>
    </cfRule>
  </conditionalFormatting>
  <conditionalFormatting sqref="AS89:AT89">
    <cfRule type="cellIs" dxfId="403" priority="78" operator="between">
      <formula>80</formula>
      <formula>120</formula>
    </cfRule>
  </conditionalFormatting>
  <conditionalFormatting sqref="AS88:AT88">
    <cfRule type="cellIs" dxfId="402" priority="77" operator="between">
      <formula>80</formula>
      <formula>120</formula>
    </cfRule>
  </conditionalFormatting>
  <conditionalFormatting sqref="AS88:AT88">
    <cfRule type="cellIs" dxfId="401" priority="76" operator="between">
      <formula>80</formula>
      <formula>120</formula>
    </cfRule>
  </conditionalFormatting>
  <conditionalFormatting sqref="AS87:AT87">
    <cfRule type="cellIs" dxfId="400" priority="75" operator="between">
      <formula>80</formula>
      <formula>120</formula>
    </cfRule>
  </conditionalFormatting>
  <conditionalFormatting sqref="AS87:AT87">
    <cfRule type="cellIs" dxfId="399" priority="74" operator="between">
      <formula>80</formula>
      <formula>120</formula>
    </cfRule>
  </conditionalFormatting>
  <conditionalFormatting sqref="AS87:AT87">
    <cfRule type="cellIs" dxfId="398" priority="73" operator="between">
      <formula>80</formula>
      <formula>120</formula>
    </cfRule>
  </conditionalFormatting>
  <conditionalFormatting sqref="AR90">
    <cfRule type="cellIs" dxfId="397" priority="72" operator="greaterThan">
      <formula>20</formula>
    </cfRule>
  </conditionalFormatting>
  <conditionalFormatting sqref="AS89:AT90">
    <cfRule type="cellIs" dxfId="396" priority="71" operator="between">
      <formula>80</formula>
      <formula>120</formula>
    </cfRule>
  </conditionalFormatting>
  <conditionalFormatting sqref="AS89:AT90">
    <cfRule type="cellIs" dxfId="395" priority="70" operator="between">
      <formula>80</formula>
      <formula>120</formula>
    </cfRule>
  </conditionalFormatting>
  <conditionalFormatting sqref="AR90">
    <cfRule type="cellIs" dxfId="394" priority="69" operator="greaterThan">
      <formula>20</formula>
    </cfRule>
  </conditionalFormatting>
  <conditionalFormatting sqref="AR90">
    <cfRule type="cellIs" dxfId="393" priority="68" operator="lessThan">
      <formula>20</formula>
    </cfRule>
  </conditionalFormatting>
  <conditionalFormatting sqref="AY90:AZ90">
    <cfRule type="cellIs" dxfId="392" priority="67" operator="between">
      <formula>80</formula>
      <formula>120</formula>
    </cfRule>
  </conditionalFormatting>
  <conditionalFormatting sqref="AX89">
    <cfRule type="cellIs" dxfId="391" priority="66" operator="greaterThan">
      <formula>20</formula>
    </cfRule>
  </conditionalFormatting>
  <conditionalFormatting sqref="AY89:AZ89">
    <cfRule type="cellIs" dxfId="390" priority="65" operator="between">
      <formula>80</formula>
      <formula>120</formula>
    </cfRule>
  </conditionalFormatting>
  <conditionalFormatting sqref="AY89:AZ89">
    <cfRule type="cellIs" dxfId="389" priority="63" operator="between">
      <formula>80</formula>
      <formula>120</formula>
    </cfRule>
  </conditionalFormatting>
  <conditionalFormatting sqref="AY89:AZ89">
    <cfRule type="cellIs" dxfId="388" priority="64" operator="between">
      <formula>80</formula>
      <formula>120</formula>
    </cfRule>
  </conditionalFormatting>
  <conditionalFormatting sqref="AY88:AZ88">
    <cfRule type="cellIs" dxfId="387" priority="62" operator="between">
      <formula>80</formula>
      <formula>120</formula>
    </cfRule>
  </conditionalFormatting>
  <conditionalFormatting sqref="AY87:AZ87">
    <cfRule type="cellIs" dxfId="386" priority="61" operator="between">
      <formula>80</formula>
      <formula>120</formula>
    </cfRule>
  </conditionalFormatting>
  <conditionalFormatting sqref="AY87:AZ87">
    <cfRule type="cellIs" dxfId="385" priority="59" operator="between">
      <formula>80</formula>
      <formula>120</formula>
    </cfRule>
  </conditionalFormatting>
  <conditionalFormatting sqref="AY87:AZ87">
    <cfRule type="cellIs" dxfId="384" priority="60" operator="between">
      <formula>80</formula>
      <formula>120</formula>
    </cfRule>
  </conditionalFormatting>
  <conditionalFormatting sqref="AX90">
    <cfRule type="cellIs" dxfId="383" priority="58" operator="greaterThan">
      <formula>20</formula>
    </cfRule>
  </conditionalFormatting>
  <conditionalFormatting sqref="AY89:AZ90">
    <cfRule type="cellIs" dxfId="382" priority="57" operator="between">
      <formula>80</formula>
      <formula>120</formula>
    </cfRule>
  </conditionalFormatting>
  <conditionalFormatting sqref="AX90">
    <cfRule type="cellIs" dxfId="381" priority="56" operator="greaterThan">
      <formula>20</formula>
    </cfRule>
  </conditionalFormatting>
  <conditionalFormatting sqref="AX90">
    <cfRule type="cellIs" dxfId="380" priority="55" operator="lessThan">
      <formula>20</formula>
    </cfRule>
  </conditionalFormatting>
  <conditionalFormatting sqref="BE87">
    <cfRule type="cellIs" dxfId="379" priority="46" operator="between">
      <formula>80</formula>
      <formula>120</formula>
    </cfRule>
  </conditionalFormatting>
  <conditionalFormatting sqref="BE90">
    <cfRule type="cellIs" dxfId="378" priority="54" operator="between">
      <formula>80</formula>
      <formula>120</formula>
    </cfRule>
  </conditionalFormatting>
  <conditionalFormatting sqref="BD89">
    <cfRule type="cellIs" dxfId="377" priority="53" operator="greaterThan">
      <formula>20</formula>
    </cfRule>
  </conditionalFormatting>
  <conditionalFormatting sqref="BE89">
    <cfRule type="cellIs" dxfId="376" priority="52" operator="between">
      <formula>80</formula>
      <formula>120</formula>
    </cfRule>
  </conditionalFormatting>
  <conditionalFormatting sqref="BE89">
    <cfRule type="cellIs" dxfId="375" priority="51" operator="between">
      <formula>80</formula>
      <formula>120</formula>
    </cfRule>
  </conditionalFormatting>
  <conditionalFormatting sqref="BE89">
    <cfRule type="cellIs" dxfId="374" priority="49" operator="between">
      <formula>80</formula>
      <formula>120</formula>
    </cfRule>
  </conditionalFormatting>
  <conditionalFormatting sqref="BE89">
    <cfRule type="cellIs" dxfId="373" priority="50" operator="between">
      <formula>80</formula>
      <formula>120</formula>
    </cfRule>
  </conditionalFormatting>
  <conditionalFormatting sqref="BE88">
    <cfRule type="cellIs" dxfId="372" priority="48" operator="between">
      <formula>80</formula>
      <formula>120</formula>
    </cfRule>
  </conditionalFormatting>
  <conditionalFormatting sqref="BE87">
    <cfRule type="cellIs" dxfId="371" priority="47" operator="between">
      <formula>80</formula>
      <formula>120</formula>
    </cfRule>
  </conditionalFormatting>
  <conditionalFormatting sqref="BE87">
    <cfRule type="cellIs" dxfId="370" priority="44" operator="between">
      <formula>80</formula>
      <formula>120</formula>
    </cfRule>
  </conditionalFormatting>
  <conditionalFormatting sqref="BE87">
    <cfRule type="cellIs" dxfId="369" priority="45" operator="between">
      <formula>80</formula>
      <formula>120</formula>
    </cfRule>
  </conditionalFormatting>
  <conditionalFormatting sqref="BD90">
    <cfRule type="cellIs" dxfId="368" priority="43" operator="greaterThan">
      <formula>20</formula>
    </cfRule>
  </conditionalFormatting>
  <conditionalFormatting sqref="BE89:BE90">
    <cfRule type="cellIs" dxfId="367" priority="42" operator="between">
      <formula>80</formula>
      <formula>120</formula>
    </cfRule>
  </conditionalFormatting>
  <conditionalFormatting sqref="BD90">
    <cfRule type="cellIs" dxfId="366" priority="41" operator="greaterThan">
      <formula>20</formula>
    </cfRule>
  </conditionalFormatting>
  <conditionalFormatting sqref="BD90">
    <cfRule type="cellIs" dxfId="365" priority="40" operator="lessThan">
      <formula>20</formula>
    </cfRule>
  </conditionalFormatting>
  <conditionalFormatting sqref="AK26 AK33 AK36 AK39 AK42 AK45 AK48">
    <cfRule type="cellIs" dxfId="364" priority="39" operator="greaterThan">
      <formula>20</formula>
    </cfRule>
  </conditionalFormatting>
  <conditionalFormatting sqref="AQ26 AQ33 AQ36 AQ39 AQ42 AQ45 AQ48">
    <cfRule type="cellIs" dxfId="363" priority="38" operator="greaterThan">
      <formula>20</formula>
    </cfRule>
  </conditionalFormatting>
  <conditionalFormatting sqref="AW26 AW33 AW36 AW39 AW42 AW45 AW48">
    <cfRule type="cellIs" dxfId="362" priority="37" operator="greaterThan">
      <formula>20</formula>
    </cfRule>
  </conditionalFormatting>
  <conditionalFormatting sqref="BC26 BC33 BC36 BC39 BC42 BC45 BC48">
    <cfRule type="cellIs" dxfId="361" priority="36" operator="greaterThan">
      <formula>20</formula>
    </cfRule>
  </conditionalFormatting>
  <conditionalFormatting sqref="AJ36 AJ39 AJ42 AJ45 AJ48">
    <cfRule type="cellIs" dxfId="360" priority="35" operator="lessThan">
      <formula>20.1</formula>
    </cfRule>
  </conditionalFormatting>
  <conditionalFormatting sqref="AP36 AP39 AP42 AP45 AP48">
    <cfRule type="cellIs" dxfId="359" priority="34" operator="lessThan">
      <formula>20.1</formula>
    </cfRule>
  </conditionalFormatting>
  <conditionalFormatting sqref="AV36 AV39 AV42 AV45 AV48">
    <cfRule type="cellIs" dxfId="358" priority="33" operator="lessThan">
      <formula>20.1</formula>
    </cfRule>
  </conditionalFormatting>
  <conditionalFormatting sqref="BB36 BB39 BB42 BB45 BB48">
    <cfRule type="cellIs" dxfId="357" priority="32" operator="lessThan">
      <formula>20.1</formula>
    </cfRule>
  </conditionalFormatting>
  <conditionalFormatting sqref="AI26">
    <cfRule type="cellIs" dxfId="356" priority="31" operator="between">
      <formula>80</formula>
      <formula>120</formula>
    </cfRule>
  </conditionalFormatting>
  <conditionalFormatting sqref="AO26">
    <cfRule type="cellIs" dxfId="355" priority="30" operator="between">
      <formula>80</formula>
      <formula>120</formula>
    </cfRule>
  </conditionalFormatting>
  <conditionalFormatting sqref="AU26">
    <cfRule type="cellIs" dxfId="354" priority="29" operator="between">
      <formula>80</formula>
      <formula>120</formula>
    </cfRule>
  </conditionalFormatting>
  <conditionalFormatting sqref="BA26">
    <cfRule type="cellIs" dxfId="353" priority="28" operator="between">
      <formula>80</formula>
      <formula>120</formula>
    </cfRule>
  </conditionalFormatting>
  <conditionalFormatting sqref="BA96">
    <cfRule type="cellIs" dxfId="352" priority="17" operator="between">
      <formula>80</formula>
      <formula>120</formula>
    </cfRule>
  </conditionalFormatting>
  <conditionalFormatting sqref="AK96">
    <cfRule type="cellIs" dxfId="351" priority="22" operator="greaterThan">
      <formula>20</formula>
    </cfRule>
  </conditionalFormatting>
  <conditionalFormatting sqref="AQ96">
    <cfRule type="cellIs" dxfId="350" priority="21" operator="greaterThan">
      <formula>20</formula>
    </cfRule>
  </conditionalFormatting>
  <conditionalFormatting sqref="AO96">
    <cfRule type="cellIs" dxfId="349" priority="19" operator="between">
      <formula>80</formula>
      <formula>120</formula>
    </cfRule>
  </conditionalFormatting>
  <conditionalFormatting sqref="AU96">
    <cfRule type="cellIs" dxfId="348" priority="18" operator="between">
      <formula>80</formula>
      <formula>120</formula>
    </cfRule>
  </conditionalFormatting>
  <conditionalFormatting sqref="AO51">
    <cfRule type="cellIs" dxfId="347" priority="26" operator="between">
      <formula>80</formula>
      <formula>120</formula>
    </cfRule>
  </conditionalFormatting>
  <conditionalFormatting sqref="AU51">
    <cfRule type="cellIs" dxfId="346" priority="25" operator="between">
      <formula>80</formula>
      <formula>120</formula>
    </cfRule>
  </conditionalFormatting>
  <conditionalFormatting sqref="BA51">
    <cfRule type="cellIs" dxfId="345" priority="24" operator="between">
      <formula>80</formula>
      <formula>120</formula>
    </cfRule>
  </conditionalFormatting>
  <conditionalFormatting sqref="AI51">
    <cfRule type="cellIs" dxfId="344" priority="23" operator="between">
      <formula>80</formula>
      <formula>120</formula>
    </cfRule>
  </conditionalFormatting>
  <conditionalFormatting sqref="AW96">
    <cfRule type="cellIs" dxfId="343" priority="20" operator="greaterThan">
      <formula>20</formula>
    </cfRule>
  </conditionalFormatting>
  <conditionalFormatting sqref="AI96">
    <cfRule type="cellIs" dxfId="342" priority="16" operator="between">
      <formula>80</formula>
      <formula>120</formula>
    </cfRule>
  </conditionalFormatting>
  <conditionalFormatting sqref="AK29">
    <cfRule type="cellIs" dxfId="341" priority="8" operator="greaterThan">
      <formula>20</formula>
    </cfRule>
  </conditionalFormatting>
  <conditionalFormatting sqref="AQ29">
    <cfRule type="cellIs" dxfId="340" priority="7" operator="greaterThan">
      <formula>20</formula>
    </cfRule>
  </conditionalFormatting>
  <conditionalFormatting sqref="AW29">
    <cfRule type="cellIs" dxfId="339" priority="6" operator="greaterThan">
      <formula>20</formula>
    </cfRule>
  </conditionalFormatting>
  <conditionalFormatting sqref="BC29">
    <cfRule type="cellIs" dxfId="338" priority="5" operator="greaterThan">
      <formula>20</formula>
    </cfRule>
  </conditionalFormatting>
  <conditionalFormatting sqref="AI29">
    <cfRule type="cellIs" dxfId="337" priority="4" operator="between">
      <formula>80</formula>
      <formula>120</formula>
    </cfRule>
  </conditionalFormatting>
  <conditionalFormatting sqref="AO29">
    <cfRule type="cellIs" dxfId="336" priority="3" operator="between">
      <formula>80</formula>
      <formula>120</formula>
    </cfRule>
  </conditionalFormatting>
  <conditionalFormatting sqref="AU29">
    <cfRule type="cellIs" dxfId="335" priority="2" operator="between">
      <formula>80</formula>
      <formula>120</formula>
    </cfRule>
  </conditionalFormatting>
  <conditionalFormatting sqref="BA29">
    <cfRule type="cellIs" dxfId="334" priority="1" operator="between">
      <formula>80</formula>
      <formula>120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5CE77-F564-4B5F-91EE-127A50BD4EB5}">
  <dimension ref="A1:XFB676"/>
  <sheetViews>
    <sheetView topLeftCell="AB625" workbookViewId="0">
      <selection activeCell="J611" sqref="J611"/>
    </sheetView>
  </sheetViews>
  <sheetFormatPr defaultRowHeight="14.5" x14ac:dyDescent="0.35"/>
  <cols>
    <col min="3" max="3" width="21.36328125" customWidth="1"/>
    <col min="25" max="25" width="8.90625" style="11" bestFit="1" customWidth="1"/>
  </cols>
  <sheetData>
    <row r="1" spans="1:6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1" t="s">
        <v>24</v>
      </c>
      <c r="Z1" t="s">
        <v>25</v>
      </c>
      <c r="AA1" t="s">
        <v>36</v>
      </c>
      <c r="AB1" t="s">
        <v>37</v>
      </c>
      <c r="AC1" t="s">
        <v>38</v>
      </c>
      <c r="AD1" t="s">
        <v>39</v>
      </c>
      <c r="AE1" t="s">
        <v>40</v>
      </c>
      <c r="AF1" t="s">
        <v>41</v>
      </c>
      <c r="AG1" t="s">
        <v>42</v>
      </c>
      <c r="AI1" t="s">
        <v>79</v>
      </c>
      <c r="AJ1" t="s">
        <v>80</v>
      </c>
      <c r="AK1" t="s">
        <v>43</v>
      </c>
      <c r="AL1" t="s">
        <v>44</v>
      </c>
      <c r="AM1" t="s">
        <v>45</v>
      </c>
      <c r="AO1" t="s">
        <v>81</v>
      </c>
      <c r="AP1" t="s">
        <v>82</v>
      </c>
      <c r="AQ1" t="s">
        <v>46</v>
      </c>
      <c r="AR1" t="s">
        <v>47</v>
      </c>
      <c r="AS1" t="s">
        <v>48</v>
      </c>
      <c r="AU1" t="s">
        <v>83</v>
      </c>
      <c r="AV1" t="s">
        <v>49</v>
      </c>
      <c r="AW1" t="s">
        <v>50</v>
      </c>
      <c r="AX1" t="s">
        <v>51</v>
      </c>
      <c r="AY1" t="s">
        <v>52</v>
      </c>
      <c r="BA1" t="s">
        <v>84</v>
      </c>
      <c r="BB1" t="s">
        <v>53</v>
      </c>
      <c r="BC1" t="s">
        <v>54</v>
      </c>
      <c r="BD1" t="s">
        <v>55</v>
      </c>
      <c r="BE1" t="s">
        <v>56</v>
      </c>
      <c r="BG1" t="s">
        <v>57</v>
      </c>
      <c r="BH1" t="s">
        <v>58</v>
      </c>
      <c r="BI1" t="s">
        <v>59</v>
      </c>
      <c r="BJ1" t="s">
        <v>60</v>
      </c>
    </row>
    <row r="2" spans="1:62" x14ac:dyDescent="0.35">
      <c r="A2">
        <v>1</v>
      </c>
      <c r="B2">
        <v>1</v>
      </c>
      <c r="C2" t="s">
        <v>26</v>
      </c>
      <c r="D2" t="s">
        <v>27</v>
      </c>
      <c r="G2">
        <v>0.3</v>
      </c>
      <c r="H2">
        <v>0.3</v>
      </c>
      <c r="I2">
        <v>3513</v>
      </c>
      <c r="J2">
        <v>11981</v>
      </c>
      <c r="L2">
        <v>4967</v>
      </c>
      <c r="M2">
        <v>5.1829999999999998</v>
      </c>
      <c r="N2">
        <v>17.381</v>
      </c>
      <c r="O2">
        <v>12.198</v>
      </c>
      <c r="Q2">
        <v>0.67200000000000004</v>
      </c>
      <c r="R2">
        <v>1</v>
      </c>
      <c r="S2">
        <v>0</v>
      </c>
      <c r="T2">
        <v>0</v>
      </c>
      <c r="V2">
        <v>0</v>
      </c>
      <c r="Y2" s="11">
        <v>44840</v>
      </c>
      <c r="Z2">
        <v>0.40832175925925923</v>
      </c>
      <c r="AB2">
        <v>1</v>
      </c>
      <c r="AD2">
        <v>5.6152520244565363</v>
      </c>
      <c r="AE2">
        <v>20.210518922908765</v>
      </c>
      <c r="AF2">
        <v>14.595266898452229</v>
      </c>
      <c r="AG2">
        <v>0.90753040591193923</v>
      </c>
    </row>
    <row r="3" spans="1:62" x14ac:dyDescent="0.35">
      <c r="A3">
        <v>2</v>
      </c>
      <c r="B3">
        <v>1</v>
      </c>
      <c r="C3" t="s">
        <v>26</v>
      </c>
      <c r="D3" t="s">
        <v>27</v>
      </c>
      <c r="G3">
        <v>0.3</v>
      </c>
      <c r="H3">
        <v>0.3</v>
      </c>
      <c r="I3">
        <v>6233</v>
      </c>
      <c r="J3">
        <v>12021</v>
      </c>
      <c r="L3">
        <v>4932</v>
      </c>
      <c r="M3">
        <v>8.6609999999999996</v>
      </c>
      <c r="N3">
        <v>17.437999999999999</v>
      </c>
      <c r="O3">
        <v>8.7769999999999992</v>
      </c>
      <c r="Q3">
        <v>0.66600000000000004</v>
      </c>
      <c r="R3">
        <v>1</v>
      </c>
      <c r="S3">
        <v>0</v>
      </c>
      <c r="T3">
        <v>0</v>
      </c>
      <c r="V3">
        <v>0</v>
      </c>
      <c r="Y3" s="11">
        <v>44840</v>
      </c>
      <c r="Z3">
        <v>0.41495370370370371</v>
      </c>
      <c r="AB3">
        <v>1</v>
      </c>
      <c r="AD3">
        <v>9.9973052859595981</v>
      </c>
      <c r="AE3">
        <v>20.278246629669244</v>
      </c>
      <c r="AF3">
        <v>10.280941343709646</v>
      </c>
      <c r="AG3">
        <v>0.90124810858510251</v>
      </c>
      <c r="AK3">
        <v>2.6711341478164656</v>
      </c>
      <c r="AQ3">
        <v>0.2759234844940851</v>
      </c>
      <c r="AW3">
        <v>3.2273380120337691</v>
      </c>
      <c r="BC3">
        <v>0.15945648280739094</v>
      </c>
      <c r="BG3">
        <v>10.132633401388368</v>
      </c>
      <c r="BH3">
        <v>20.250308950630547</v>
      </c>
      <c r="BI3">
        <v>10.117675549242175</v>
      </c>
      <c r="BJ3">
        <v>0.90053013174774965</v>
      </c>
    </row>
    <row r="4" spans="1:62" x14ac:dyDescent="0.35">
      <c r="A4">
        <v>3</v>
      </c>
      <c r="B4">
        <v>1</v>
      </c>
      <c r="C4" t="s">
        <v>26</v>
      </c>
      <c r="D4" t="s">
        <v>27</v>
      </c>
      <c r="G4">
        <v>0.3</v>
      </c>
      <c r="H4">
        <v>0.3</v>
      </c>
      <c r="I4">
        <v>6401</v>
      </c>
      <c r="J4">
        <v>11988</v>
      </c>
      <c r="L4">
        <v>4924</v>
      </c>
      <c r="M4">
        <v>8.8759999999999994</v>
      </c>
      <c r="N4">
        <v>17.391999999999999</v>
      </c>
      <c r="O4">
        <v>8.516</v>
      </c>
      <c r="Q4">
        <v>0.66500000000000004</v>
      </c>
      <c r="R4">
        <v>1</v>
      </c>
      <c r="S4">
        <v>0</v>
      </c>
      <c r="T4">
        <v>0</v>
      </c>
      <c r="V4">
        <v>0</v>
      </c>
      <c r="Y4" s="11">
        <v>44840</v>
      </c>
      <c r="Z4">
        <v>0.42195601851851849</v>
      </c>
      <c r="AB4">
        <v>1</v>
      </c>
      <c r="AD4">
        <v>10.26796151681714</v>
      </c>
      <c r="AE4">
        <v>20.222371271591847</v>
      </c>
      <c r="AF4">
        <v>9.9544097547747068</v>
      </c>
      <c r="AG4">
        <v>0.89981215491039679</v>
      </c>
    </row>
    <row r="5" spans="1:62" x14ac:dyDescent="0.35">
      <c r="A5">
        <v>4</v>
      </c>
      <c r="B5">
        <v>3</v>
      </c>
      <c r="C5" t="s">
        <v>85</v>
      </c>
      <c r="D5" t="s">
        <v>27</v>
      </c>
      <c r="G5">
        <v>0.5</v>
      </c>
      <c r="H5">
        <v>0.5</v>
      </c>
      <c r="I5">
        <v>3387</v>
      </c>
      <c r="J5">
        <v>1157</v>
      </c>
      <c r="L5">
        <v>521</v>
      </c>
      <c r="M5">
        <v>3.0139999999999998</v>
      </c>
      <c r="N5">
        <v>1.2589999999999999</v>
      </c>
      <c r="O5">
        <v>0</v>
      </c>
      <c r="Q5">
        <v>0</v>
      </c>
      <c r="R5">
        <v>1</v>
      </c>
      <c r="S5">
        <v>0</v>
      </c>
      <c r="T5">
        <v>0</v>
      </c>
      <c r="V5">
        <v>0</v>
      </c>
      <c r="Y5" s="11">
        <v>44840</v>
      </c>
      <c r="Z5">
        <v>0.43567129629629631</v>
      </c>
      <c r="AB5">
        <v>1</v>
      </c>
      <c r="AD5">
        <v>3.2473559107880279</v>
      </c>
      <c r="AE5">
        <v>1.1300408841137886</v>
      </c>
      <c r="AF5">
        <v>-2.1173150266742393</v>
      </c>
      <c r="AG5">
        <v>6.5699490716598613E-2</v>
      </c>
    </row>
    <row r="6" spans="1:62" x14ac:dyDescent="0.35">
      <c r="A6">
        <v>5</v>
      </c>
      <c r="B6">
        <v>3</v>
      </c>
      <c r="C6" t="s">
        <v>85</v>
      </c>
      <c r="D6" t="s">
        <v>27</v>
      </c>
      <c r="G6">
        <v>0.5</v>
      </c>
      <c r="H6">
        <v>0.5</v>
      </c>
      <c r="I6">
        <v>639</v>
      </c>
      <c r="J6">
        <v>1145</v>
      </c>
      <c r="L6">
        <v>498</v>
      </c>
      <c r="M6">
        <v>0.90500000000000003</v>
      </c>
      <c r="N6">
        <v>1.248</v>
      </c>
      <c r="O6">
        <v>0.34300000000000003</v>
      </c>
      <c r="Q6">
        <v>0</v>
      </c>
      <c r="R6">
        <v>1</v>
      </c>
      <c r="S6">
        <v>0</v>
      </c>
      <c r="T6">
        <v>0</v>
      </c>
      <c r="V6">
        <v>0</v>
      </c>
      <c r="Y6" s="11">
        <v>44840</v>
      </c>
      <c r="Z6">
        <v>0.44215277777777778</v>
      </c>
      <c r="AB6">
        <v>1</v>
      </c>
      <c r="AD6">
        <v>0.5910583308004369</v>
      </c>
      <c r="AE6">
        <v>1.1178498968969022</v>
      </c>
      <c r="AF6">
        <v>0.52679156609646527</v>
      </c>
      <c r="AG6">
        <v>6.3222470627731536E-2</v>
      </c>
      <c r="AK6">
        <v>6.4139001710195682</v>
      </c>
      <c r="AQ6">
        <v>5.0494430569442885</v>
      </c>
      <c r="AW6">
        <v>16.484457999577579</v>
      </c>
      <c r="BC6">
        <v>2.5882471207939743</v>
      </c>
      <c r="BG6">
        <v>0.57269237227796088</v>
      </c>
      <c r="BH6">
        <v>1.1468034915370073</v>
      </c>
      <c r="BI6">
        <v>0.57411111925904645</v>
      </c>
      <c r="BJ6">
        <v>6.241474668570967E-2</v>
      </c>
    </row>
    <row r="7" spans="1:62" x14ac:dyDescent="0.35">
      <c r="A7">
        <v>6</v>
      </c>
      <c r="B7">
        <v>3</v>
      </c>
      <c r="C7" t="s">
        <v>85</v>
      </c>
      <c r="D7" t="s">
        <v>27</v>
      </c>
      <c r="G7">
        <v>0.5</v>
      </c>
      <c r="H7">
        <v>0.5</v>
      </c>
      <c r="I7">
        <v>601</v>
      </c>
      <c r="J7">
        <v>1202</v>
      </c>
      <c r="L7">
        <v>483</v>
      </c>
      <c r="M7">
        <v>0.876</v>
      </c>
      <c r="N7">
        <v>1.2969999999999999</v>
      </c>
      <c r="O7">
        <v>0.42099999999999999</v>
      </c>
      <c r="Q7">
        <v>0</v>
      </c>
      <c r="R7">
        <v>1</v>
      </c>
      <c r="S7">
        <v>0</v>
      </c>
      <c r="T7">
        <v>0</v>
      </c>
      <c r="V7">
        <v>0</v>
      </c>
      <c r="Y7" s="11">
        <v>44840</v>
      </c>
      <c r="Z7">
        <v>0.44918981481481479</v>
      </c>
      <c r="AB7">
        <v>1</v>
      </c>
      <c r="AD7">
        <v>0.55432641375548475</v>
      </c>
      <c r="AE7">
        <v>1.1757570861771123</v>
      </c>
      <c r="AF7">
        <v>0.62143067242162753</v>
      </c>
      <c r="AG7">
        <v>6.1607022743687803E-2</v>
      </c>
    </row>
    <row r="8" spans="1:62" x14ac:dyDescent="0.35">
      <c r="A8">
        <v>7</v>
      </c>
      <c r="B8">
        <v>3</v>
      </c>
      <c r="D8" t="s">
        <v>87</v>
      </c>
      <c r="Y8" s="11">
        <v>44840</v>
      </c>
      <c r="Z8">
        <v>0.45337962962962958</v>
      </c>
    </row>
    <row r="9" spans="1:62" x14ac:dyDescent="0.35">
      <c r="A9">
        <v>8</v>
      </c>
      <c r="B9">
        <v>3</v>
      </c>
      <c r="C9" t="s">
        <v>86</v>
      </c>
      <c r="D9" t="s">
        <v>27</v>
      </c>
      <c r="G9">
        <v>0.5</v>
      </c>
      <c r="H9">
        <v>0.5</v>
      </c>
      <c r="I9">
        <v>92</v>
      </c>
      <c r="J9">
        <v>233</v>
      </c>
      <c r="L9">
        <v>122</v>
      </c>
      <c r="M9">
        <v>0.48499999999999999</v>
      </c>
      <c r="N9">
        <v>0.47599999999999998</v>
      </c>
      <c r="O9">
        <v>0</v>
      </c>
      <c r="Q9">
        <v>0</v>
      </c>
      <c r="R9">
        <v>1</v>
      </c>
      <c r="S9">
        <v>0</v>
      </c>
      <c r="T9">
        <v>0</v>
      </c>
      <c r="V9">
        <v>0</v>
      </c>
      <c r="Y9" s="11">
        <v>44840</v>
      </c>
      <c r="Z9">
        <v>0.46467592592592594</v>
      </c>
      <c r="AB9">
        <v>1</v>
      </c>
      <c r="AD9">
        <v>6.2312051232310262E-2</v>
      </c>
      <c r="AE9">
        <v>0.19133486841354105</v>
      </c>
      <c r="AF9">
        <v>0.12902281718123079</v>
      </c>
      <c r="AG9">
        <v>2.2728577001035102E-2</v>
      </c>
    </row>
    <row r="10" spans="1:62" x14ac:dyDescent="0.35">
      <c r="A10">
        <v>9</v>
      </c>
      <c r="B10">
        <v>3</v>
      </c>
      <c r="C10" t="s">
        <v>86</v>
      </c>
      <c r="D10" t="s">
        <v>27</v>
      </c>
      <c r="G10">
        <v>0.5</v>
      </c>
      <c r="H10">
        <v>0.5</v>
      </c>
      <c r="I10">
        <v>120</v>
      </c>
      <c r="J10">
        <v>212</v>
      </c>
      <c r="L10">
        <v>160</v>
      </c>
      <c r="M10">
        <v>0.50700000000000001</v>
      </c>
      <c r="N10">
        <v>0.45800000000000002</v>
      </c>
      <c r="O10">
        <v>0</v>
      </c>
      <c r="Q10">
        <v>0</v>
      </c>
      <c r="R10">
        <v>1</v>
      </c>
      <c r="S10">
        <v>0</v>
      </c>
      <c r="T10">
        <v>0</v>
      </c>
      <c r="V10">
        <v>0</v>
      </c>
      <c r="Y10" s="11">
        <v>44840</v>
      </c>
      <c r="Z10">
        <v>0.47068287037037032</v>
      </c>
      <c r="AB10">
        <v>1</v>
      </c>
      <c r="AD10">
        <v>8.9377674318064468E-2</v>
      </c>
      <c r="AE10">
        <v>0.17000064078398999</v>
      </c>
      <c r="AF10">
        <v>8.0622966465925525E-2</v>
      </c>
      <c r="AG10">
        <v>2.6821044973945916E-2</v>
      </c>
      <c r="AK10">
        <v>8.2933156582096252</v>
      </c>
      <c r="AQ10">
        <v>8.7315891187240009</v>
      </c>
      <c r="AW10">
        <v>31.525365898759503</v>
      </c>
      <c r="BC10">
        <v>10.568911556509478</v>
      </c>
      <c r="BG10">
        <v>9.3244191901743628E-2</v>
      </c>
      <c r="BH10">
        <v>0.16288923157413965</v>
      </c>
      <c r="BI10">
        <v>6.9645039672395992E-2</v>
      </c>
      <c r="BJ10">
        <v>2.5474838403909465E-2</v>
      </c>
    </row>
    <row r="11" spans="1:62" x14ac:dyDescent="0.35">
      <c r="A11">
        <v>10</v>
      </c>
      <c r="B11">
        <v>3</v>
      </c>
      <c r="C11" t="s">
        <v>86</v>
      </c>
      <c r="D11" t="s">
        <v>27</v>
      </c>
      <c r="G11">
        <v>0.5</v>
      </c>
      <c r="H11">
        <v>0.5</v>
      </c>
      <c r="I11">
        <v>128</v>
      </c>
      <c r="J11">
        <v>198</v>
      </c>
      <c r="L11">
        <v>135</v>
      </c>
      <c r="M11">
        <v>0.51300000000000001</v>
      </c>
      <c r="N11">
        <v>0.44600000000000001</v>
      </c>
      <c r="O11">
        <v>0</v>
      </c>
      <c r="Q11">
        <v>0</v>
      </c>
      <c r="R11">
        <v>1</v>
      </c>
      <c r="S11">
        <v>0</v>
      </c>
      <c r="T11">
        <v>0</v>
      </c>
      <c r="V11">
        <v>0</v>
      </c>
      <c r="Y11" s="11">
        <v>44840</v>
      </c>
      <c r="Z11">
        <v>0.4770138888888889</v>
      </c>
      <c r="AB11">
        <v>1</v>
      </c>
      <c r="AD11">
        <v>9.7110709485422803E-2</v>
      </c>
      <c r="AE11">
        <v>0.15577782236428928</v>
      </c>
      <c r="AF11">
        <v>5.8667112878866473E-2</v>
      </c>
      <c r="AG11">
        <v>2.4128631833873013E-2</v>
      </c>
    </row>
    <row r="12" spans="1:62" x14ac:dyDescent="0.35">
      <c r="A12">
        <v>11</v>
      </c>
      <c r="B12">
        <v>4</v>
      </c>
      <c r="C12" t="s">
        <v>61</v>
      </c>
      <c r="D12" t="s">
        <v>27</v>
      </c>
      <c r="G12">
        <v>0.2</v>
      </c>
      <c r="H12">
        <v>0.2</v>
      </c>
      <c r="I12">
        <v>527</v>
      </c>
      <c r="J12">
        <v>2360</v>
      </c>
      <c r="L12">
        <v>1130</v>
      </c>
      <c r="M12">
        <v>2.048</v>
      </c>
      <c r="N12">
        <v>5.694</v>
      </c>
      <c r="O12">
        <v>3.645</v>
      </c>
      <c r="Q12">
        <v>5.0000000000000001E-3</v>
      </c>
      <c r="R12">
        <v>1</v>
      </c>
      <c r="S12">
        <v>0</v>
      </c>
      <c r="T12">
        <v>0</v>
      </c>
      <c r="V12">
        <v>0</v>
      </c>
      <c r="Y12" s="11">
        <v>44840</v>
      </c>
      <c r="Z12">
        <v>0.48856481481481479</v>
      </c>
      <c r="AB12">
        <v>1</v>
      </c>
      <c r="AD12">
        <v>1.2069895961435504</v>
      </c>
      <c r="AE12">
        <v>5.8804683815166081</v>
      </c>
      <c r="AF12">
        <v>4.6734787853730575</v>
      </c>
      <c r="AG12">
        <v>0.32821668702193618</v>
      </c>
    </row>
    <row r="13" spans="1:62" x14ac:dyDescent="0.35">
      <c r="A13">
        <v>12</v>
      </c>
      <c r="B13">
        <v>4</v>
      </c>
      <c r="C13" t="s">
        <v>61</v>
      </c>
      <c r="D13" t="s">
        <v>27</v>
      </c>
      <c r="G13">
        <v>0.2</v>
      </c>
      <c r="H13">
        <v>0.2</v>
      </c>
      <c r="I13">
        <v>1285</v>
      </c>
      <c r="J13">
        <v>2455</v>
      </c>
      <c r="L13">
        <v>1194</v>
      </c>
      <c r="M13">
        <v>3.5019999999999998</v>
      </c>
      <c r="N13">
        <v>5.8949999999999996</v>
      </c>
      <c r="O13">
        <v>2.3929999999999998</v>
      </c>
      <c r="Q13">
        <v>2.1999999999999999E-2</v>
      </c>
      <c r="R13">
        <v>1</v>
      </c>
      <c r="S13">
        <v>0</v>
      </c>
      <c r="T13">
        <v>0</v>
      </c>
      <c r="V13">
        <v>0</v>
      </c>
      <c r="Y13" s="11">
        <v>44840</v>
      </c>
      <c r="Z13">
        <v>0.49489583333333331</v>
      </c>
      <c r="AB13">
        <v>1</v>
      </c>
      <c r="AD13">
        <v>3.0387523014115581</v>
      </c>
      <c r="AE13">
        <v>6.1217483368508159</v>
      </c>
      <c r="AF13">
        <v>3.0829960354392578</v>
      </c>
      <c r="AG13">
        <v>0.34544813111840278</v>
      </c>
      <c r="AJ13">
        <v>3.2250021722248334</v>
      </c>
      <c r="AK13">
        <v>3.74571809378903</v>
      </c>
      <c r="AP13">
        <v>1.1190478879196479</v>
      </c>
      <c r="AQ13">
        <v>1.8000388227600552</v>
      </c>
      <c r="AV13">
        <v>0.98690639638553768</v>
      </c>
      <c r="AW13">
        <v>7.5817061651539763</v>
      </c>
      <c r="BB13">
        <v>15.014756382463949</v>
      </c>
      <c r="BC13">
        <v>0.23409284380167408</v>
      </c>
      <c r="BG13">
        <v>3.096750065166745</v>
      </c>
      <c r="BH13">
        <v>6.0671428732751789</v>
      </c>
      <c r="BI13">
        <v>2.9703928081084339</v>
      </c>
      <c r="BJ13">
        <v>0.34504426914739184</v>
      </c>
    </row>
    <row r="14" spans="1:62" x14ac:dyDescent="0.35">
      <c r="A14">
        <v>13</v>
      </c>
      <c r="B14">
        <v>4</v>
      </c>
      <c r="C14" t="s">
        <v>61</v>
      </c>
      <c r="D14" t="s">
        <v>27</v>
      </c>
      <c r="G14">
        <v>0.2</v>
      </c>
      <c r="H14">
        <v>0.2</v>
      </c>
      <c r="I14">
        <v>1333</v>
      </c>
      <c r="J14">
        <v>2412</v>
      </c>
      <c r="L14">
        <v>1191</v>
      </c>
      <c r="M14">
        <v>3.5939999999999999</v>
      </c>
      <c r="N14">
        <v>5.8040000000000003</v>
      </c>
      <c r="O14">
        <v>2.21</v>
      </c>
      <c r="Q14">
        <v>2.1000000000000001E-2</v>
      </c>
      <c r="R14">
        <v>1</v>
      </c>
      <c r="S14">
        <v>0</v>
      </c>
      <c r="T14">
        <v>0</v>
      </c>
      <c r="V14">
        <v>0</v>
      </c>
      <c r="Y14" s="11">
        <v>44840</v>
      </c>
      <c r="Z14">
        <v>0.50177083333333339</v>
      </c>
      <c r="AB14">
        <v>1</v>
      </c>
      <c r="AD14">
        <v>3.1547478289219324</v>
      </c>
      <c r="AE14">
        <v>6.0125374096995428</v>
      </c>
      <c r="AF14">
        <v>2.8577895807776104</v>
      </c>
      <c r="AG14">
        <v>0.34464040717638095</v>
      </c>
    </row>
    <row r="15" spans="1:62" x14ac:dyDescent="0.35">
      <c r="A15">
        <v>14</v>
      </c>
      <c r="B15">
        <v>5</v>
      </c>
      <c r="C15" t="s">
        <v>61</v>
      </c>
      <c r="D15" t="s">
        <v>27</v>
      </c>
      <c r="G15">
        <v>0.6</v>
      </c>
      <c r="H15">
        <v>0.6</v>
      </c>
      <c r="I15">
        <v>4053</v>
      </c>
      <c r="J15">
        <v>7695</v>
      </c>
      <c r="L15">
        <v>3274</v>
      </c>
      <c r="M15">
        <v>2.9369999999999998</v>
      </c>
      <c r="N15">
        <v>5.665</v>
      </c>
      <c r="O15">
        <v>2.7280000000000002</v>
      </c>
      <c r="Q15">
        <v>0.189</v>
      </c>
      <c r="R15">
        <v>1</v>
      </c>
      <c r="S15">
        <v>0</v>
      </c>
      <c r="T15">
        <v>0</v>
      </c>
      <c r="V15">
        <v>0</v>
      </c>
      <c r="Y15" s="11">
        <v>44840</v>
      </c>
      <c r="Z15">
        <v>0.51517361111111104</v>
      </c>
      <c r="AB15">
        <v>1</v>
      </c>
      <c r="AD15">
        <v>3.2426092403921754</v>
      </c>
      <c r="AE15">
        <v>6.4767475717616865</v>
      </c>
      <c r="AF15">
        <v>3.2341383313695111</v>
      </c>
      <c r="AG15">
        <v>0.30182335475118888</v>
      </c>
    </row>
    <row r="16" spans="1:62" x14ac:dyDescent="0.35">
      <c r="A16">
        <v>15</v>
      </c>
      <c r="B16">
        <v>5</v>
      </c>
      <c r="C16" t="s">
        <v>61</v>
      </c>
      <c r="D16" t="s">
        <v>27</v>
      </c>
      <c r="G16">
        <v>0.6</v>
      </c>
      <c r="H16">
        <v>0.6</v>
      </c>
      <c r="I16">
        <v>4116</v>
      </c>
      <c r="J16">
        <v>7691</v>
      </c>
      <c r="L16">
        <v>3279</v>
      </c>
      <c r="M16">
        <v>2.9769999999999999</v>
      </c>
      <c r="N16">
        <v>5.6619999999999999</v>
      </c>
      <c r="O16">
        <v>2.6840000000000002</v>
      </c>
      <c r="Q16">
        <v>0.189</v>
      </c>
      <c r="R16">
        <v>1</v>
      </c>
      <c r="S16">
        <v>0</v>
      </c>
      <c r="T16">
        <v>0</v>
      </c>
      <c r="V16">
        <v>0</v>
      </c>
      <c r="Y16" s="11">
        <v>44840</v>
      </c>
      <c r="Z16">
        <v>0.52258101851851857</v>
      </c>
      <c r="AB16">
        <v>1</v>
      </c>
      <c r="AD16">
        <v>3.2933572836779641</v>
      </c>
      <c r="AE16">
        <v>6.4733611864236629</v>
      </c>
      <c r="AF16">
        <v>3.1800039027456988</v>
      </c>
      <c r="AG16">
        <v>0.30227209027453428</v>
      </c>
      <c r="AJ16">
        <v>9.5637695901721695</v>
      </c>
      <c r="AK16">
        <v>0.39211234376129717</v>
      </c>
      <c r="AP16">
        <v>7.9387378932405701</v>
      </c>
      <c r="AQ16">
        <v>9.1505213315278472E-2</v>
      </c>
      <c r="AV16">
        <v>6.3137061963089396</v>
      </c>
      <c r="AW16">
        <v>0.58990720200579694</v>
      </c>
      <c r="BB16">
        <v>1.4603824114193624</v>
      </c>
      <c r="BC16">
        <v>1.385799993782548</v>
      </c>
      <c r="BG16">
        <v>3.2869130877051651</v>
      </c>
      <c r="BH16">
        <v>6.4763242735944342</v>
      </c>
      <c r="BI16">
        <v>3.1894111858892682</v>
      </c>
      <c r="BJ16">
        <v>0.30438114723425808</v>
      </c>
    </row>
    <row r="17" spans="1:62" x14ac:dyDescent="0.35">
      <c r="A17">
        <v>16</v>
      </c>
      <c r="B17">
        <v>5</v>
      </c>
      <c r="C17" t="s">
        <v>61</v>
      </c>
      <c r="D17" t="s">
        <v>27</v>
      </c>
      <c r="G17">
        <v>0.6</v>
      </c>
      <c r="H17">
        <v>0.6</v>
      </c>
      <c r="I17">
        <v>4100</v>
      </c>
      <c r="J17">
        <v>7698</v>
      </c>
      <c r="L17">
        <v>3326</v>
      </c>
      <c r="M17">
        <v>2.9670000000000001</v>
      </c>
      <c r="N17">
        <v>5.6669999999999998</v>
      </c>
      <c r="O17">
        <v>2.7</v>
      </c>
      <c r="Q17">
        <v>0.193</v>
      </c>
      <c r="R17">
        <v>1</v>
      </c>
      <c r="S17">
        <v>0</v>
      </c>
      <c r="T17">
        <v>0</v>
      </c>
      <c r="V17">
        <v>0</v>
      </c>
      <c r="Y17" s="11">
        <v>44840</v>
      </c>
      <c r="Z17">
        <v>0.53041666666666665</v>
      </c>
      <c r="AB17">
        <v>1</v>
      </c>
      <c r="AD17">
        <v>3.2804688917323666</v>
      </c>
      <c r="AE17">
        <v>6.4792873607652046</v>
      </c>
      <c r="AF17">
        <v>3.1988184690328381</v>
      </c>
      <c r="AG17">
        <v>0.30649020419398187</v>
      </c>
    </row>
    <row r="18" spans="1:62" x14ac:dyDescent="0.35">
      <c r="A18">
        <v>17</v>
      </c>
      <c r="B18">
        <v>6</v>
      </c>
      <c r="C18" t="s">
        <v>65</v>
      </c>
      <c r="D18" t="s">
        <v>27</v>
      </c>
      <c r="G18">
        <v>0.33300000000000002</v>
      </c>
      <c r="H18">
        <v>0.33300000000000002</v>
      </c>
      <c r="I18">
        <v>4594</v>
      </c>
      <c r="J18">
        <v>11423</v>
      </c>
      <c r="L18">
        <v>5202</v>
      </c>
      <c r="M18">
        <v>5.915</v>
      </c>
      <c r="N18">
        <v>14.949</v>
      </c>
      <c r="O18">
        <v>9.0340000000000007</v>
      </c>
      <c r="Q18">
        <v>0.64300000000000002</v>
      </c>
      <c r="R18">
        <v>1</v>
      </c>
      <c r="S18">
        <v>0</v>
      </c>
      <c r="T18">
        <v>0</v>
      </c>
      <c r="V18">
        <v>0</v>
      </c>
      <c r="Y18" s="11">
        <v>44840</v>
      </c>
      <c r="Z18">
        <v>0.54363425925925923</v>
      </c>
      <c r="AB18">
        <v>1</v>
      </c>
      <c r="AD18">
        <v>6.6277441316264518</v>
      </c>
      <c r="AE18">
        <v>17.35650217441448</v>
      </c>
      <c r="AF18">
        <v>10.728758042788028</v>
      </c>
      <c r="AG18">
        <v>0.85559598658235558</v>
      </c>
    </row>
    <row r="19" spans="1:62" x14ac:dyDescent="0.35">
      <c r="A19">
        <v>18</v>
      </c>
      <c r="B19">
        <v>6</v>
      </c>
      <c r="C19" t="s">
        <v>65</v>
      </c>
      <c r="D19" t="s">
        <v>27</v>
      </c>
      <c r="G19">
        <v>0.33300000000000002</v>
      </c>
      <c r="H19">
        <v>0.33300000000000002</v>
      </c>
      <c r="I19">
        <v>6041</v>
      </c>
      <c r="J19">
        <v>11781</v>
      </c>
      <c r="L19">
        <v>5240</v>
      </c>
      <c r="M19">
        <v>7.5810000000000004</v>
      </c>
      <c r="N19">
        <v>15.404</v>
      </c>
      <c r="O19">
        <v>7.8230000000000004</v>
      </c>
      <c r="Q19">
        <v>0.64900000000000002</v>
      </c>
      <c r="R19">
        <v>1</v>
      </c>
      <c r="S19">
        <v>0</v>
      </c>
      <c r="T19">
        <v>0</v>
      </c>
      <c r="V19">
        <v>0</v>
      </c>
      <c r="Y19" s="11">
        <v>44840</v>
      </c>
      <c r="Z19">
        <v>0.55071759259259256</v>
      </c>
      <c r="AB19">
        <v>1</v>
      </c>
      <c r="AD19">
        <v>8.7279134047434805</v>
      </c>
      <c r="AE19">
        <v>17.902594945140869</v>
      </c>
      <c r="AF19">
        <v>9.1746815403973887</v>
      </c>
      <c r="AG19">
        <v>0.86174083338852792</v>
      </c>
      <c r="AJ19">
        <v>2.0072075491807735</v>
      </c>
      <c r="AK19">
        <v>2.0735746316612857</v>
      </c>
      <c r="AP19">
        <v>1.0199449283924504</v>
      </c>
      <c r="AQ19">
        <v>0.9674792247472862</v>
      </c>
      <c r="AV19">
        <v>3.2682307604127284E-2</v>
      </c>
      <c r="AW19">
        <v>3.94846707419397</v>
      </c>
      <c r="BB19">
        <v>4.8439423270164594</v>
      </c>
      <c r="BC19">
        <v>1.2462134920896606</v>
      </c>
      <c r="BG19">
        <v>8.8193513205737304</v>
      </c>
      <c r="BH19">
        <v>17.816409912889359</v>
      </c>
      <c r="BI19">
        <v>8.9970585923156285</v>
      </c>
      <c r="BJ19">
        <v>0.85640451905685189</v>
      </c>
    </row>
    <row r="20" spans="1:62" x14ac:dyDescent="0.35">
      <c r="A20">
        <v>19</v>
      </c>
      <c r="B20">
        <v>6</v>
      </c>
      <c r="C20" t="s">
        <v>65</v>
      </c>
      <c r="D20" t="s">
        <v>27</v>
      </c>
      <c r="G20">
        <v>0.33300000000000002</v>
      </c>
      <c r="H20">
        <v>0.33300000000000002</v>
      </c>
      <c r="I20">
        <v>6167</v>
      </c>
      <c r="J20">
        <v>11668</v>
      </c>
      <c r="L20">
        <v>5174</v>
      </c>
      <c r="M20">
        <v>7.7270000000000003</v>
      </c>
      <c r="N20">
        <v>15.260999999999999</v>
      </c>
      <c r="O20">
        <v>7.5339999999999998</v>
      </c>
      <c r="Q20">
        <v>0.63800000000000001</v>
      </c>
      <c r="R20">
        <v>1</v>
      </c>
      <c r="S20">
        <v>0</v>
      </c>
      <c r="T20">
        <v>0</v>
      </c>
      <c r="V20">
        <v>0</v>
      </c>
      <c r="Y20" s="11">
        <v>44840</v>
      </c>
      <c r="Z20">
        <v>0.55828703703703708</v>
      </c>
      <c r="AB20">
        <v>1</v>
      </c>
      <c r="AD20">
        <v>8.910789236403982</v>
      </c>
      <c r="AE20">
        <v>17.730224880637849</v>
      </c>
      <c r="AF20">
        <v>8.8194356442338666</v>
      </c>
      <c r="AG20">
        <v>0.85106820472517586</v>
      </c>
    </row>
    <row r="21" spans="1:62" x14ac:dyDescent="0.35">
      <c r="A21">
        <v>20</v>
      </c>
      <c r="B21">
        <v>7</v>
      </c>
      <c r="C21" t="s">
        <v>65</v>
      </c>
      <c r="D21" t="s">
        <v>27</v>
      </c>
      <c r="G21">
        <v>0.46700000000000003</v>
      </c>
      <c r="H21">
        <v>0.46700000000000003</v>
      </c>
      <c r="I21">
        <v>8856</v>
      </c>
      <c r="J21">
        <v>16958</v>
      </c>
      <c r="L21">
        <v>8365</v>
      </c>
      <c r="M21">
        <v>7.718</v>
      </c>
      <c r="N21">
        <v>15.68</v>
      </c>
      <c r="O21">
        <v>7.9619999999999997</v>
      </c>
      <c r="Q21">
        <v>0.81200000000000006</v>
      </c>
      <c r="R21">
        <v>1</v>
      </c>
      <c r="S21">
        <v>0</v>
      </c>
      <c r="T21">
        <v>0</v>
      </c>
      <c r="V21">
        <v>0</v>
      </c>
      <c r="Y21" s="11">
        <v>44840</v>
      </c>
      <c r="Z21">
        <v>0.57230324074074079</v>
      </c>
      <c r="AB21">
        <v>1</v>
      </c>
      <c r="AD21">
        <v>9.1368865921556459</v>
      </c>
      <c r="AE21">
        <v>18.39670589073754</v>
      </c>
      <c r="AF21">
        <v>9.2598192985818937</v>
      </c>
      <c r="AG21">
        <v>0.97480839137673692</v>
      </c>
    </row>
    <row r="22" spans="1:62" x14ac:dyDescent="0.35">
      <c r="A22">
        <v>21</v>
      </c>
      <c r="B22">
        <v>7</v>
      </c>
      <c r="C22" t="s">
        <v>65</v>
      </c>
      <c r="D22" t="s">
        <v>27</v>
      </c>
      <c r="G22">
        <v>0.46700000000000003</v>
      </c>
      <c r="H22">
        <v>0.46700000000000003</v>
      </c>
      <c r="I22">
        <v>8863</v>
      </c>
      <c r="J22">
        <v>16677</v>
      </c>
      <c r="L22">
        <v>8355</v>
      </c>
      <c r="M22">
        <v>7.7240000000000002</v>
      </c>
      <c r="N22">
        <v>15.425000000000001</v>
      </c>
      <c r="O22">
        <v>7.7009999999999996</v>
      </c>
      <c r="Q22">
        <v>0.81100000000000005</v>
      </c>
      <c r="R22">
        <v>1</v>
      </c>
      <c r="S22">
        <v>0</v>
      </c>
      <c r="T22">
        <v>0</v>
      </c>
      <c r="V22">
        <v>0</v>
      </c>
      <c r="Y22" s="11">
        <v>44840</v>
      </c>
      <c r="Z22">
        <v>0.57968750000000002</v>
      </c>
      <c r="AB22">
        <v>1</v>
      </c>
      <c r="AD22">
        <v>9.1441311379494792</v>
      </c>
      <c r="AE22">
        <v>18.091061047059359</v>
      </c>
      <c r="AF22">
        <v>8.9469299091098797</v>
      </c>
      <c r="AG22">
        <v>0.97365532365079566</v>
      </c>
      <c r="AJ22">
        <v>1.2219808800792247</v>
      </c>
      <c r="AK22">
        <v>0.7497901245340951</v>
      </c>
      <c r="AP22">
        <v>1.3035443572400101</v>
      </c>
      <c r="AQ22">
        <v>1.5747714582262313</v>
      </c>
      <c r="AV22">
        <v>1.3851078344007957</v>
      </c>
      <c r="AW22">
        <v>3.8955928600149305</v>
      </c>
      <c r="BB22">
        <v>8.7156171903835578</v>
      </c>
      <c r="BC22">
        <v>0.97813424425313955</v>
      </c>
      <c r="BG22">
        <v>9.1099782792071302</v>
      </c>
      <c r="BH22">
        <v>18.234637984303202</v>
      </c>
      <c r="BI22">
        <v>9.1246597050960716</v>
      </c>
      <c r="BJ22">
        <v>0.97844055471345204</v>
      </c>
    </row>
    <row r="23" spans="1:62" x14ac:dyDescent="0.35">
      <c r="A23">
        <v>22</v>
      </c>
      <c r="B23">
        <v>7</v>
      </c>
      <c r="C23" t="s">
        <v>65</v>
      </c>
      <c r="D23" t="s">
        <v>27</v>
      </c>
      <c r="G23">
        <v>0.46700000000000003</v>
      </c>
      <c r="H23">
        <v>0.46700000000000003</v>
      </c>
      <c r="I23">
        <v>8797</v>
      </c>
      <c r="J23">
        <v>16941</v>
      </c>
      <c r="L23">
        <v>8438</v>
      </c>
      <c r="M23">
        <v>7.67</v>
      </c>
      <c r="N23">
        <v>15.664</v>
      </c>
      <c r="O23">
        <v>7.9950000000000001</v>
      </c>
      <c r="Q23">
        <v>0.82099999999999995</v>
      </c>
      <c r="R23">
        <v>1</v>
      </c>
      <c r="S23">
        <v>0</v>
      </c>
      <c r="T23">
        <v>0</v>
      </c>
      <c r="V23">
        <v>0</v>
      </c>
      <c r="Y23" s="11">
        <v>44840</v>
      </c>
      <c r="Z23">
        <v>0.5875231481481481</v>
      </c>
      <c r="AB23">
        <v>1</v>
      </c>
      <c r="AD23">
        <v>9.075825420464783</v>
      </c>
      <c r="AE23">
        <v>18.378214921547045</v>
      </c>
      <c r="AF23">
        <v>9.3023895010822617</v>
      </c>
      <c r="AG23">
        <v>0.98322578577610831</v>
      </c>
    </row>
    <row r="24" spans="1:62" x14ac:dyDescent="0.35">
      <c r="A24">
        <v>23</v>
      </c>
      <c r="B24">
        <v>8</v>
      </c>
      <c r="C24" t="s">
        <v>65</v>
      </c>
      <c r="D24" t="s">
        <v>27</v>
      </c>
      <c r="G24">
        <v>0.6</v>
      </c>
      <c r="H24">
        <v>0.6</v>
      </c>
      <c r="I24">
        <v>11387</v>
      </c>
      <c r="J24">
        <v>21782</v>
      </c>
      <c r="L24">
        <v>9746</v>
      </c>
      <c r="M24">
        <v>7.6260000000000003</v>
      </c>
      <c r="N24">
        <v>15.61</v>
      </c>
      <c r="O24">
        <v>7.984</v>
      </c>
      <c r="Q24">
        <v>0.753</v>
      </c>
      <c r="R24">
        <v>1</v>
      </c>
      <c r="S24">
        <v>0</v>
      </c>
      <c r="T24">
        <v>0</v>
      </c>
      <c r="V24">
        <v>0</v>
      </c>
      <c r="Y24" s="11">
        <v>44840</v>
      </c>
      <c r="Z24">
        <v>0.6018634259259259</v>
      </c>
      <c r="AB24">
        <v>1</v>
      </c>
      <c r="AD24">
        <v>9.1503258984553089</v>
      </c>
      <c r="AE24">
        <v>18.402750135947642</v>
      </c>
      <c r="AF24">
        <v>9.2524242374923329</v>
      </c>
      <c r="AG24">
        <v>0.88266661616958275</v>
      </c>
    </row>
    <row r="25" spans="1:62" x14ac:dyDescent="0.35">
      <c r="A25">
        <v>24</v>
      </c>
      <c r="B25">
        <v>8</v>
      </c>
      <c r="C25" t="s">
        <v>65</v>
      </c>
      <c r="D25" t="s">
        <v>27</v>
      </c>
      <c r="G25">
        <v>0.6</v>
      </c>
      <c r="H25">
        <v>0.6</v>
      </c>
      <c r="I25">
        <v>11359</v>
      </c>
      <c r="J25">
        <v>21198</v>
      </c>
      <c r="L25">
        <v>9743</v>
      </c>
      <c r="M25">
        <v>7.6079999999999997</v>
      </c>
      <c r="N25">
        <v>15.198</v>
      </c>
      <c r="O25">
        <v>7.59</v>
      </c>
      <c r="Q25">
        <v>0.752</v>
      </c>
      <c r="R25">
        <v>1</v>
      </c>
      <c r="S25">
        <v>0</v>
      </c>
      <c r="T25">
        <v>0</v>
      </c>
      <c r="V25">
        <v>0</v>
      </c>
      <c r="Y25" s="11">
        <v>44840</v>
      </c>
      <c r="Z25">
        <v>0.609837962962963</v>
      </c>
      <c r="AB25">
        <v>1</v>
      </c>
      <c r="AD25">
        <v>9.127771212550515</v>
      </c>
      <c r="AE25">
        <v>17.908337876596139</v>
      </c>
      <c r="AF25">
        <v>8.7805666640456241</v>
      </c>
      <c r="AG25">
        <v>0.88239737485557568</v>
      </c>
      <c r="AJ25">
        <v>1.7463650741823225</v>
      </c>
      <c r="AK25">
        <v>0.64215549026045748</v>
      </c>
      <c r="AP25">
        <v>1.2333434362811917</v>
      </c>
      <c r="AQ25">
        <v>3.4426946617412506</v>
      </c>
      <c r="AV25">
        <v>0.7203217983800414</v>
      </c>
      <c r="AW25">
        <v>6.2717630747317257</v>
      </c>
      <c r="BB25">
        <v>0.13098944333108284</v>
      </c>
      <c r="BC25">
        <v>3.6545026024921019</v>
      </c>
      <c r="BG25">
        <v>9.157172856676409</v>
      </c>
      <c r="BH25">
        <v>18.222001818530615</v>
      </c>
      <c r="BI25">
        <v>9.0648289618542037</v>
      </c>
      <c r="BJ25">
        <v>0.89882109501002028</v>
      </c>
    </row>
    <row r="26" spans="1:62" x14ac:dyDescent="0.35">
      <c r="A26">
        <v>25</v>
      </c>
      <c r="B26">
        <v>8</v>
      </c>
      <c r="C26" t="s">
        <v>65</v>
      </c>
      <c r="D26" t="s">
        <v>27</v>
      </c>
      <c r="G26">
        <v>0.6</v>
      </c>
      <c r="H26">
        <v>0.6</v>
      </c>
      <c r="I26">
        <v>11432</v>
      </c>
      <c r="J26">
        <v>21939</v>
      </c>
      <c r="L26">
        <v>10109</v>
      </c>
      <c r="M26">
        <v>7.6550000000000002</v>
      </c>
      <c r="N26">
        <v>15.721</v>
      </c>
      <c r="O26">
        <v>8.0660000000000007</v>
      </c>
      <c r="Q26">
        <v>0.78400000000000003</v>
      </c>
      <c r="R26">
        <v>1</v>
      </c>
      <c r="S26">
        <v>0</v>
      </c>
      <c r="T26">
        <v>0</v>
      </c>
      <c r="V26">
        <v>0</v>
      </c>
      <c r="Y26" s="11">
        <v>44840</v>
      </c>
      <c r="Z26">
        <v>0.61839120370370371</v>
      </c>
      <c r="AB26">
        <v>1</v>
      </c>
      <c r="AD26">
        <v>9.186574500802303</v>
      </c>
      <c r="AE26">
        <v>18.535665760465086</v>
      </c>
      <c r="AF26">
        <v>9.3490912596627833</v>
      </c>
      <c r="AG26">
        <v>0.91524481516446488</v>
      </c>
    </row>
    <row r="27" spans="1:62" x14ac:dyDescent="0.35">
      <c r="A27">
        <v>26</v>
      </c>
      <c r="B27">
        <v>1</v>
      </c>
      <c r="C27" t="s">
        <v>71</v>
      </c>
      <c r="D27" t="s">
        <v>27</v>
      </c>
      <c r="G27">
        <v>0.3</v>
      </c>
      <c r="H27">
        <v>0.3</v>
      </c>
      <c r="I27">
        <v>5421</v>
      </c>
      <c r="J27">
        <v>11352</v>
      </c>
      <c r="L27">
        <v>4633</v>
      </c>
      <c r="M27">
        <v>7.6230000000000002</v>
      </c>
      <c r="N27">
        <v>16.492000000000001</v>
      </c>
      <c r="O27">
        <v>8.8699999999999992</v>
      </c>
      <c r="Q27">
        <v>0.61399999999999999</v>
      </c>
      <c r="R27">
        <v>1</v>
      </c>
      <c r="S27">
        <v>0</v>
      </c>
      <c r="T27">
        <v>0</v>
      </c>
      <c r="V27">
        <v>0</v>
      </c>
      <c r="Y27" s="11">
        <v>44840</v>
      </c>
      <c r="Z27">
        <v>0.63187499999999996</v>
      </c>
      <c r="AB27">
        <v>1</v>
      </c>
      <c r="AD27">
        <v>8.689133503481477</v>
      </c>
      <c r="AE27">
        <v>19.145500734100221</v>
      </c>
      <c r="AF27">
        <v>10.456367230618744</v>
      </c>
      <c r="AG27">
        <v>0.84757933999298252</v>
      </c>
    </row>
    <row r="28" spans="1:62" x14ac:dyDescent="0.35">
      <c r="A28">
        <v>27</v>
      </c>
      <c r="B28">
        <v>1</v>
      </c>
      <c r="C28" t="s">
        <v>71</v>
      </c>
      <c r="D28" t="s">
        <v>27</v>
      </c>
      <c r="G28">
        <v>0.3</v>
      </c>
      <c r="H28">
        <v>0.3</v>
      </c>
      <c r="I28">
        <v>5220</v>
      </c>
      <c r="J28">
        <v>11411</v>
      </c>
      <c r="L28">
        <v>4811</v>
      </c>
      <c r="M28">
        <v>7.3659999999999997</v>
      </c>
      <c r="N28">
        <v>16.577000000000002</v>
      </c>
      <c r="O28">
        <v>9.2110000000000003</v>
      </c>
      <c r="Q28">
        <v>0.64500000000000002</v>
      </c>
      <c r="R28">
        <v>1</v>
      </c>
      <c r="S28">
        <v>0</v>
      </c>
      <c r="T28">
        <v>0</v>
      </c>
      <c r="V28">
        <v>0</v>
      </c>
      <c r="Y28" s="11">
        <v>44840</v>
      </c>
      <c r="Z28">
        <v>0.63885416666666661</v>
      </c>
      <c r="AB28">
        <v>1</v>
      </c>
      <c r="AD28">
        <v>8.3653126558483475</v>
      </c>
      <c r="AE28">
        <v>19.24539910157193</v>
      </c>
      <c r="AF28">
        <v>10.880086445723583</v>
      </c>
      <c r="AG28">
        <v>0.87952930925518114</v>
      </c>
      <c r="AI28">
        <v>100</v>
      </c>
      <c r="AK28">
        <v>0.21207013653808549</v>
      </c>
      <c r="AO28">
        <v>100</v>
      </c>
      <c r="AQ28">
        <v>0.56465585886096825</v>
      </c>
      <c r="AU28">
        <v>100</v>
      </c>
      <c r="AW28">
        <v>0.8365921316718089</v>
      </c>
      <c r="BA28">
        <v>100</v>
      </c>
      <c r="BC28">
        <v>2.0618374722048705</v>
      </c>
      <c r="BG28">
        <v>8.3564518863857487</v>
      </c>
      <c r="BH28">
        <v>19.191216936163549</v>
      </c>
      <c r="BI28">
        <v>10.834765049777799</v>
      </c>
      <c r="BJ28">
        <v>0.87055459878827146</v>
      </c>
    </row>
    <row r="29" spans="1:62" x14ac:dyDescent="0.35">
      <c r="A29">
        <v>28</v>
      </c>
      <c r="B29">
        <v>1</v>
      </c>
      <c r="C29" t="s">
        <v>71</v>
      </c>
      <c r="D29" t="s">
        <v>27</v>
      </c>
      <c r="G29">
        <v>0.3</v>
      </c>
      <c r="H29">
        <v>0.3</v>
      </c>
      <c r="I29">
        <v>5209</v>
      </c>
      <c r="J29">
        <v>11347</v>
      </c>
      <c r="L29">
        <v>4711</v>
      </c>
      <c r="M29">
        <v>7.3520000000000003</v>
      </c>
      <c r="N29">
        <v>16.486000000000001</v>
      </c>
      <c r="O29">
        <v>9.1340000000000003</v>
      </c>
      <c r="Q29">
        <v>0.628</v>
      </c>
      <c r="R29">
        <v>1</v>
      </c>
      <c r="S29">
        <v>0</v>
      </c>
      <c r="T29">
        <v>0</v>
      </c>
      <c r="V29">
        <v>0</v>
      </c>
      <c r="Y29" s="11">
        <v>44840</v>
      </c>
      <c r="Z29">
        <v>0.64629629629629626</v>
      </c>
      <c r="AB29">
        <v>1</v>
      </c>
      <c r="AD29">
        <v>8.3475911169231498</v>
      </c>
      <c r="AE29">
        <v>19.137034770755164</v>
      </c>
      <c r="AF29">
        <v>10.789443653832015</v>
      </c>
      <c r="AG29">
        <v>0.86157988832136179</v>
      </c>
    </row>
    <row r="30" spans="1:62" x14ac:dyDescent="0.35">
      <c r="A30">
        <v>29</v>
      </c>
      <c r="B30">
        <v>2</v>
      </c>
      <c r="C30" t="s">
        <v>70</v>
      </c>
      <c r="D30" t="s">
        <v>27</v>
      </c>
      <c r="G30">
        <v>0.5</v>
      </c>
      <c r="H30">
        <v>0.5</v>
      </c>
      <c r="I30">
        <v>5111</v>
      </c>
      <c r="J30">
        <v>7033</v>
      </c>
      <c r="L30">
        <v>3051</v>
      </c>
      <c r="M30">
        <v>4.3360000000000003</v>
      </c>
      <c r="N30">
        <v>6.2370000000000001</v>
      </c>
      <c r="O30">
        <v>1.901</v>
      </c>
      <c r="Q30">
        <v>0.20300000000000001</v>
      </c>
      <c r="R30">
        <v>1</v>
      </c>
      <c r="S30">
        <v>0</v>
      </c>
      <c r="T30">
        <v>0</v>
      </c>
      <c r="V30">
        <v>0</v>
      </c>
      <c r="Y30" s="11">
        <v>44840</v>
      </c>
      <c r="Z30">
        <v>0.65991898148148154</v>
      </c>
      <c r="AB30">
        <v>1</v>
      </c>
      <c r="AD30">
        <v>4.9138249893537509</v>
      </c>
      <c r="AE30">
        <v>7.0995609579824608</v>
      </c>
      <c r="AF30">
        <v>2.1857359686287099</v>
      </c>
      <c r="AG30">
        <v>0.33817170049197631</v>
      </c>
    </row>
    <row r="31" spans="1:62" x14ac:dyDescent="0.35">
      <c r="A31">
        <v>30</v>
      </c>
      <c r="B31">
        <v>2</v>
      </c>
      <c r="C31" t="s">
        <v>70</v>
      </c>
      <c r="D31" t="s">
        <v>27</v>
      </c>
      <c r="G31">
        <v>0.5</v>
      </c>
      <c r="H31">
        <v>0.5</v>
      </c>
      <c r="I31">
        <v>3541</v>
      </c>
      <c r="J31">
        <v>7051</v>
      </c>
      <c r="L31">
        <v>3132</v>
      </c>
      <c r="M31">
        <v>3.1320000000000001</v>
      </c>
      <c r="N31">
        <v>6.2519999999999998</v>
      </c>
      <c r="O31">
        <v>3.12</v>
      </c>
      <c r="Q31">
        <v>0.21199999999999999</v>
      </c>
      <c r="R31">
        <v>1</v>
      </c>
      <c r="S31">
        <v>0</v>
      </c>
      <c r="T31">
        <v>0</v>
      </c>
      <c r="V31">
        <v>0</v>
      </c>
      <c r="Y31" s="11">
        <v>44840</v>
      </c>
      <c r="Z31">
        <v>0.66706018518518517</v>
      </c>
      <c r="AB31">
        <v>1</v>
      </c>
      <c r="AD31">
        <v>3.3962168377596758</v>
      </c>
      <c r="AE31">
        <v>7.1178474388077912</v>
      </c>
      <c r="AF31">
        <v>3.7216306010481155</v>
      </c>
      <c r="AG31">
        <v>0.3468951190658125</v>
      </c>
      <c r="AK31">
        <v>0.51363072825807321</v>
      </c>
      <c r="AQ31">
        <v>5.7074877979250427E-2</v>
      </c>
      <c r="AW31">
        <v>0.57505115997465484</v>
      </c>
      <c r="BC31">
        <v>0.12426054080632934</v>
      </c>
      <c r="BG31">
        <v>3.3875171731963976</v>
      </c>
      <c r="BH31">
        <v>7.1198792700106051</v>
      </c>
      <c r="BI31">
        <v>3.7323620968142075</v>
      </c>
      <c r="BJ31">
        <v>0.34667972601460667</v>
      </c>
    </row>
    <row r="32" spans="1:62" x14ac:dyDescent="0.35">
      <c r="A32">
        <v>31</v>
      </c>
      <c r="B32">
        <v>2</v>
      </c>
      <c r="C32" t="s">
        <v>70</v>
      </c>
      <c r="D32" t="s">
        <v>27</v>
      </c>
      <c r="G32">
        <v>0.5</v>
      </c>
      <c r="H32">
        <v>0.5</v>
      </c>
      <c r="I32">
        <v>3523</v>
      </c>
      <c r="J32">
        <v>7055</v>
      </c>
      <c r="L32">
        <v>3128</v>
      </c>
      <c r="M32">
        <v>3.1179999999999999</v>
      </c>
      <c r="N32">
        <v>6.2560000000000002</v>
      </c>
      <c r="O32">
        <v>3.1379999999999999</v>
      </c>
      <c r="Q32">
        <v>0.21099999999999999</v>
      </c>
      <c r="R32">
        <v>1</v>
      </c>
      <c r="S32">
        <v>0</v>
      </c>
      <c r="T32">
        <v>0</v>
      </c>
      <c r="V32">
        <v>0</v>
      </c>
      <c r="Y32" s="11">
        <v>44840</v>
      </c>
      <c r="Z32">
        <v>0.67473379629629626</v>
      </c>
      <c r="AB32">
        <v>1</v>
      </c>
      <c r="AD32">
        <v>3.3788175086331198</v>
      </c>
      <c r="AE32">
        <v>7.1219111012134197</v>
      </c>
      <c r="AF32">
        <v>3.7430935925802999</v>
      </c>
      <c r="AG32">
        <v>0.34646433296340085</v>
      </c>
    </row>
    <row r="33" spans="1:62" x14ac:dyDescent="0.35">
      <c r="A33">
        <v>32</v>
      </c>
      <c r="B33">
        <v>9</v>
      </c>
      <c r="C33" t="s">
        <v>88</v>
      </c>
      <c r="D33" t="s">
        <v>27</v>
      </c>
      <c r="G33">
        <v>0.5</v>
      </c>
      <c r="H33">
        <v>0.5</v>
      </c>
      <c r="I33">
        <v>3918</v>
      </c>
      <c r="J33">
        <v>7397</v>
      </c>
      <c r="L33">
        <v>1736</v>
      </c>
      <c r="M33">
        <v>3.4209999999999998</v>
      </c>
      <c r="N33">
        <v>6.5449999999999999</v>
      </c>
      <c r="O33">
        <v>3.1240000000000001</v>
      </c>
      <c r="Q33">
        <v>6.6000000000000003E-2</v>
      </c>
      <c r="R33">
        <v>1</v>
      </c>
      <c r="S33">
        <v>0</v>
      </c>
      <c r="T33">
        <v>0</v>
      </c>
      <c r="V33">
        <v>0</v>
      </c>
      <c r="Y33" s="11">
        <v>44840</v>
      </c>
      <c r="Z33">
        <v>0.68773148148148155</v>
      </c>
      <c r="AB33">
        <v>1</v>
      </c>
      <c r="AD33">
        <v>3.7606361200214375</v>
      </c>
      <c r="AE33">
        <v>7.4693542368946799</v>
      </c>
      <c r="AF33">
        <v>3.7087181168732424</v>
      </c>
      <c r="AG33">
        <v>0.19655076932414164</v>
      </c>
    </row>
    <row r="34" spans="1:62" x14ac:dyDescent="0.35">
      <c r="A34">
        <v>33</v>
      </c>
      <c r="B34">
        <v>9</v>
      </c>
      <c r="C34" t="s">
        <v>88</v>
      </c>
      <c r="D34" t="s">
        <v>27</v>
      </c>
      <c r="G34">
        <v>0.5</v>
      </c>
      <c r="H34">
        <v>0.5</v>
      </c>
      <c r="I34">
        <v>4083</v>
      </c>
      <c r="J34">
        <v>7400</v>
      </c>
      <c r="L34">
        <v>1699</v>
      </c>
      <c r="M34">
        <v>3.548</v>
      </c>
      <c r="N34">
        <v>6.548</v>
      </c>
      <c r="O34">
        <v>3.0009999999999999</v>
      </c>
      <c r="Q34">
        <v>6.2E-2</v>
      </c>
      <c r="R34">
        <v>1</v>
      </c>
      <c r="S34">
        <v>0</v>
      </c>
      <c r="T34">
        <v>0</v>
      </c>
      <c r="V34">
        <v>0</v>
      </c>
      <c r="Y34" s="11">
        <v>44840</v>
      </c>
      <c r="Z34">
        <v>0.694849537037037</v>
      </c>
      <c r="AB34">
        <v>1</v>
      </c>
      <c r="AD34">
        <v>3.9201299703482033</v>
      </c>
      <c r="AE34">
        <v>7.4724019836989015</v>
      </c>
      <c r="AF34">
        <v>3.5522720133506982</v>
      </c>
      <c r="AG34">
        <v>0.19256599787683376</v>
      </c>
      <c r="AK34">
        <v>0.81704135780325993</v>
      </c>
      <c r="AQ34">
        <v>1.4040132757802057</v>
      </c>
      <c r="AW34">
        <v>3.7987332467711883</v>
      </c>
      <c r="BC34">
        <v>4.6434314293862933</v>
      </c>
      <c r="BG34">
        <v>3.9041805853155269</v>
      </c>
      <c r="BH34">
        <v>7.5252295949720764</v>
      </c>
      <c r="BI34">
        <v>3.6210490096565495</v>
      </c>
      <c r="BJ34">
        <v>0.19714310021495768</v>
      </c>
    </row>
    <row r="35" spans="1:62" x14ac:dyDescent="0.35">
      <c r="A35">
        <v>34</v>
      </c>
      <c r="B35">
        <v>9</v>
      </c>
      <c r="C35" t="s">
        <v>88</v>
      </c>
      <c r="D35" t="s">
        <v>27</v>
      </c>
      <c r="G35">
        <v>0.5</v>
      </c>
      <c r="H35">
        <v>0.5</v>
      </c>
      <c r="I35">
        <v>4050</v>
      </c>
      <c r="J35">
        <v>7504</v>
      </c>
      <c r="L35">
        <v>1784</v>
      </c>
      <c r="M35">
        <v>3.5219999999999998</v>
      </c>
      <c r="N35">
        <v>6.6349999999999998</v>
      </c>
      <c r="O35">
        <v>3.1139999999999999</v>
      </c>
      <c r="Q35">
        <v>7.0999999999999994E-2</v>
      </c>
      <c r="R35">
        <v>1</v>
      </c>
      <c r="S35">
        <v>0</v>
      </c>
      <c r="T35">
        <v>0</v>
      </c>
      <c r="V35">
        <v>0</v>
      </c>
      <c r="Y35" s="11">
        <v>44840</v>
      </c>
      <c r="Z35">
        <v>0.70237268518518514</v>
      </c>
      <c r="AB35">
        <v>1</v>
      </c>
      <c r="AD35">
        <v>3.8882312002828501</v>
      </c>
      <c r="AE35">
        <v>7.5780572062452505</v>
      </c>
      <c r="AF35">
        <v>3.6898260059624004</v>
      </c>
      <c r="AG35">
        <v>0.20172020255308162</v>
      </c>
    </row>
    <row r="36" spans="1:62" x14ac:dyDescent="0.35">
      <c r="A36">
        <v>35</v>
      </c>
      <c r="B36">
        <v>10</v>
      </c>
      <c r="C36" t="s">
        <v>89</v>
      </c>
      <c r="D36" t="s">
        <v>27</v>
      </c>
      <c r="G36">
        <v>0.5</v>
      </c>
      <c r="H36">
        <v>0.5</v>
      </c>
      <c r="I36">
        <v>4202</v>
      </c>
      <c r="J36">
        <v>7315</v>
      </c>
      <c r="L36">
        <v>2292</v>
      </c>
      <c r="M36">
        <v>3.6379999999999999</v>
      </c>
      <c r="N36">
        <v>6.476</v>
      </c>
      <c r="O36">
        <v>2.8380000000000001</v>
      </c>
      <c r="Q36">
        <v>0.124</v>
      </c>
      <c r="R36">
        <v>1</v>
      </c>
      <c r="S36">
        <v>0</v>
      </c>
      <c r="T36">
        <v>0</v>
      </c>
      <c r="V36">
        <v>0</v>
      </c>
      <c r="Y36" s="11">
        <v>44840</v>
      </c>
      <c r="Z36">
        <v>0.7157175925925926</v>
      </c>
      <c r="AB36">
        <v>1</v>
      </c>
      <c r="AD36">
        <v>4.0351588684626591</v>
      </c>
      <c r="AE36">
        <v>7.3860491575792899</v>
      </c>
      <c r="AF36">
        <v>3.3508902891166308</v>
      </c>
      <c r="AG36">
        <v>0.256430037559363</v>
      </c>
    </row>
    <row r="37" spans="1:62" x14ac:dyDescent="0.35">
      <c r="A37">
        <v>36</v>
      </c>
      <c r="B37">
        <v>10</v>
      </c>
      <c r="C37" t="s">
        <v>89</v>
      </c>
      <c r="D37" t="s">
        <v>27</v>
      </c>
      <c r="G37">
        <v>0.5</v>
      </c>
      <c r="H37">
        <v>0.5</v>
      </c>
      <c r="I37">
        <v>4290</v>
      </c>
      <c r="J37">
        <v>7391</v>
      </c>
      <c r="L37">
        <v>2324</v>
      </c>
      <c r="M37">
        <v>3.706</v>
      </c>
      <c r="N37">
        <v>6.54</v>
      </c>
      <c r="O37">
        <v>2.8340000000000001</v>
      </c>
      <c r="Q37">
        <v>0.127</v>
      </c>
      <c r="R37">
        <v>1</v>
      </c>
      <c r="S37">
        <v>0</v>
      </c>
      <c r="T37">
        <v>0</v>
      </c>
      <c r="V37">
        <v>0</v>
      </c>
      <c r="Y37" s="11">
        <v>44840</v>
      </c>
      <c r="Z37">
        <v>0.72278935185185178</v>
      </c>
      <c r="AB37">
        <v>1</v>
      </c>
      <c r="AD37">
        <v>4.1202222553036005</v>
      </c>
      <c r="AE37">
        <v>7.4632587432862367</v>
      </c>
      <c r="AF37">
        <v>3.3430364879826362</v>
      </c>
      <c r="AG37">
        <v>0.25987632637865632</v>
      </c>
      <c r="AK37">
        <v>0.25773417932915388</v>
      </c>
      <c r="AQ37">
        <v>1.1500016468486725</v>
      </c>
      <c r="AW37">
        <v>2.9125442137725965</v>
      </c>
      <c r="BC37">
        <v>1.6715120972049742</v>
      </c>
      <c r="BG37">
        <v>4.1255387169811595</v>
      </c>
      <c r="BH37">
        <v>7.4205902880271344</v>
      </c>
      <c r="BI37">
        <v>3.2950515710459749</v>
      </c>
      <c r="BJ37">
        <v>0.25772239586659795</v>
      </c>
    </row>
    <row r="38" spans="1:62" x14ac:dyDescent="0.35">
      <c r="A38">
        <v>37</v>
      </c>
      <c r="B38">
        <v>10</v>
      </c>
      <c r="C38" t="s">
        <v>89</v>
      </c>
      <c r="D38" t="s">
        <v>27</v>
      </c>
      <c r="G38">
        <v>0.5</v>
      </c>
      <c r="H38">
        <v>0.5</v>
      </c>
      <c r="I38">
        <v>4301</v>
      </c>
      <c r="J38">
        <v>7307</v>
      </c>
      <c r="L38">
        <v>2284</v>
      </c>
      <c r="M38">
        <v>3.714</v>
      </c>
      <c r="N38">
        <v>6.4690000000000003</v>
      </c>
      <c r="O38">
        <v>2.7549999999999999</v>
      </c>
      <c r="Q38">
        <v>0.123</v>
      </c>
      <c r="R38">
        <v>1</v>
      </c>
      <c r="S38">
        <v>0</v>
      </c>
      <c r="T38">
        <v>0</v>
      </c>
      <c r="V38">
        <v>0</v>
      </c>
      <c r="Y38" s="11">
        <v>44840</v>
      </c>
      <c r="Z38">
        <v>0.73031250000000003</v>
      </c>
      <c r="AB38">
        <v>1</v>
      </c>
      <c r="AD38">
        <v>4.1308551786587184</v>
      </c>
      <c r="AE38">
        <v>7.377921832768032</v>
      </c>
      <c r="AF38">
        <v>3.2470666541093136</v>
      </c>
      <c r="AG38">
        <v>0.25556846535453964</v>
      </c>
    </row>
    <row r="39" spans="1:62" x14ac:dyDescent="0.35">
      <c r="A39">
        <v>38</v>
      </c>
      <c r="B39">
        <v>11</v>
      </c>
      <c r="C39" t="s">
        <v>90</v>
      </c>
      <c r="D39" t="s">
        <v>27</v>
      </c>
      <c r="G39">
        <v>0.5</v>
      </c>
      <c r="H39">
        <v>0.5</v>
      </c>
      <c r="I39">
        <v>4117</v>
      </c>
      <c r="J39">
        <v>6854</v>
      </c>
      <c r="L39">
        <v>1614</v>
      </c>
      <c r="M39">
        <v>3.5739999999999998</v>
      </c>
      <c r="N39">
        <v>6.085</v>
      </c>
      <c r="O39">
        <v>2.512</v>
      </c>
      <c r="Q39">
        <v>5.2999999999999999E-2</v>
      </c>
      <c r="R39">
        <v>1</v>
      </c>
      <c r="S39">
        <v>0</v>
      </c>
      <c r="T39">
        <v>0</v>
      </c>
      <c r="V39">
        <v>0</v>
      </c>
      <c r="Y39" s="11">
        <v>44840</v>
      </c>
      <c r="Z39">
        <v>0.74344907407407401</v>
      </c>
      <c r="AB39">
        <v>1</v>
      </c>
      <c r="AD39">
        <v>3.9529953698094764</v>
      </c>
      <c r="AE39">
        <v>6.9177120653305737</v>
      </c>
      <c r="AF39">
        <v>2.9647166955210973</v>
      </c>
      <c r="AG39">
        <v>0.18341179320058587</v>
      </c>
    </row>
    <row r="40" spans="1:62" x14ac:dyDescent="0.35">
      <c r="A40">
        <v>39</v>
      </c>
      <c r="B40">
        <v>11</v>
      </c>
      <c r="C40" t="s">
        <v>90</v>
      </c>
      <c r="D40" t="s">
        <v>27</v>
      </c>
      <c r="G40">
        <v>0.5</v>
      </c>
      <c r="H40">
        <v>0.5</v>
      </c>
      <c r="I40">
        <v>4201</v>
      </c>
      <c r="J40">
        <v>6886</v>
      </c>
      <c r="L40">
        <v>1533</v>
      </c>
      <c r="M40">
        <v>3.6379999999999999</v>
      </c>
      <c r="N40">
        <v>6.1120000000000001</v>
      </c>
      <c r="O40">
        <v>2.4740000000000002</v>
      </c>
      <c r="Q40">
        <v>4.3999999999999997E-2</v>
      </c>
      <c r="R40">
        <v>1</v>
      </c>
      <c r="S40">
        <v>0</v>
      </c>
      <c r="T40">
        <v>0</v>
      </c>
      <c r="V40">
        <v>0</v>
      </c>
      <c r="Y40" s="11">
        <v>44840</v>
      </c>
      <c r="Z40">
        <v>0.75059027777777787</v>
      </c>
      <c r="AB40">
        <v>1</v>
      </c>
      <c r="AD40">
        <v>4.0341922390667397</v>
      </c>
      <c r="AE40">
        <v>6.9502213645756035</v>
      </c>
      <c r="AF40">
        <v>2.9160291255088637</v>
      </c>
      <c r="AG40">
        <v>0.17468837462674969</v>
      </c>
      <c r="AK40">
        <v>2.3024926483377124</v>
      </c>
      <c r="AQ40">
        <v>0.98415982048779349</v>
      </c>
      <c r="AW40">
        <v>0.81161785799771091</v>
      </c>
      <c r="BC40">
        <v>1.893080283406803</v>
      </c>
      <c r="BG40">
        <v>3.9882773427605498</v>
      </c>
      <c r="BH40">
        <v>6.9161881919284625</v>
      </c>
      <c r="BI40">
        <v>2.9279108491679136</v>
      </c>
      <c r="BJ40">
        <v>0.17635767077359488</v>
      </c>
    </row>
    <row r="41" spans="1:62" x14ac:dyDescent="0.35">
      <c r="A41">
        <v>40</v>
      </c>
      <c r="B41">
        <v>11</v>
      </c>
      <c r="C41" t="s">
        <v>90</v>
      </c>
      <c r="D41" t="s">
        <v>27</v>
      </c>
      <c r="G41">
        <v>0.5</v>
      </c>
      <c r="H41">
        <v>0.5</v>
      </c>
      <c r="I41">
        <v>4106</v>
      </c>
      <c r="J41">
        <v>6819</v>
      </c>
      <c r="L41">
        <v>1564</v>
      </c>
      <c r="M41">
        <v>3.5649999999999999</v>
      </c>
      <c r="N41">
        <v>6.0549999999999997</v>
      </c>
      <c r="O41">
        <v>2.4910000000000001</v>
      </c>
      <c r="Q41">
        <v>4.8000000000000001E-2</v>
      </c>
      <c r="R41">
        <v>1</v>
      </c>
      <c r="S41">
        <v>0</v>
      </c>
      <c r="T41">
        <v>0</v>
      </c>
      <c r="V41">
        <v>0</v>
      </c>
      <c r="Y41" s="11">
        <v>44840</v>
      </c>
      <c r="Z41">
        <v>0.75821759259259258</v>
      </c>
      <c r="AB41">
        <v>1</v>
      </c>
      <c r="AD41">
        <v>3.9423624464543594</v>
      </c>
      <c r="AE41">
        <v>6.8821550192813223</v>
      </c>
      <c r="AF41">
        <v>2.9397925728269629</v>
      </c>
      <c r="AG41">
        <v>0.17802696692044009</v>
      </c>
    </row>
    <row r="42" spans="1:62" x14ac:dyDescent="0.35">
      <c r="A42">
        <v>41</v>
      </c>
      <c r="B42">
        <v>12</v>
      </c>
      <c r="C42" t="s">
        <v>91</v>
      </c>
      <c r="D42" t="s">
        <v>27</v>
      </c>
      <c r="G42">
        <v>0.5</v>
      </c>
      <c r="H42">
        <v>0.5</v>
      </c>
      <c r="I42">
        <v>2888</v>
      </c>
      <c r="J42">
        <v>4192</v>
      </c>
      <c r="L42">
        <v>1070</v>
      </c>
      <c r="M42">
        <v>2.63</v>
      </c>
      <c r="N42">
        <v>3.83</v>
      </c>
      <c r="O42">
        <v>1.1990000000000001</v>
      </c>
      <c r="Q42">
        <v>0</v>
      </c>
      <c r="R42">
        <v>1</v>
      </c>
      <c r="S42">
        <v>0</v>
      </c>
      <c r="T42">
        <v>0</v>
      </c>
      <c r="V42">
        <v>0</v>
      </c>
      <c r="Y42" s="11">
        <v>44840</v>
      </c>
      <c r="Z42">
        <v>0.77106481481481481</v>
      </c>
      <c r="AB42">
        <v>1</v>
      </c>
      <c r="AD42">
        <v>2.7650078422240512</v>
      </c>
      <c r="AE42">
        <v>4.2133447343846226</v>
      </c>
      <c r="AF42">
        <v>1.4483368921605715</v>
      </c>
      <c r="AG42">
        <v>0.12482488327259954</v>
      </c>
    </row>
    <row r="43" spans="1:62" x14ac:dyDescent="0.35">
      <c r="A43">
        <v>42</v>
      </c>
      <c r="B43">
        <v>12</v>
      </c>
      <c r="C43" t="s">
        <v>91</v>
      </c>
      <c r="D43" t="s">
        <v>27</v>
      </c>
      <c r="G43">
        <v>0.5</v>
      </c>
      <c r="H43">
        <v>0.5</v>
      </c>
      <c r="I43">
        <v>2442</v>
      </c>
      <c r="J43">
        <v>4213</v>
      </c>
      <c r="L43">
        <v>1142</v>
      </c>
      <c r="M43">
        <v>2.2879999999999998</v>
      </c>
      <c r="N43">
        <v>3.8479999999999999</v>
      </c>
      <c r="O43">
        <v>1.56</v>
      </c>
      <c r="Q43">
        <v>3.0000000000000001E-3</v>
      </c>
      <c r="R43">
        <v>1</v>
      </c>
      <c r="S43">
        <v>0</v>
      </c>
      <c r="T43">
        <v>0</v>
      </c>
      <c r="V43">
        <v>0</v>
      </c>
      <c r="Y43" s="11">
        <v>44840</v>
      </c>
      <c r="Z43">
        <v>0.77799768518518519</v>
      </c>
      <c r="AB43">
        <v>1</v>
      </c>
      <c r="AD43">
        <v>2.3338911316438233</v>
      </c>
      <c r="AE43">
        <v>4.2346789620141738</v>
      </c>
      <c r="AF43">
        <v>1.9007878303703505</v>
      </c>
      <c r="AG43">
        <v>0.13257903311600949</v>
      </c>
      <c r="AK43">
        <v>6.6854466919984095</v>
      </c>
      <c r="AQ43">
        <v>0.4086698229859671</v>
      </c>
      <c r="AW43">
        <v>9.8649568113215693</v>
      </c>
      <c r="BC43">
        <v>6.3702659781634274</v>
      </c>
      <c r="BG43">
        <v>2.4146046862031261</v>
      </c>
      <c r="BH43">
        <v>4.2260436794022125</v>
      </c>
      <c r="BI43">
        <v>1.8114389931990864</v>
      </c>
      <c r="BJ43">
        <v>0.1284865651430987</v>
      </c>
    </row>
    <row r="44" spans="1:62" x14ac:dyDescent="0.35">
      <c r="A44">
        <v>43</v>
      </c>
      <c r="B44">
        <v>12</v>
      </c>
      <c r="C44" t="s">
        <v>91</v>
      </c>
      <c r="D44" t="s">
        <v>27</v>
      </c>
      <c r="G44">
        <v>0.5</v>
      </c>
      <c r="H44">
        <v>0.5</v>
      </c>
      <c r="I44">
        <v>2609</v>
      </c>
      <c r="J44">
        <v>4196</v>
      </c>
      <c r="L44">
        <v>1066</v>
      </c>
      <c r="M44">
        <v>2.4169999999999998</v>
      </c>
      <c r="N44">
        <v>3.8330000000000002</v>
      </c>
      <c r="O44">
        <v>1.417</v>
      </c>
      <c r="Q44">
        <v>0</v>
      </c>
      <c r="R44">
        <v>1</v>
      </c>
      <c r="S44">
        <v>0</v>
      </c>
      <c r="T44">
        <v>0</v>
      </c>
      <c r="V44">
        <v>0</v>
      </c>
      <c r="Y44" s="11">
        <v>44840</v>
      </c>
      <c r="Z44">
        <v>0.78542824074074069</v>
      </c>
      <c r="AB44">
        <v>1</v>
      </c>
      <c r="AD44">
        <v>2.4953182407624288</v>
      </c>
      <c r="AE44">
        <v>4.2174083967902511</v>
      </c>
      <c r="AF44">
        <v>1.7220901560278223</v>
      </c>
      <c r="AG44">
        <v>0.12439409717018789</v>
      </c>
    </row>
    <row r="45" spans="1:62" x14ac:dyDescent="0.35">
      <c r="A45">
        <v>44</v>
      </c>
      <c r="B45">
        <v>13</v>
      </c>
      <c r="C45" t="s">
        <v>92</v>
      </c>
      <c r="D45" t="s">
        <v>27</v>
      </c>
      <c r="G45">
        <v>0.5</v>
      </c>
      <c r="H45">
        <v>0.5</v>
      </c>
      <c r="I45">
        <v>3651</v>
      </c>
      <c r="J45">
        <v>15686</v>
      </c>
      <c r="L45">
        <v>2841</v>
      </c>
      <c r="M45">
        <v>3.2160000000000002</v>
      </c>
      <c r="N45">
        <v>13.567</v>
      </c>
      <c r="O45">
        <v>10.352</v>
      </c>
      <c r="Q45">
        <v>0.18099999999999999</v>
      </c>
      <c r="R45">
        <v>1</v>
      </c>
      <c r="S45">
        <v>0</v>
      </c>
      <c r="T45">
        <v>0</v>
      </c>
      <c r="V45">
        <v>0</v>
      </c>
      <c r="Y45" s="11">
        <v>44840</v>
      </c>
      <c r="Z45">
        <v>0.79910879629629628</v>
      </c>
      <c r="AB45">
        <v>1</v>
      </c>
      <c r="AD45">
        <v>3.5025460713108529</v>
      </c>
      <c r="AE45">
        <v>15.890278656958913</v>
      </c>
      <c r="AF45">
        <v>12.38773258564806</v>
      </c>
      <c r="AG45">
        <v>0.31555543011536391</v>
      </c>
    </row>
    <row r="46" spans="1:62" x14ac:dyDescent="0.35">
      <c r="A46">
        <v>45</v>
      </c>
      <c r="B46">
        <v>13</v>
      </c>
      <c r="C46" t="s">
        <v>92</v>
      </c>
      <c r="D46" t="s">
        <v>27</v>
      </c>
      <c r="G46">
        <v>0.5</v>
      </c>
      <c r="H46">
        <v>0.5</v>
      </c>
      <c r="I46">
        <v>4228</v>
      </c>
      <c r="J46">
        <v>15829</v>
      </c>
      <c r="L46">
        <v>2829</v>
      </c>
      <c r="M46">
        <v>3.6589999999999998</v>
      </c>
      <c r="N46">
        <v>13.689</v>
      </c>
      <c r="O46">
        <v>10.029999999999999</v>
      </c>
      <c r="Q46">
        <v>0.18</v>
      </c>
      <c r="R46">
        <v>1</v>
      </c>
      <c r="S46">
        <v>0</v>
      </c>
      <c r="T46">
        <v>0</v>
      </c>
      <c r="V46">
        <v>0</v>
      </c>
      <c r="Y46" s="11">
        <v>44840</v>
      </c>
      <c r="Z46">
        <v>0.80642361111111116</v>
      </c>
      <c r="AB46">
        <v>1</v>
      </c>
      <c r="AD46">
        <v>4.0602912327565734</v>
      </c>
      <c r="AE46">
        <v>16.035554587960142</v>
      </c>
      <c r="AF46">
        <v>11.97526335520357</v>
      </c>
      <c r="AG46">
        <v>0.31426307180812896</v>
      </c>
      <c r="AK46">
        <v>3.1189832424942336</v>
      </c>
      <c r="AQ46">
        <v>1.2430803956893239</v>
      </c>
      <c r="AW46">
        <v>0.61488450233670688</v>
      </c>
      <c r="BC46">
        <v>0.68305012332451731</v>
      </c>
      <c r="BG46">
        <v>3.9979436367197465</v>
      </c>
      <c r="BH46">
        <v>15.936502816822941</v>
      </c>
      <c r="BI46">
        <v>11.938559180103194</v>
      </c>
      <c r="BJ46">
        <v>0.31534003706415814</v>
      </c>
    </row>
    <row r="47" spans="1:62" x14ac:dyDescent="0.35">
      <c r="A47">
        <v>46</v>
      </c>
      <c r="B47">
        <v>13</v>
      </c>
      <c r="C47" t="s">
        <v>92</v>
      </c>
      <c r="D47" t="s">
        <v>27</v>
      </c>
      <c r="G47">
        <v>0.5</v>
      </c>
      <c r="H47">
        <v>0.5</v>
      </c>
      <c r="I47">
        <v>4099</v>
      </c>
      <c r="J47">
        <v>15634</v>
      </c>
      <c r="L47">
        <v>2849</v>
      </c>
      <c r="M47">
        <v>3.56</v>
      </c>
      <c r="N47">
        <v>13.523999999999999</v>
      </c>
      <c r="O47">
        <v>9.9640000000000004</v>
      </c>
      <c r="Q47">
        <v>0.182</v>
      </c>
      <c r="R47">
        <v>1</v>
      </c>
      <c r="S47">
        <v>0</v>
      </c>
      <c r="T47">
        <v>0</v>
      </c>
      <c r="V47">
        <v>0</v>
      </c>
      <c r="Y47" s="11">
        <v>44840</v>
      </c>
      <c r="Z47">
        <v>0.81424768518518509</v>
      </c>
      <c r="AB47">
        <v>1</v>
      </c>
      <c r="AD47">
        <v>3.93559604068292</v>
      </c>
      <c r="AE47">
        <v>15.837451045685739</v>
      </c>
      <c r="AF47">
        <v>11.901855005002819</v>
      </c>
      <c r="AG47">
        <v>0.31641700232018727</v>
      </c>
    </row>
    <row r="48" spans="1:62" x14ac:dyDescent="0.35">
      <c r="A48">
        <v>47</v>
      </c>
      <c r="B48">
        <v>14</v>
      </c>
      <c r="C48" t="s">
        <v>93</v>
      </c>
      <c r="D48" t="s">
        <v>27</v>
      </c>
      <c r="G48">
        <v>0.5</v>
      </c>
      <c r="H48">
        <v>0.5</v>
      </c>
      <c r="I48">
        <v>767</v>
      </c>
      <c r="J48">
        <v>2707</v>
      </c>
      <c r="L48">
        <v>544</v>
      </c>
      <c r="M48">
        <v>1.0029999999999999</v>
      </c>
      <c r="N48">
        <v>2.5720000000000001</v>
      </c>
      <c r="O48">
        <v>1.569</v>
      </c>
      <c r="Q48">
        <v>0</v>
      </c>
      <c r="R48">
        <v>1</v>
      </c>
      <c r="S48">
        <v>0</v>
      </c>
      <c r="T48">
        <v>0</v>
      </c>
      <c r="V48">
        <v>0</v>
      </c>
      <c r="Y48" s="11">
        <v>44840</v>
      </c>
      <c r="Z48">
        <v>0.82584490740740746</v>
      </c>
      <c r="AB48">
        <v>1</v>
      </c>
      <c r="AD48">
        <v>0.71478689347817048</v>
      </c>
      <c r="AE48">
        <v>2.7047100662949397</v>
      </c>
      <c r="AF48">
        <v>1.9899231728167692</v>
      </c>
      <c r="AG48">
        <v>6.817651080546569E-2</v>
      </c>
    </row>
    <row r="49" spans="1:62" x14ac:dyDescent="0.35">
      <c r="A49">
        <v>48</v>
      </c>
      <c r="B49">
        <v>14</v>
      </c>
      <c r="C49" t="s">
        <v>93</v>
      </c>
      <c r="D49" t="s">
        <v>27</v>
      </c>
      <c r="G49">
        <v>0.5</v>
      </c>
      <c r="H49">
        <v>0.5</v>
      </c>
      <c r="I49">
        <v>2577</v>
      </c>
      <c r="J49">
        <v>6206</v>
      </c>
      <c r="L49">
        <v>792</v>
      </c>
      <c r="M49">
        <v>2.3919999999999999</v>
      </c>
      <c r="N49">
        <v>5.5369999999999999</v>
      </c>
      <c r="O49">
        <v>3.145</v>
      </c>
      <c r="Q49">
        <v>0</v>
      </c>
      <c r="R49">
        <v>1</v>
      </c>
      <c r="S49">
        <v>0</v>
      </c>
      <c r="T49">
        <v>0</v>
      </c>
      <c r="V49">
        <v>0</v>
      </c>
      <c r="Y49" s="11">
        <v>44840</v>
      </c>
      <c r="Z49">
        <v>0.83268518518518519</v>
      </c>
      <c r="AB49">
        <v>1</v>
      </c>
      <c r="AD49">
        <v>2.4643861000929954</v>
      </c>
      <c r="AE49">
        <v>6.2593987556187116</v>
      </c>
      <c r="AF49">
        <v>3.7950126555257162</v>
      </c>
      <c r="AG49">
        <v>9.4885249154988874E-2</v>
      </c>
      <c r="AK49">
        <v>39.956518919436938</v>
      </c>
      <c r="AQ49">
        <v>0.55335503203850389</v>
      </c>
      <c r="AW49">
        <v>40.002129957545435</v>
      </c>
      <c r="BC49">
        <v>2.2445610757092096</v>
      </c>
      <c r="BG49">
        <v>3.0796457105959436</v>
      </c>
      <c r="BH49">
        <v>6.2421281903947898</v>
      </c>
      <c r="BI49">
        <v>3.1624824797988462</v>
      </c>
      <c r="BJ49">
        <v>9.5962214411018043E-2</v>
      </c>
    </row>
    <row r="50" spans="1:62" x14ac:dyDescent="0.35">
      <c r="A50">
        <v>49</v>
      </c>
      <c r="B50">
        <v>14</v>
      </c>
      <c r="C50" t="s">
        <v>93</v>
      </c>
      <c r="D50" t="s">
        <v>27</v>
      </c>
      <c r="G50">
        <v>0.5</v>
      </c>
      <c r="H50">
        <v>0.5</v>
      </c>
      <c r="I50">
        <v>3850</v>
      </c>
      <c r="J50">
        <v>6172</v>
      </c>
      <c r="L50">
        <v>812</v>
      </c>
      <c r="M50">
        <v>3.3679999999999999</v>
      </c>
      <c r="N50">
        <v>5.508</v>
      </c>
      <c r="O50">
        <v>2.1389999999999998</v>
      </c>
      <c r="Q50">
        <v>0</v>
      </c>
      <c r="R50">
        <v>1</v>
      </c>
      <c r="S50">
        <v>0</v>
      </c>
      <c r="T50">
        <v>0</v>
      </c>
      <c r="V50">
        <v>0</v>
      </c>
      <c r="Y50" s="11">
        <v>44840</v>
      </c>
      <c r="Z50">
        <v>0.84010416666666676</v>
      </c>
      <c r="AB50">
        <v>1</v>
      </c>
      <c r="AD50">
        <v>3.6949053210988918</v>
      </c>
      <c r="AE50">
        <v>6.224857625170868</v>
      </c>
      <c r="AF50">
        <v>2.5299523040719762</v>
      </c>
      <c r="AG50">
        <v>9.7039179667047198E-2</v>
      </c>
    </row>
    <row r="51" spans="1:62" x14ac:dyDescent="0.35">
      <c r="A51">
        <v>50</v>
      </c>
      <c r="B51">
        <v>15</v>
      </c>
      <c r="C51" t="s">
        <v>94</v>
      </c>
      <c r="D51" t="s">
        <v>27</v>
      </c>
      <c r="G51">
        <v>0.5</v>
      </c>
      <c r="H51">
        <v>0.5</v>
      </c>
      <c r="I51">
        <v>3724</v>
      </c>
      <c r="J51">
        <v>6059</v>
      </c>
      <c r="L51">
        <v>1394</v>
      </c>
      <c r="M51">
        <v>3.2719999999999998</v>
      </c>
      <c r="N51">
        <v>5.4109999999999996</v>
      </c>
      <c r="O51">
        <v>2.14</v>
      </c>
      <c r="Q51">
        <v>0.03</v>
      </c>
      <c r="R51">
        <v>1</v>
      </c>
      <c r="S51">
        <v>0</v>
      </c>
      <c r="T51">
        <v>0</v>
      </c>
      <c r="V51">
        <v>0</v>
      </c>
      <c r="Y51" s="11">
        <v>44840</v>
      </c>
      <c r="Z51">
        <v>0.8531481481481481</v>
      </c>
      <c r="AB51">
        <v>1</v>
      </c>
      <c r="AD51">
        <v>3.5731100172129979</v>
      </c>
      <c r="AE51">
        <v>6.1100591622118543</v>
      </c>
      <c r="AF51">
        <v>2.5369491449988564</v>
      </c>
      <c r="AG51">
        <v>0.15971855756794437</v>
      </c>
    </row>
    <row r="52" spans="1:62" x14ac:dyDescent="0.35">
      <c r="A52">
        <v>51</v>
      </c>
      <c r="B52">
        <v>15</v>
      </c>
      <c r="C52" t="s">
        <v>94</v>
      </c>
      <c r="D52" t="s">
        <v>27</v>
      </c>
      <c r="G52">
        <v>0.5</v>
      </c>
      <c r="H52">
        <v>0.5</v>
      </c>
      <c r="I52">
        <v>3797</v>
      </c>
      <c r="J52">
        <v>6021</v>
      </c>
      <c r="L52">
        <v>1297</v>
      </c>
      <c r="M52">
        <v>3.3279999999999998</v>
      </c>
      <c r="N52">
        <v>5.3789999999999996</v>
      </c>
      <c r="O52">
        <v>2.052</v>
      </c>
      <c r="Q52">
        <v>0.02</v>
      </c>
      <c r="R52">
        <v>1</v>
      </c>
      <c r="S52">
        <v>0</v>
      </c>
      <c r="T52">
        <v>0</v>
      </c>
      <c r="V52">
        <v>0</v>
      </c>
      <c r="Y52" s="11">
        <v>44840</v>
      </c>
      <c r="Z52">
        <v>0.86021990740740739</v>
      </c>
      <c r="AB52">
        <v>1</v>
      </c>
      <c r="AD52">
        <v>3.6436739631151429</v>
      </c>
      <c r="AE52">
        <v>6.0714543693583813</v>
      </c>
      <c r="AF52">
        <v>2.4277804062432384</v>
      </c>
      <c r="AG52">
        <v>0.1492719945844615</v>
      </c>
      <c r="AK52">
        <v>1.8203900252200316</v>
      </c>
      <c r="AQ52">
        <v>0.84014729673921829</v>
      </c>
      <c r="AW52">
        <v>0.61328535612689772</v>
      </c>
      <c r="BC52">
        <v>4.7885880407478725</v>
      </c>
      <c r="BG52">
        <v>3.6108085636538698</v>
      </c>
      <c r="BH52">
        <v>6.0460564793232017</v>
      </c>
      <c r="BI52">
        <v>2.435247915669331</v>
      </c>
      <c r="BJ52">
        <v>0.15293367645496064</v>
      </c>
    </row>
    <row r="53" spans="1:62" x14ac:dyDescent="0.35">
      <c r="A53">
        <v>52</v>
      </c>
      <c r="B53">
        <v>15</v>
      </c>
      <c r="C53" t="s">
        <v>94</v>
      </c>
      <c r="D53" t="s">
        <v>27</v>
      </c>
      <c r="G53">
        <v>0.5</v>
      </c>
      <c r="H53">
        <v>0.5</v>
      </c>
      <c r="I53">
        <v>3729</v>
      </c>
      <c r="J53">
        <v>5971</v>
      </c>
      <c r="L53">
        <v>1365</v>
      </c>
      <c r="M53">
        <v>3.2759999999999998</v>
      </c>
      <c r="N53">
        <v>5.3369999999999997</v>
      </c>
      <c r="O53">
        <v>2.0609999999999999</v>
      </c>
      <c r="Q53">
        <v>2.7E-2</v>
      </c>
      <c r="R53">
        <v>1</v>
      </c>
      <c r="S53">
        <v>0</v>
      </c>
      <c r="T53">
        <v>0</v>
      </c>
      <c r="V53">
        <v>0</v>
      </c>
      <c r="Y53" s="11">
        <v>44840</v>
      </c>
      <c r="Z53">
        <v>0.86797453703703698</v>
      </c>
      <c r="AB53">
        <v>1</v>
      </c>
      <c r="AD53">
        <v>3.5779431641925972</v>
      </c>
      <c r="AE53">
        <v>6.0206585892880211</v>
      </c>
      <c r="AF53">
        <v>2.4427154250954239</v>
      </c>
      <c r="AG53">
        <v>0.15659535832545979</v>
      </c>
    </row>
    <row r="54" spans="1:62" x14ac:dyDescent="0.35">
      <c r="A54">
        <v>53</v>
      </c>
      <c r="B54">
        <v>16</v>
      </c>
      <c r="C54" t="s">
        <v>95</v>
      </c>
      <c r="D54" t="s">
        <v>27</v>
      </c>
      <c r="G54">
        <v>0.5</v>
      </c>
      <c r="H54">
        <v>0.5</v>
      </c>
      <c r="I54">
        <v>1571</v>
      </c>
      <c r="J54">
        <v>5880</v>
      </c>
      <c r="L54">
        <v>1792</v>
      </c>
      <c r="M54">
        <v>1.62</v>
      </c>
      <c r="N54">
        <v>5.26</v>
      </c>
      <c r="O54">
        <v>3.64</v>
      </c>
      <c r="Q54">
        <v>7.0999999999999994E-2</v>
      </c>
      <c r="R54">
        <v>1</v>
      </c>
      <c r="S54">
        <v>0</v>
      </c>
      <c r="T54">
        <v>0</v>
      </c>
      <c r="V54">
        <v>0</v>
      </c>
      <c r="Y54" s="11">
        <v>44840</v>
      </c>
      <c r="Z54">
        <v>0.8800810185185185</v>
      </c>
      <c r="AB54">
        <v>1</v>
      </c>
      <c r="AD54">
        <v>1.4919569277976839</v>
      </c>
      <c r="AE54">
        <v>5.9282102695599672</v>
      </c>
      <c r="AF54">
        <v>4.4362533417622831</v>
      </c>
      <c r="AG54">
        <v>0.20258177475790495</v>
      </c>
    </row>
    <row r="55" spans="1:62" x14ac:dyDescent="0.35">
      <c r="A55">
        <v>54</v>
      </c>
      <c r="B55">
        <v>16</v>
      </c>
      <c r="C55" t="s">
        <v>95</v>
      </c>
      <c r="D55" t="s">
        <v>27</v>
      </c>
      <c r="G55">
        <v>0.5</v>
      </c>
      <c r="H55">
        <v>0.5</v>
      </c>
      <c r="I55">
        <v>2100</v>
      </c>
      <c r="J55">
        <v>6969</v>
      </c>
      <c r="L55">
        <v>1998</v>
      </c>
      <c r="M55">
        <v>2.0259999999999998</v>
      </c>
      <c r="N55">
        <v>6.1820000000000004</v>
      </c>
      <c r="O55">
        <v>4.1559999999999997</v>
      </c>
      <c r="Q55">
        <v>9.2999999999999999E-2</v>
      </c>
      <c r="R55">
        <v>1</v>
      </c>
      <c r="S55">
        <v>0</v>
      </c>
      <c r="T55">
        <v>0</v>
      </c>
      <c r="V55">
        <v>0</v>
      </c>
      <c r="Y55" s="11">
        <v>44840</v>
      </c>
      <c r="Z55">
        <v>0.8870717592592593</v>
      </c>
      <c r="AB55">
        <v>1</v>
      </c>
      <c r="AD55">
        <v>2.0033038782392545</v>
      </c>
      <c r="AE55">
        <v>7.0345423594924013</v>
      </c>
      <c r="AF55">
        <v>5.0312384812531468</v>
      </c>
      <c r="AG55">
        <v>0.22476725903210568</v>
      </c>
      <c r="AK55">
        <v>69.223077919059577</v>
      </c>
      <c r="AQ55">
        <v>0.15898624896299129</v>
      </c>
      <c r="AW55">
        <v>53.765976853048947</v>
      </c>
      <c r="BC55">
        <v>2.8806973732053511</v>
      </c>
      <c r="BG55">
        <v>3.0636963255632672</v>
      </c>
      <c r="BH55">
        <v>7.0289548236846615</v>
      </c>
      <c r="BI55">
        <v>3.9652584981213943</v>
      </c>
      <c r="BJ55">
        <v>0.22805200306299461</v>
      </c>
    </row>
    <row r="56" spans="1:62" x14ac:dyDescent="0.35">
      <c r="A56">
        <v>55</v>
      </c>
      <c r="B56">
        <v>16</v>
      </c>
      <c r="C56" t="s">
        <v>95</v>
      </c>
      <c r="D56" t="s">
        <v>27</v>
      </c>
      <c r="G56">
        <v>0.5</v>
      </c>
      <c r="H56">
        <v>0.5</v>
      </c>
      <c r="I56">
        <v>4294</v>
      </c>
      <c r="J56">
        <v>6958</v>
      </c>
      <c r="L56">
        <v>2059</v>
      </c>
      <c r="M56">
        <v>3.7090000000000001</v>
      </c>
      <c r="N56">
        <v>6.173</v>
      </c>
      <c r="O56">
        <v>2.464</v>
      </c>
      <c r="Q56">
        <v>9.9000000000000005E-2</v>
      </c>
      <c r="R56">
        <v>1</v>
      </c>
      <c r="S56">
        <v>0</v>
      </c>
      <c r="T56">
        <v>0</v>
      </c>
      <c r="V56">
        <v>0</v>
      </c>
      <c r="Y56" s="11">
        <v>44840</v>
      </c>
      <c r="Z56">
        <v>0.89473379629629635</v>
      </c>
      <c r="AB56">
        <v>1</v>
      </c>
      <c r="AD56">
        <v>4.1240887728872799</v>
      </c>
      <c r="AE56">
        <v>7.0233672878769218</v>
      </c>
      <c r="AF56">
        <v>2.8992785149896418</v>
      </c>
      <c r="AG56">
        <v>0.23133674709388355</v>
      </c>
    </row>
    <row r="57" spans="1:62" x14ac:dyDescent="0.35">
      <c r="A57">
        <v>56</v>
      </c>
      <c r="B57">
        <v>17</v>
      </c>
      <c r="C57" t="s">
        <v>96</v>
      </c>
      <c r="D57" t="s">
        <v>27</v>
      </c>
      <c r="G57">
        <v>0.5</v>
      </c>
      <c r="H57">
        <v>0.5</v>
      </c>
      <c r="I57">
        <v>3964</v>
      </c>
      <c r="J57">
        <v>7710</v>
      </c>
      <c r="L57">
        <v>2489</v>
      </c>
      <c r="M57">
        <v>3.456</v>
      </c>
      <c r="N57">
        <v>6.8109999999999999</v>
      </c>
      <c r="O57">
        <v>3.355</v>
      </c>
      <c r="Q57">
        <v>0.14399999999999999</v>
      </c>
      <c r="R57">
        <v>1</v>
      </c>
      <c r="S57">
        <v>0</v>
      </c>
      <c r="T57">
        <v>0</v>
      </c>
      <c r="V57">
        <v>0</v>
      </c>
      <c r="Y57" s="11">
        <v>44840</v>
      </c>
      <c r="Z57">
        <v>0.90802083333333339</v>
      </c>
      <c r="AB57">
        <v>1</v>
      </c>
      <c r="AD57">
        <v>3.8051010722337479</v>
      </c>
      <c r="AE57">
        <v>7.7873358201351328</v>
      </c>
      <c r="AF57">
        <v>3.9822347479013849</v>
      </c>
      <c r="AG57">
        <v>0.27764625310313745</v>
      </c>
    </row>
    <row r="58" spans="1:62" x14ac:dyDescent="0.35">
      <c r="A58">
        <v>57</v>
      </c>
      <c r="B58">
        <v>17</v>
      </c>
      <c r="C58" t="s">
        <v>96</v>
      </c>
      <c r="D58" t="s">
        <v>27</v>
      </c>
      <c r="G58">
        <v>0.5</v>
      </c>
      <c r="H58">
        <v>0.5</v>
      </c>
      <c r="I58">
        <v>4006</v>
      </c>
      <c r="J58">
        <v>7686</v>
      </c>
      <c r="L58">
        <v>2432</v>
      </c>
      <c r="M58">
        <v>3.488</v>
      </c>
      <c r="N58">
        <v>6.79</v>
      </c>
      <c r="O58">
        <v>3.302</v>
      </c>
      <c r="Q58">
        <v>0.13800000000000001</v>
      </c>
      <c r="R58">
        <v>1</v>
      </c>
      <c r="S58">
        <v>0</v>
      </c>
      <c r="T58">
        <v>0</v>
      </c>
      <c r="V58">
        <v>0</v>
      </c>
      <c r="Y58" s="11">
        <v>44840</v>
      </c>
      <c r="Z58">
        <v>0.91509259259259268</v>
      </c>
      <c r="AB58">
        <v>1</v>
      </c>
      <c r="AD58">
        <v>3.8456995068623794</v>
      </c>
      <c r="AE58">
        <v>7.7629538457013592</v>
      </c>
      <c r="AF58">
        <v>3.9172543388389798</v>
      </c>
      <c r="AG58">
        <v>0.27150755114377123</v>
      </c>
      <c r="AK58">
        <v>3.5298963552920171</v>
      </c>
      <c r="AQ58">
        <v>1.0921286338532301</v>
      </c>
      <c r="AW58">
        <v>1.2449634788470429</v>
      </c>
      <c r="BC58">
        <v>1.8081456760307024</v>
      </c>
      <c r="BG58">
        <v>3.7790020785439138</v>
      </c>
      <c r="BH58">
        <v>7.7207933482429603</v>
      </c>
      <c r="BI58">
        <v>3.9417912696990469</v>
      </c>
      <c r="BJ58">
        <v>0.27398457123263831</v>
      </c>
    </row>
    <row r="59" spans="1:62" x14ac:dyDescent="0.35">
      <c r="A59">
        <v>58</v>
      </c>
      <c r="B59">
        <v>17</v>
      </c>
      <c r="C59" t="s">
        <v>96</v>
      </c>
      <c r="D59" t="s">
        <v>27</v>
      </c>
      <c r="G59">
        <v>0.5</v>
      </c>
      <c r="H59">
        <v>0.5</v>
      </c>
      <c r="I59">
        <v>3868</v>
      </c>
      <c r="J59">
        <v>7603</v>
      </c>
      <c r="L59">
        <v>2478</v>
      </c>
      <c r="M59">
        <v>3.383</v>
      </c>
      <c r="N59">
        <v>6.72</v>
      </c>
      <c r="O59">
        <v>3.3370000000000002</v>
      </c>
      <c r="Q59">
        <v>0.14299999999999999</v>
      </c>
      <c r="R59">
        <v>1</v>
      </c>
      <c r="S59">
        <v>0</v>
      </c>
      <c r="T59">
        <v>0</v>
      </c>
      <c r="V59">
        <v>0</v>
      </c>
      <c r="Y59" s="11">
        <v>44840</v>
      </c>
      <c r="Z59">
        <v>0.92270833333333335</v>
      </c>
      <c r="AB59">
        <v>1</v>
      </c>
      <c r="AD59">
        <v>3.7123046502254482</v>
      </c>
      <c r="AE59">
        <v>7.6786328507845623</v>
      </c>
      <c r="AF59">
        <v>3.9663282005591141</v>
      </c>
      <c r="AG59">
        <v>0.27646159132150544</v>
      </c>
    </row>
    <row r="60" spans="1:62" x14ac:dyDescent="0.35">
      <c r="A60">
        <v>59</v>
      </c>
      <c r="B60">
        <v>18</v>
      </c>
      <c r="C60" t="s">
        <v>97</v>
      </c>
      <c r="D60" t="s">
        <v>27</v>
      </c>
      <c r="G60">
        <v>0.5</v>
      </c>
      <c r="H60">
        <v>0.5</v>
      </c>
      <c r="I60">
        <v>842</v>
      </c>
      <c r="J60">
        <v>2827</v>
      </c>
      <c r="L60">
        <v>723</v>
      </c>
      <c r="M60">
        <v>1.06</v>
      </c>
      <c r="N60">
        <v>2.6739999999999999</v>
      </c>
      <c r="O60">
        <v>1.613</v>
      </c>
      <c r="Q60">
        <v>0</v>
      </c>
      <c r="R60">
        <v>1</v>
      </c>
      <c r="S60">
        <v>0</v>
      </c>
      <c r="T60">
        <v>0</v>
      </c>
      <c r="V60">
        <v>0</v>
      </c>
      <c r="Y60" s="11">
        <v>44840</v>
      </c>
      <c r="Z60">
        <v>0.9343055555555555</v>
      </c>
      <c r="AB60">
        <v>1</v>
      </c>
      <c r="AD60">
        <v>0.78728409817215494</v>
      </c>
      <c r="AE60">
        <v>2.8266199384638027</v>
      </c>
      <c r="AF60">
        <v>2.0393358402916477</v>
      </c>
      <c r="AG60">
        <v>8.7454188888387671E-2</v>
      </c>
    </row>
    <row r="61" spans="1:62" x14ac:dyDescent="0.35">
      <c r="A61">
        <v>60</v>
      </c>
      <c r="B61">
        <v>18</v>
      </c>
      <c r="C61" t="s">
        <v>97</v>
      </c>
      <c r="D61" t="s">
        <v>27</v>
      </c>
      <c r="G61">
        <v>0.5</v>
      </c>
      <c r="H61">
        <v>0.5</v>
      </c>
      <c r="I61">
        <v>3280</v>
      </c>
      <c r="J61">
        <v>7564</v>
      </c>
      <c r="L61">
        <v>1611</v>
      </c>
      <c r="M61">
        <v>2.931</v>
      </c>
      <c r="N61">
        <v>6.6859999999999999</v>
      </c>
      <c r="O61">
        <v>3.7549999999999999</v>
      </c>
      <c r="Q61">
        <v>5.1999999999999998E-2</v>
      </c>
      <c r="R61">
        <v>1</v>
      </c>
      <c r="S61">
        <v>0</v>
      </c>
      <c r="T61">
        <v>0</v>
      </c>
      <c r="V61">
        <v>0</v>
      </c>
      <c r="Y61" s="11">
        <v>44840</v>
      </c>
      <c r="Z61">
        <v>0.94123842592592588</v>
      </c>
      <c r="AB61">
        <v>2</v>
      </c>
      <c r="AD61">
        <v>3.1439265654246098</v>
      </c>
      <c r="AE61">
        <v>7.6390121423296815</v>
      </c>
      <c r="AF61">
        <v>4.4950855769050717</v>
      </c>
      <c r="AG61">
        <v>0.18308870362377713</v>
      </c>
      <c r="AK61">
        <v>43.573789176685118</v>
      </c>
      <c r="AQ61">
        <v>1.4331948950262825</v>
      </c>
      <c r="AW61">
        <v>52.180987544845209</v>
      </c>
      <c r="BC61">
        <v>6.2676533928334495</v>
      </c>
      <c r="BG61">
        <v>4.0196927981279416</v>
      </c>
      <c r="BH61">
        <v>7.5846606576543962</v>
      </c>
      <c r="BI61">
        <v>3.5649678595264547</v>
      </c>
      <c r="BJ61">
        <v>0.1890120125319375</v>
      </c>
    </row>
    <row r="62" spans="1:62" x14ac:dyDescent="0.35">
      <c r="A62">
        <v>61</v>
      </c>
      <c r="B62">
        <v>18</v>
      </c>
      <c r="C62" t="s">
        <v>97</v>
      </c>
      <c r="D62" t="s">
        <v>27</v>
      </c>
      <c r="G62">
        <v>0.5</v>
      </c>
      <c r="H62">
        <v>0.5</v>
      </c>
      <c r="I62">
        <v>5092</v>
      </c>
      <c r="J62">
        <v>7457</v>
      </c>
      <c r="L62">
        <v>1721</v>
      </c>
      <c r="M62">
        <v>4.3209999999999997</v>
      </c>
      <c r="N62">
        <v>6.5960000000000001</v>
      </c>
      <c r="O62">
        <v>2.2749999999999999</v>
      </c>
      <c r="Q62">
        <v>6.4000000000000001E-2</v>
      </c>
      <c r="R62">
        <v>1</v>
      </c>
      <c r="S62">
        <v>0</v>
      </c>
      <c r="T62">
        <v>0</v>
      </c>
      <c r="V62">
        <v>0</v>
      </c>
      <c r="Y62" s="11">
        <v>44840</v>
      </c>
      <c r="Z62">
        <v>0.94878472222222221</v>
      </c>
      <c r="AB62">
        <v>2</v>
      </c>
      <c r="AD62">
        <v>4.8954590308312742</v>
      </c>
      <c r="AE62">
        <v>7.5303091729791118</v>
      </c>
      <c r="AF62">
        <v>2.6348501421478376</v>
      </c>
      <c r="AG62">
        <v>0.1949353214400979</v>
      </c>
    </row>
    <row r="63" spans="1:62" x14ac:dyDescent="0.35">
      <c r="A63">
        <v>62</v>
      </c>
      <c r="B63">
        <v>19</v>
      </c>
      <c r="C63" t="s">
        <v>62</v>
      </c>
      <c r="D63" t="s">
        <v>27</v>
      </c>
      <c r="G63">
        <v>0.5</v>
      </c>
      <c r="H63">
        <v>0.5</v>
      </c>
      <c r="I63">
        <v>6831</v>
      </c>
      <c r="J63">
        <v>21219</v>
      </c>
      <c r="L63">
        <v>5686</v>
      </c>
      <c r="M63">
        <v>5.6559999999999997</v>
      </c>
      <c r="N63">
        <v>18.254999999999999</v>
      </c>
      <c r="O63">
        <v>12.599</v>
      </c>
      <c r="Q63">
        <v>0.47899999999999998</v>
      </c>
      <c r="R63">
        <v>1</v>
      </c>
      <c r="S63">
        <v>0</v>
      </c>
      <c r="T63">
        <v>0</v>
      </c>
      <c r="V63">
        <v>0</v>
      </c>
      <c r="Y63" s="11">
        <v>44840</v>
      </c>
      <c r="Z63">
        <v>0.96223379629629635</v>
      </c>
      <c r="AB63">
        <v>1</v>
      </c>
      <c r="AD63">
        <v>6.5764275503357945</v>
      </c>
      <c r="AE63">
        <v>21.511339679544918</v>
      </c>
      <c r="AF63">
        <v>14.934912129209124</v>
      </c>
      <c r="AG63">
        <v>0.62195204545566007</v>
      </c>
    </row>
    <row r="64" spans="1:62" x14ac:dyDescent="0.35">
      <c r="A64">
        <v>63</v>
      </c>
      <c r="B64">
        <v>19</v>
      </c>
      <c r="C64" t="s">
        <v>62</v>
      </c>
      <c r="D64" t="s">
        <v>27</v>
      </c>
      <c r="G64">
        <v>0.5</v>
      </c>
      <c r="H64">
        <v>0.5</v>
      </c>
      <c r="I64">
        <v>7507</v>
      </c>
      <c r="J64">
        <v>21306</v>
      </c>
      <c r="L64">
        <v>5828</v>
      </c>
      <c r="M64">
        <v>6.1740000000000004</v>
      </c>
      <c r="N64">
        <v>18.329000000000001</v>
      </c>
      <c r="O64">
        <v>12.154999999999999</v>
      </c>
      <c r="Q64">
        <v>0.49399999999999999</v>
      </c>
      <c r="R64">
        <v>1</v>
      </c>
      <c r="S64">
        <v>0</v>
      </c>
      <c r="T64">
        <v>0</v>
      </c>
      <c r="V64">
        <v>0</v>
      </c>
      <c r="Y64" s="11">
        <v>44840</v>
      </c>
      <c r="Z64">
        <v>0.96944444444444444</v>
      </c>
      <c r="AB64">
        <v>1</v>
      </c>
      <c r="AD64">
        <v>7.2298690219775743</v>
      </c>
      <c r="AE64">
        <v>21.599724336867343</v>
      </c>
      <c r="AF64">
        <v>14.369855314889769</v>
      </c>
      <c r="AG64">
        <v>0.63724495209127419</v>
      </c>
      <c r="AK64">
        <v>4.4830956544201346</v>
      </c>
      <c r="AM64">
        <v>115.47543801094908</v>
      </c>
      <c r="AQ64">
        <v>1.8369232364835051</v>
      </c>
      <c r="AS64">
        <v>94.321169219734429</v>
      </c>
      <c r="AW64">
        <v>5.1737518298408656</v>
      </c>
      <c r="AY64">
        <v>73.166900428519881</v>
      </c>
      <c r="BC64">
        <v>1.1558644435870962</v>
      </c>
      <c r="BE64">
        <v>107.98182752953466</v>
      </c>
      <c r="BG64">
        <v>7.3956459633778184</v>
      </c>
      <c r="BH64">
        <v>21.403144667995051</v>
      </c>
      <c r="BI64">
        <v>14.007498704617234</v>
      </c>
      <c r="BJ64">
        <v>0.6335832702207751</v>
      </c>
    </row>
    <row r="65" spans="1:62" x14ac:dyDescent="0.35">
      <c r="A65">
        <v>64</v>
      </c>
      <c r="B65">
        <v>19</v>
      </c>
      <c r="C65" t="s">
        <v>62</v>
      </c>
      <c r="D65" t="s">
        <v>27</v>
      </c>
      <c r="G65">
        <v>0.5</v>
      </c>
      <c r="H65">
        <v>0.5</v>
      </c>
      <c r="I65">
        <v>7850</v>
      </c>
      <c r="J65">
        <v>20919</v>
      </c>
      <c r="L65">
        <v>5760</v>
      </c>
      <c r="M65">
        <v>6.4370000000000003</v>
      </c>
      <c r="N65">
        <v>18.001000000000001</v>
      </c>
      <c r="O65">
        <v>11.564</v>
      </c>
      <c r="Q65">
        <v>0.48599999999999999</v>
      </c>
      <c r="R65">
        <v>1</v>
      </c>
      <c r="S65">
        <v>0</v>
      </c>
      <c r="T65">
        <v>0</v>
      </c>
      <c r="V65">
        <v>0</v>
      </c>
      <c r="Y65" s="11">
        <v>44840</v>
      </c>
      <c r="Z65">
        <v>0.97726851851851848</v>
      </c>
      <c r="AB65">
        <v>1</v>
      </c>
      <c r="AD65">
        <v>7.5614229047780634</v>
      </c>
      <c r="AE65">
        <v>21.206564999122762</v>
      </c>
      <c r="AF65">
        <v>13.645142094344699</v>
      </c>
      <c r="AG65">
        <v>0.6299215883502759</v>
      </c>
    </row>
    <row r="66" spans="1:62" x14ac:dyDescent="0.35">
      <c r="A66">
        <v>65</v>
      </c>
      <c r="B66">
        <v>20</v>
      </c>
      <c r="C66" t="s">
        <v>63</v>
      </c>
      <c r="D66" t="s">
        <v>27</v>
      </c>
      <c r="G66">
        <v>0.5</v>
      </c>
      <c r="H66">
        <v>0.5</v>
      </c>
      <c r="I66">
        <v>6421</v>
      </c>
      <c r="J66">
        <v>8346</v>
      </c>
      <c r="L66">
        <v>1724</v>
      </c>
      <c r="M66">
        <v>5.3410000000000002</v>
      </c>
      <c r="N66">
        <v>7.3490000000000002</v>
      </c>
      <c r="O66">
        <v>2.008</v>
      </c>
      <c r="Q66">
        <v>6.4000000000000001E-2</v>
      </c>
      <c r="R66">
        <v>1</v>
      </c>
      <c r="S66">
        <v>0</v>
      </c>
      <c r="T66">
        <v>0</v>
      </c>
      <c r="V66">
        <v>0</v>
      </c>
      <c r="Y66" s="11">
        <v>44840</v>
      </c>
      <c r="Z66">
        <v>0.99089120370370365</v>
      </c>
      <c r="AB66">
        <v>1</v>
      </c>
      <c r="AD66">
        <v>6.1801094980086795</v>
      </c>
      <c r="AE66">
        <v>8.4334581426301067</v>
      </c>
      <c r="AF66">
        <v>2.2533486446214273</v>
      </c>
      <c r="AG66">
        <v>0.19525841101690666</v>
      </c>
    </row>
    <row r="67" spans="1:62" x14ac:dyDescent="0.35">
      <c r="A67">
        <v>66</v>
      </c>
      <c r="B67">
        <v>20</v>
      </c>
      <c r="C67" t="s">
        <v>63</v>
      </c>
      <c r="D67" t="s">
        <v>27</v>
      </c>
      <c r="G67">
        <v>0.5</v>
      </c>
      <c r="H67">
        <v>0.5</v>
      </c>
      <c r="I67">
        <v>6037</v>
      </c>
      <c r="J67">
        <v>8398</v>
      </c>
      <c r="L67">
        <v>1733</v>
      </c>
      <c r="M67">
        <v>5.0460000000000003</v>
      </c>
      <c r="N67">
        <v>7.3929999999999998</v>
      </c>
      <c r="O67">
        <v>2.347</v>
      </c>
      <c r="Q67">
        <v>6.5000000000000002E-2</v>
      </c>
      <c r="R67">
        <v>1</v>
      </c>
      <c r="S67">
        <v>0</v>
      </c>
      <c r="T67">
        <v>0</v>
      </c>
      <c r="V67">
        <v>0</v>
      </c>
      <c r="Y67" s="11">
        <v>44840</v>
      </c>
      <c r="Z67">
        <v>0.99822916666666661</v>
      </c>
      <c r="AB67">
        <v>1</v>
      </c>
      <c r="AD67">
        <v>5.8089238099754787</v>
      </c>
      <c r="AE67">
        <v>8.4862857539032817</v>
      </c>
      <c r="AF67">
        <v>2.6773619439278029</v>
      </c>
      <c r="AG67">
        <v>0.19622767974733291</v>
      </c>
      <c r="AK67">
        <v>2.1699040860399204</v>
      </c>
      <c r="AL67">
        <v>35.364240196068351</v>
      </c>
      <c r="AQ67">
        <v>0.29883440122447191</v>
      </c>
      <c r="AR67">
        <v>11.369612062388383</v>
      </c>
      <c r="AW67">
        <v>5.4531543165840182</v>
      </c>
      <c r="AX67">
        <v>25.724583442002658</v>
      </c>
      <c r="BC67">
        <v>1.4709545266988955</v>
      </c>
      <c r="BD67">
        <v>4.4839482291551214</v>
      </c>
      <c r="BG67">
        <v>5.7465762139386527</v>
      </c>
      <c r="BH67">
        <v>8.4989846989208715</v>
      </c>
      <c r="BI67">
        <v>2.7524084849822192</v>
      </c>
      <c r="BJ67">
        <v>0.19768158284297227</v>
      </c>
    </row>
    <row r="68" spans="1:62" x14ac:dyDescent="0.35">
      <c r="A68">
        <v>67</v>
      </c>
      <c r="B68">
        <v>20</v>
      </c>
      <c r="C68" t="s">
        <v>63</v>
      </c>
      <c r="D68" t="s">
        <v>27</v>
      </c>
      <c r="G68">
        <v>0.5</v>
      </c>
      <c r="H68">
        <v>0.5</v>
      </c>
      <c r="I68">
        <v>5908</v>
      </c>
      <c r="J68">
        <v>8423</v>
      </c>
      <c r="L68">
        <v>1760</v>
      </c>
      <c r="M68">
        <v>4.9470000000000001</v>
      </c>
      <c r="N68">
        <v>7.415</v>
      </c>
      <c r="O68">
        <v>2.4670000000000001</v>
      </c>
      <c r="Q68">
        <v>6.8000000000000005E-2</v>
      </c>
      <c r="R68">
        <v>1</v>
      </c>
      <c r="S68">
        <v>0</v>
      </c>
      <c r="T68">
        <v>0</v>
      </c>
      <c r="V68">
        <v>0</v>
      </c>
      <c r="Y68" s="11">
        <v>44841</v>
      </c>
      <c r="Z68">
        <v>5.9606481481481489E-3</v>
      </c>
      <c r="AB68">
        <v>1</v>
      </c>
      <c r="AD68">
        <v>5.6842286179018258</v>
      </c>
      <c r="AE68">
        <v>8.5116836439384613</v>
      </c>
      <c r="AF68">
        <v>2.8274550260366356</v>
      </c>
      <c r="AG68">
        <v>0.19913548593861163</v>
      </c>
    </row>
    <row r="69" spans="1:62" x14ac:dyDescent="0.35">
      <c r="A69">
        <v>68</v>
      </c>
      <c r="B69">
        <v>3</v>
      </c>
      <c r="C69" t="s">
        <v>28</v>
      </c>
      <c r="D69" t="s">
        <v>27</v>
      </c>
      <c r="G69">
        <v>0.5</v>
      </c>
      <c r="H69">
        <v>0.5</v>
      </c>
      <c r="I69">
        <v>1952</v>
      </c>
      <c r="J69">
        <v>451</v>
      </c>
      <c r="L69">
        <v>189</v>
      </c>
      <c r="M69">
        <v>1.9119999999999999</v>
      </c>
      <c r="N69">
        <v>0.66100000000000003</v>
      </c>
      <c r="O69">
        <v>0</v>
      </c>
      <c r="Q69">
        <v>0</v>
      </c>
      <c r="R69">
        <v>1</v>
      </c>
      <c r="S69">
        <v>0</v>
      </c>
      <c r="T69">
        <v>0</v>
      </c>
      <c r="V69">
        <v>0</v>
      </c>
      <c r="Y69" s="11">
        <v>44841</v>
      </c>
      <c r="Z69">
        <v>1.8287037037037036E-2</v>
      </c>
      <c r="AB69">
        <v>1</v>
      </c>
      <c r="AD69">
        <v>1.860242727643125</v>
      </c>
      <c r="AE69">
        <v>0.41280446952030941</v>
      </c>
      <c r="AF69">
        <v>-1.4474382581228156</v>
      </c>
      <c r="AG69">
        <v>2.9944244216430483E-2</v>
      </c>
    </row>
    <row r="70" spans="1:62" x14ac:dyDescent="0.35">
      <c r="A70">
        <v>69</v>
      </c>
      <c r="B70">
        <v>3</v>
      </c>
      <c r="C70" t="s">
        <v>28</v>
      </c>
      <c r="D70" t="s">
        <v>27</v>
      </c>
      <c r="G70">
        <v>0.5</v>
      </c>
      <c r="H70">
        <v>0.5</v>
      </c>
      <c r="I70">
        <v>355</v>
      </c>
      <c r="J70">
        <v>448</v>
      </c>
      <c r="L70">
        <v>166</v>
      </c>
      <c r="M70">
        <v>0.68700000000000006</v>
      </c>
      <c r="N70">
        <v>0.65800000000000003</v>
      </c>
      <c r="O70">
        <v>0</v>
      </c>
      <c r="Q70">
        <v>0</v>
      </c>
      <c r="R70">
        <v>1</v>
      </c>
      <c r="S70">
        <v>0</v>
      </c>
      <c r="T70">
        <v>0</v>
      </c>
      <c r="V70">
        <v>0</v>
      </c>
      <c r="Y70" s="11">
        <v>44841</v>
      </c>
      <c r="Z70">
        <v>2.431712962962963E-2</v>
      </c>
      <c r="AB70">
        <v>1</v>
      </c>
      <c r="AD70">
        <v>0.31653558235921575</v>
      </c>
      <c r="AE70">
        <v>0.40975672271608782</v>
      </c>
      <c r="AF70">
        <v>9.3221140356872068E-2</v>
      </c>
      <c r="AG70">
        <v>2.7467224127563413E-2</v>
      </c>
      <c r="AK70">
        <v>24.318130904124651</v>
      </c>
      <c r="AQ70">
        <v>8.771152815068028</v>
      </c>
      <c r="AW70">
        <v>72.588597488508157</v>
      </c>
      <c r="BC70">
        <v>2.3805480053499521</v>
      </c>
      <c r="BG70">
        <v>0.28222023880406311</v>
      </c>
      <c r="BH70">
        <v>0.4285511613421209</v>
      </c>
      <c r="BI70">
        <v>0.14633092253805779</v>
      </c>
      <c r="BJ70">
        <v>2.7144134550754664E-2</v>
      </c>
    </row>
    <row r="71" spans="1:62" x14ac:dyDescent="0.35">
      <c r="A71">
        <v>70</v>
      </c>
      <c r="B71">
        <v>3</v>
      </c>
      <c r="C71" t="s">
        <v>28</v>
      </c>
      <c r="D71" t="s">
        <v>27</v>
      </c>
      <c r="G71">
        <v>0.5</v>
      </c>
      <c r="H71">
        <v>0.5</v>
      </c>
      <c r="I71">
        <v>284</v>
      </c>
      <c r="J71">
        <v>485</v>
      </c>
      <c r="L71">
        <v>160</v>
      </c>
      <c r="M71">
        <v>0.63300000000000001</v>
      </c>
      <c r="N71">
        <v>0.68899999999999995</v>
      </c>
      <c r="O71">
        <v>5.7000000000000002E-2</v>
      </c>
      <c r="Q71">
        <v>0</v>
      </c>
      <c r="R71">
        <v>1</v>
      </c>
      <c r="S71">
        <v>0</v>
      </c>
      <c r="T71">
        <v>0</v>
      </c>
      <c r="V71">
        <v>0</v>
      </c>
      <c r="Y71" s="11">
        <v>44841</v>
      </c>
      <c r="Z71">
        <v>3.0833333333333334E-2</v>
      </c>
      <c r="AB71">
        <v>1</v>
      </c>
      <c r="AD71">
        <v>0.24790489524891049</v>
      </c>
      <c r="AE71">
        <v>0.44734559996815398</v>
      </c>
      <c r="AF71">
        <v>0.19944070471924349</v>
      </c>
      <c r="AG71">
        <v>2.6821044973945916E-2</v>
      </c>
    </row>
    <row r="72" spans="1:62" x14ac:dyDescent="0.35">
      <c r="A72">
        <v>71</v>
      </c>
      <c r="B72">
        <v>1</v>
      </c>
      <c r="C72" t="s">
        <v>71</v>
      </c>
      <c r="D72" t="s">
        <v>27</v>
      </c>
      <c r="G72">
        <v>0.3</v>
      </c>
      <c r="H72">
        <v>0.3</v>
      </c>
      <c r="I72">
        <v>2251</v>
      </c>
      <c r="J72">
        <v>10167</v>
      </c>
      <c r="L72">
        <v>4364</v>
      </c>
      <c r="M72">
        <v>3.569</v>
      </c>
      <c r="N72">
        <v>14.82</v>
      </c>
      <c r="O72">
        <v>11.250999999999999</v>
      </c>
      <c r="Q72">
        <v>0.56699999999999995</v>
      </c>
      <c r="R72">
        <v>1</v>
      </c>
      <c r="S72">
        <v>0</v>
      </c>
      <c r="T72">
        <v>0</v>
      </c>
      <c r="V72">
        <v>0</v>
      </c>
      <c r="Y72" s="11">
        <v>44841</v>
      </c>
      <c r="Z72">
        <v>4.3263888888888886E-2</v>
      </c>
      <c r="AB72">
        <v>1</v>
      </c>
      <c r="AD72">
        <v>3.5821081950385714</v>
      </c>
      <c r="AE72">
        <v>17.139067421321016</v>
      </c>
      <c r="AF72">
        <v>13.556959226282444</v>
      </c>
      <c r="AG72">
        <v>0.79929539768100855</v>
      </c>
    </row>
    <row r="73" spans="1:62" x14ac:dyDescent="0.35">
      <c r="A73">
        <v>72</v>
      </c>
      <c r="B73">
        <v>1</v>
      </c>
      <c r="C73" t="s">
        <v>71</v>
      </c>
      <c r="D73" t="s">
        <v>27</v>
      </c>
      <c r="G73">
        <v>0.3</v>
      </c>
      <c r="H73">
        <v>0.3</v>
      </c>
      <c r="I73">
        <v>4743</v>
      </c>
      <c r="J73">
        <v>10107</v>
      </c>
      <c r="L73">
        <v>4384</v>
      </c>
      <c r="M73">
        <v>6.7560000000000002</v>
      </c>
      <c r="N73">
        <v>14.736000000000001</v>
      </c>
      <c r="O73">
        <v>7.9790000000000001</v>
      </c>
      <c r="Q73">
        <v>0.57099999999999995</v>
      </c>
      <c r="R73">
        <v>1</v>
      </c>
      <c r="S73">
        <v>0</v>
      </c>
      <c r="T73">
        <v>0</v>
      </c>
      <c r="V73">
        <v>0</v>
      </c>
      <c r="Y73" s="11">
        <v>44841</v>
      </c>
      <c r="Z73">
        <v>5.0231481481481481E-2</v>
      </c>
      <c r="AB73">
        <v>1</v>
      </c>
      <c r="AD73">
        <v>7.5968422860921114</v>
      </c>
      <c r="AE73">
        <v>17.037475861180294</v>
      </c>
      <c r="AF73">
        <v>9.4406335750881816</v>
      </c>
      <c r="AG73">
        <v>0.80288528186777242</v>
      </c>
      <c r="AI73">
        <v>91.092146898072684</v>
      </c>
      <c r="AK73">
        <v>0.29645545817512592</v>
      </c>
      <c r="AO73">
        <v>88.843483610159069</v>
      </c>
      <c r="AQ73">
        <v>4.9677901571534344E-2</v>
      </c>
      <c r="AU73">
        <v>86.94135777435315</v>
      </c>
      <c r="AW73">
        <v>0.14934636478671032</v>
      </c>
      <c r="BA73">
        <v>92.113001470279357</v>
      </c>
      <c r="BC73">
        <v>6.7045955973868754E-2</v>
      </c>
      <c r="BG73">
        <v>7.6081196290445092</v>
      </c>
      <c r="BH73">
        <v>17.041708842852824</v>
      </c>
      <c r="BI73">
        <v>9.4335892138083146</v>
      </c>
      <c r="BJ73">
        <v>0.80315452318177971</v>
      </c>
    </row>
    <row r="74" spans="1:62" x14ac:dyDescent="0.35">
      <c r="A74">
        <v>73</v>
      </c>
      <c r="B74">
        <v>1</v>
      </c>
      <c r="C74" t="s">
        <v>71</v>
      </c>
      <c r="D74" t="s">
        <v>27</v>
      </c>
      <c r="G74">
        <v>0.3</v>
      </c>
      <c r="H74">
        <v>0.3</v>
      </c>
      <c r="I74">
        <v>4757</v>
      </c>
      <c r="J74">
        <v>10112</v>
      </c>
      <c r="L74">
        <v>4387</v>
      </c>
      <c r="M74">
        <v>6.7729999999999997</v>
      </c>
      <c r="N74">
        <v>14.743</v>
      </c>
      <c r="O74">
        <v>7.9690000000000003</v>
      </c>
      <c r="Q74">
        <v>0.57099999999999995</v>
      </c>
      <c r="R74">
        <v>1</v>
      </c>
      <c r="S74">
        <v>0</v>
      </c>
      <c r="T74">
        <v>0</v>
      </c>
      <c r="V74">
        <v>0</v>
      </c>
      <c r="Y74" s="11">
        <v>44841</v>
      </c>
      <c r="Z74">
        <v>5.7592592592592591E-2</v>
      </c>
      <c r="AB74">
        <v>1</v>
      </c>
      <c r="AD74">
        <v>7.619396971996907</v>
      </c>
      <c r="AE74">
        <v>17.045941824525354</v>
      </c>
      <c r="AF74">
        <v>9.4265448525284476</v>
      </c>
      <c r="AG74">
        <v>0.80342376449578701</v>
      </c>
    </row>
    <row r="75" spans="1:62" x14ac:dyDescent="0.35">
      <c r="A75">
        <v>74</v>
      </c>
      <c r="B75">
        <v>21</v>
      </c>
      <c r="C75" t="s">
        <v>98</v>
      </c>
      <c r="D75" t="s">
        <v>27</v>
      </c>
      <c r="G75">
        <v>0.5</v>
      </c>
      <c r="H75">
        <v>0.5</v>
      </c>
      <c r="I75">
        <v>8962</v>
      </c>
      <c r="J75">
        <v>11764</v>
      </c>
      <c r="L75">
        <v>1420</v>
      </c>
      <c r="M75">
        <v>7.29</v>
      </c>
      <c r="N75">
        <v>10.244999999999999</v>
      </c>
      <c r="O75">
        <v>2.9550000000000001</v>
      </c>
      <c r="Q75">
        <v>3.3000000000000002E-2</v>
      </c>
      <c r="R75">
        <v>1</v>
      </c>
      <c r="S75">
        <v>0</v>
      </c>
      <c r="T75">
        <v>0</v>
      </c>
      <c r="V75">
        <v>0</v>
      </c>
      <c r="Y75" s="11">
        <v>44841</v>
      </c>
      <c r="Z75">
        <v>7.1192129629629633E-2</v>
      </c>
      <c r="AB75">
        <v>1</v>
      </c>
      <c r="AD75">
        <v>8.6363147930408708</v>
      </c>
      <c r="AE75">
        <v>11.905857668239898</v>
      </c>
      <c r="AF75">
        <v>3.2695428751990274</v>
      </c>
      <c r="AG75">
        <v>0.16251866723362016</v>
      </c>
    </row>
    <row r="76" spans="1:62" x14ac:dyDescent="0.35">
      <c r="A76">
        <v>75</v>
      </c>
      <c r="B76">
        <v>21</v>
      </c>
      <c r="C76" t="s">
        <v>98</v>
      </c>
      <c r="D76" t="s">
        <v>27</v>
      </c>
      <c r="G76">
        <v>0.5</v>
      </c>
      <c r="H76">
        <v>0.5</v>
      </c>
      <c r="I76">
        <v>9300</v>
      </c>
      <c r="J76">
        <v>11920</v>
      </c>
      <c r="L76">
        <v>1378</v>
      </c>
      <c r="M76">
        <v>7.55</v>
      </c>
      <c r="N76">
        <v>10.377000000000001</v>
      </c>
      <c r="O76">
        <v>2.827</v>
      </c>
      <c r="Q76">
        <v>2.8000000000000001E-2</v>
      </c>
      <c r="R76">
        <v>1</v>
      </c>
      <c r="S76">
        <v>0</v>
      </c>
      <c r="T76">
        <v>0</v>
      </c>
      <c r="V76">
        <v>0</v>
      </c>
      <c r="Y76" s="11">
        <v>44841</v>
      </c>
      <c r="Z76">
        <v>7.8553240740740743E-2</v>
      </c>
      <c r="AB76">
        <v>1</v>
      </c>
      <c r="AD76">
        <v>8.9630355288617647</v>
      </c>
      <c r="AE76">
        <v>12.064340502059419</v>
      </c>
      <c r="AF76">
        <v>3.1013049731976547</v>
      </c>
      <c r="AG76">
        <v>0.15799541315829768</v>
      </c>
      <c r="AK76">
        <v>0.15109875950455284</v>
      </c>
      <c r="AQ76">
        <v>0.74378742891006033</v>
      </c>
      <c r="AW76">
        <v>2.4766102143655244</v>
      </c>
      <c r="BC76">
        <v>4.4650508945799858</v>
      </c>
      <c r="BG76">
        <v>8.9562691230903262</v>
      </c>
      <c r="BH76">
        <v>12.019640215597503</v>
      </c>
      <c r="BI76">
        <v>3.063371092507178</v>
      </c>
      <c r="BJ76">
        <v>0.16160324676599536</v>
      </c>
    </row>
    <row r="77" spans="1:62" x14ac:dyDescent="0.35">
      <c r="A77">
        <v>76</v>
      </c>
      <c r="B77">
        <v>21</v>
      </c>
      <c r="C77" t="s">
        <v>98</v>
      </c>
      <c r="D77" t="s">
        <v>27</v>
      </c>
      <c r="G77">
        <v>0.5</v>
      </c>
      <c r="H77">
        <v>0.5</v>
      </c>
      <c r="I77">
        <v>9286</v>
      </c>
      <c r="J77">
        <v>11832</v>
      </c>
      <c r="L77">
        <v>1445</v>
      </c>
      <c r="M77">
        <v>7.5389999999999997</v>
      </c>
      <c r="N77">
        <v>10.303000000000001</v>
      </c>
      <c r="O77">
        <v>2.7639999999999998</v>
      </c>
      <c r="Q77">
        <v>3.5000000000000003E-2</v>
      </c>
      <c r="R77">
        <v>1</v>
      </c>
      <c r="S77">
        <v>0</v>
      </c>
      <c r="T77">
        <v>0</v>
      </c>
      <c r="V77">
        <v>0</v>
      </c>
      <c r="Y77" s="11">
        <v>44841</v>
      </c>
      <c r="Z77">
        <v>8.6412037037037037E-2</v>
      </c>
      <c r="AB77">
        <v>1</v>
      </c>
      <c r="AD77">
        <v>8.9495027173188859</v>
      </c>
      <c r="AE77">
        <v>11.974939929135587</v>
      </c>
      <c r="AF77">
        <v>3.0254372118167012</v>
      </c>
      <c r="AG77">
        <v>0.16521108037369306</v>
      </c>
    </row>
    <row r="78" spans="1:62" x14ac:dyDescent="0.35">
      <c r="A78">
        <v>77</v>
      </c>
      <c r="B78">
        <v>22</v>
      </c>
      <c r="C78" t="s">
        <v>99</v>
      </c>
      <c r="D78" t="s">
        <v>27</v>
      </c>
      <c r="G78">
        <v>0.5</v>
      </c>
      <c r="H78">
        <v>0.5</v>
      </c>
      <c r="I78">
        <v>5736</v>
      </c>
      <c r="J78">
        <v>6943</v>
      </c>
      <c r="L78">
        <v>2388</v>
      </c>
      <c r="M78">
        <v>4.8159999999999998</v>
      </c>
      <c r="N78">
        <v>6.16</v>
      </c>
      <c r="O78">
        <v>1.345</v>
      </c>
      <c r="Q78">
        <v>0.13400000000000001</v>
      </c>
      <c r="R78">
        <v>1</v>
      </c>
      <c r="S78">
        <v>0</v>
      </c>
      <c r="T78">
        <v>0</v>
      </c>
      <c r="V78">
        <v>0</v>
      </c>
      <c r="Y78" s="11">
        <v>44841</v>
      </c>
      <c r="Z78">
        <v>9.9826388888888895E-2</v>
      </c>
      <c r="AB78">
        <v>1</v>
      </c>
      <c r="AD78">
        <v>5.5179683618036206</v>
      </c>
      <c r="AE78">
        <v>7.0081285538558147</v>
      </c>
      <c r="AF78">
        <v>1.4901601920521941</v>
      </c>
      <c r="AG78">
        <v>0.2667689040172429</v>
      </c>
    </row>
    <row r="79" spans="1:62" x14ac:dyDescent="0.35">
      <c r="A79">
        <v>78</v>
      </c>
      <c r="B79">
        <v>22</v>
      </c>
      <c r="C79" t="s">
        <v>99</v>
      </c>
      <c r="D79" t="s">
        <v>27</v>
      </c>
      <c r="G79">
        <v>0.5</v>
      </c>
      <c r="H79">
        <v>0.5</v>
      </c>
      <c r="I79">
        <v>4391</v>
      </c>
      <c r="J79">
        <v>6933</v>
      </c>
      <c r="L79">
        <v>2356</v>
      </c>
      <c r="M79">
        <v>3.7839999999999998</v>
      </c>
      <c r="N79">
        <v>6.1520000000000001</v>
      </c>
      <c r="O79">
        <v>2.3690000000000002</v>
      </c>
      <c r="Q79">
        <v>0.13</v>
      </c>
      <c r="R79">
        <v>1</v>
      </c>
      <c r="S79">
        <v>0</v>
      </c>
      <c r="T79">
        <v>0</v>
      </c>
      <c r="V79">
        <v>0</v>
      </c>
      <c r="Y79" s="11">
        <v>44841</v>
      </c>
      <c r="Z79">
        <v>0.10699074074074073</v>
      </c>
      <c r="AB79">
        <v>1</v>
      </c>
      <c r="AD79">
        <v>4.2178518242914995</v>
      </c>
      <c r="AE79">
        <v>6.9979693978417421</v>
      </c>
      <c r="AF79">
        <v>2.7801175735502426</v>
      </c>
      <c r="AG79">
        <v>0.26332261519794964</v>
      </c>
      <c r="AK79">
        <v>3.0715795108389874</v>
      </c>
      <c r="AQ79">
        <v>0.13074103180437532</v>
      </c>
      <c r="AW79">
        <v>4.1718038032726055</v>
      </c>
      <c r="BC79">
        <v>1.7835118177172506</v>
      </c>
      <c r="BG79">
        <v>4.154054284160793</v>
      </c>
      <c r="BH79">
        <v>6.9933977776354102</v>
      </c>
      <c r="BI79">
        <v>2.8393434934746162</v>
      </c>
      <c r="BJ79">
        <v>0.26569193876121378</v>
      </c>
    </row>
    <row r="80" spans="1:62" x14ac:dyDescent="0.35">
      <c r="A80">
        <v>79</v>
      </c>
      <c r="B80">
        <v>22</v>
      </c>
      <c r="C80" t="s">
        <v>99</v>
      </c>
      <c r="D80" t="s">
        <v>27</v>
      </c>
      <c r="G80">
        <v>0.5</v>
      </c>
      <c r="H80">
        <v>0.5</v>
      </c>
      <c r="I80">
        <v>4259</v>
      </c>
      <c r="J80">
        <v>6924</v>
      </c>
      <c r="L80">
        <v>2400</v>
      </c>
      <c r="M80">
        <v>3.6819999999999999</v>
      </c>
      <c r="N80">
        <v>6.1449999999999996</v>
      </c>
      <c r="O80">
        <v>2.4630000000000001</v>
      </c>
      <c r="Q80">
        <v>0.13500000000000001</v>
      </c>
      <c r="R80">
        <v>1</v>
      </c>
      <c r="S80">
        <v>0</v>
      </c>
      <c r="T80">
        <v>0</v>
      </c>
      <c r="V80">
        <v>0</v>
      </c>
      <c r="Y80" s="11">
        <v>44841</v>
      </c>
      <c r="Z80">
        <v>0.11469907407407408</v>
      </c>
      <c r="AB80">
        <v>1</v>
      </c>
      <c r="AD80">
        <v>4.0902567440300874</v>
      </c>
      <c r="AE80">
        <v>6.9888261574290773</v>
      </c>
      <c r="AF80">
        <v>2.8985694133989899</v>
      </c>
      <c r="AG80">
        <v>0.26806126232447797</v>
      </c>
    </row>
    <row r="81" spans="1:62" x14ac:dyDescent="0.35">
      <c r="A81">
        <v>80</v>
      </c>
      <c r="B81">
        <v>23</v>
      </c>
      <c r="C81" t="s">
        <v>100</v>
      </c>
      <c r="D81" t="s">
        <v>27</v>
      </c>
      <c r="G81">
        <v>0.5</v>
      </c>
      <c r="H81">
        <v>0.5</v>
      </c>
      <c r="I81">
        <v>6123</v>
      </c>
      <c r="J81">
        <v>9055</v>
      </c>
      <c r="L81">
        <v>12435</v>
      </c>
      <c r="M81">
        <v>5.1120000000000001</v>
      </c>
      <c r="N81">
        <v>7.95</v>
      </c>
      <c r="O81">
        <v>2.8380000000000001</v>
      </c>
      <c r="Q81">
        <v>1.1850000000000001</v>
      </c>
      <c r="R81">
        <v>1</v>
      </c>
      <c r="S81">
        <v>0</v>
      </c>
      <c r="T81">
        <v>0</v>
      </c>
      <c r="V81">
        <v>0</v>
      </c>
      <c r="Y81" s="11">
        <v>44841</v>
      </c>
      <c r="Z81">
        <v>0.12773148148148147</v>
      </c>
      <c r="AB81">
        <v>1</v>
      </c>
      <c r="AD81">
        <v>5.8920539380245813</v>
      </c>
      <c r="AE81">
        <v>9.1537423040278068</v>
      </c>
      <c r="AF81">
        <v>3.2616883660032254</v>
      </c>
      <c r="AG81">
        <v>1.3487958967497407</v>
      </c>
    </row>
    <row r="82" spans="1:62" x14ac:dyDescent="0.35">
      <c r="A82">
        <v>81</v>
      </c>
      <c r="B82">
        <v>23</v>
      </c>
      <c r="C82" t="s">
        <v>100</v>
      </c>
      <c r="D82" t="s">
        <v>27</v>
      </c>
      <c r="G82">
        <v>0.5</v>
      </c>
      <c r="H82">
        <v>0.5</v>
      </c>
      <c r="I82">
        <v>6703</v>
      </c>
      <c r="J82">
        <v>9080</v>
      </c>
      <c r="L82">
        <v>12460</v>
      </c>
      <c r="M82">
        <v>5.5570000000000004</v>
      </c>
      <c r="N82">
        <v>7.9710000000000001</v>
      </c>
      <c r="O82">
        <v>2.4140000000000001</v>
      </c>
      <c r="Q82">
        <v>1.1870000000000001</v>
      </c>
      <c r="R82">
        <v>1</v>
      </c>
      <c r="S82">
        <v>0</v>
      </c>
      <c r="T82">
        <v>0</v>
      </c>
      <c r="V82">
        <v>0</v>
      </c>
      <c r="Y82" s="11">
        <v>44841</v>
      </c>
      <c r="Z82">
        <v>0.13496527777777778</v>
      </c>
      <c r="AB82">
        <v>1</v>
      </c>
      <c r="AD82">
        <v>6.4526989876580609</v>
      </c>
      <c r="AE82">
        <v>9.1791401940629882</v>
      </c>
      <c r="AF82">
        <v>2.7264412064049273</v>
      </c>
      <c r="AG82">
        <v>1.3514883098898136</v>
      </c>
      <c r="AK82">
        <v>2.2806492208540443</v>
      </c>
      <c r="AQ82">
        <v>0.16615274945634434</v>
      </c>
      <c r="AW82">
        <v>6.2055738983181365</v>
      </c>
      <c r="BC82">
        <v>0.92801588538536806</v>
      </c>
      <c r="BG82">
        <v>6.5271294511438853</v>
      </c>
      <c r="BH82">
        <v>9.1715208270524329</v>
      </c>
      <c r="BI82">
        <v>2.6443913759085489</v>
      </c>
      <c r="BJ82">
        <v>1.3577885566375842</v>
      </c>
    </row>
    <row r="83" spans="1:62" x14ac:dyDescent="0.35">
      <c r="A83">
        <v>82</v>
      </c>
      <c r="B83">
        <v>23</v>
      </c>
      <c r="C83" t="s">
        <v>100</v>
      </c>
      <c r="D83" t="s">
        <v>27</v>
      </c>
      <c r="G83">
        <v>0.5</v>
      </c>
      <c r="H83">
        <v>0.5</v>
      </c>
      <c r="I83">
        <v>6857</v>
      </c>
      <c r="J83">
        <v>9065</v>
      </c>
      <c r="L83">
        <v>12577</v>
      </c>
      <c r="M83">
        <v>5.6749999999999998</v>
      </c>
      <c r="N83">
        <v>7.9580000000000002</v>
      </c>
      <c r="O83">
        <v>2.2829999999999999</v>
      </c>
      <c r="Q83">
        <v>1.1990000000000001</v>
      </c>
      <c r="R83">
        <v>1</v>
      </c>
      <c r="S83">
        <v>0</v>
      </c>
      <c r="T83">
        <v>0</v>
      </c>
      <c r="V83">
        <v>0</v>
      </c>
      <c r="Y83" s="11">
        <v>44841</v>
      </c>
      <c r="Z83">
        <v>0.14265046296296297</v>
      </c>
      <c r="AB83">
        <v>1</v>
      </c>
      <c r="AD83">
        <v>6.6015599146297088</v>
      </c>
      <c r="AE83">
        <v>9.1639014600418793</v>
      </c>
      <c r="AF83">
        <v>2.5623415454121705</v>
      </c>
      <c r="AG83">
        <v>1.3640888033853551</v>
      </c>
    </row>
    <row r="84" spans="1:62" x14ac:dyDescent="0.35">
      <c r="A84">
        <v>83</v>
      </c>
      <c r="B84">
        <v>24</v>
      </c>
      <c r="C84" t="s">
        <v>101</v>
      </c>
      <c r="D84" t="s">
        <v>27</v>
      </c>
      <c r="G84">
        <v>0.5</v>
      </c>
      <c r="H84">
        <v>0.5</v>
      </c>
      <c r="I84">
        <v>2717</v>
      </c>
      <c r="J84">
        <v>4073</v>
      </c>
      <c r="L84">
        <v>1195</v>
      </c>
      <c r="M84">
        <v>2.4990000000000001</v>
      </c>
      <c r="N84">
        <v>3.7290000000000001</v>
      </c>
      <c r="O84">
        <v>1.23</v>
      </c>
      <c r="Q84">
        <v>8.9999999999999993E-3</v>
      </c>
      <c r="R84">
        <v>1</v>
      </c>
      <c r="S84">
        <v>0</v>
      </c>
      <c r="T84">
        <v>0</v>
      </c>
      <c r="V84">
        <v>0</v>
      </c>
      <c r="Y84" s="11">
        <v>44841</v>
      </c>
      <c r="Z84">
        <v>0.1555324074074074</v>
      </c>
      <c r="AB84">
        <v>1</v>
      </c>
      <c r="AD84">
        <v>2.5997142155217667</v>
      </c>
      <c r="AE84">
        <v>4.0924507778171666</v>
      </c>
      <c r="AF84">
        <v>1.4927365622953999</v>
      </c>
      <c r="AG84">
        <v>0.13828694897296406</v>
      </c>
    </row>
    <row r="85" spans="1:62" x14ac:dyDescent="0.35">
      <c r="A85">
        <v>84</v>
      </c>
      <c r="B85">
        <v>24</v>
      </c>
      <c r="C85" t="s">
        <v>101</v>
      </c>
      <c r="D85" t="s">
        <v>27</v>
      </c>
      <c r="G85">
        <v>0.5</v>
      </c>
      <c r="H85">
        <v>0.5</v>
      </c>
      <c r="I85">
        <v>1281</v>
      </c>
      <c r="J85">
        <v>4102</v>
      </c>
      <c r="L85">
        <v>1133</v>
      </c>
      <c r="M85">
        <v>1.397</v>
      </c>
      <c r="N85">
        <v>3.754</v>
      </c>
      <c r="O85">
        <v>2.3570000000000002</v>
      </c>
      <c r="Q85">
        <v>2E-3</v>
      </c>
      <c r="R85">
        <v>1</v>
      </c>
      <c r="S85">
        <v>0</v>
      </c>
      <c r="T85">
        <v>0</v>
      </c>
      <c r="V85">
        <v>0</v>
      </c>
      <c r="Y85" s="11">
        <v>44841</v>
      </c>
      <c r="Z85">
        <v>0.16237268518518519</v>
      </c>
      <c r="AB85">
        <v>1</v>
      </c>
      <c r="AD85">
        <v>1.211634402980944</v>
      </c>
      <c r="AE85">
        <v>4.1219123302579757</v>
      </c>
      <c r="AF85">
        <v>2.9102779272770318</v>
      </c>
      <c r="AG85">
        <v>0.13160976438558328</v>
      </c>
      <c r="AK85">
        <v>0.15943073939579491</v>
      </c>
      <c r="AQ85">
        <v>4.9281265199200161E-2</v>
      </c>
      <c r="AW85">
        <v>3.3869872266714218E-3</v>
      </c>
      <c r="BC85">
        <v>0.32678595708727881</v>
      </c>
      <c r="BG85">
        <v>1.2126010323768637</v>
      </c>
      <c r="BH85">
        <v>4.1229282458593826</v>
      </c>
      <c r="BI85">
        <v>2.9103272134825193</v>
      </c>
      <c r="BJ85">
        <v>0.13182515743678908</v>
      </c>
    </row>
    <row r="86" spans="1:62" x14ac:dyDescent="0.35">
      <c r="A86">
        <v>85</v>
      </c>
      <c r="B86">
        <v>24</v>
      </c>
      <c r="C86" t="s">
        <v>101</v>
      </c>
      <c r="D86" t="s">
        <v>27</v>
      </c>
      <c r="G86">
        <v>0.5</v>
      </c>
      <c r="H86">
        <v>0.5</v>
      </c>
      <c r="I86">
        <v>1283</v>
      </c>
      <c r="J86">
        <v>4104</v>
      </c>
      <c r="L86">
        <v>1137</v>
      </c>
      <c r="M86">
        <v>1.399</v>
      </c>
      <c r="N86">
        <v>3.7549999999999999</v>
      </c>
      <c r="O86">
        <v>2.3559999999999999</v>
      </c>
      <c r="Q86">
        <v>3.0000000000000001E-3</v>
      </c>
      <c r="R86">
        <v>1</v>
      </c>
      <c r="S86">
        <v>0</v>
      </c>
      <c r="T86">
        <v>0</v>
      </c>
      <c r="V86">
        <v>0</v>
      </c>
      <c r="Y86" s="11">
        <v>44841</v>
      </c>
      <c r="Z86">
        <v>0.1696412037037037</v>
      </c>
      <c r="AB86">
        <v>1</v>
      </c>
      <c r="AD86">
        <v>1.2135676617727835</v>
      </c>
      <c r="AE86">
        <v>4.1239441614607903</v>
      </c>
      <c r="AF86">
        <v>2.9103764996880068</v>
      </c>
      <c r="AG86">
        <v>0.1320405504879949</v>
      </c>
    </row>
    <row r="87" spans="1:62" x14ac:dyDescent="0.35">
      <c r="A87">
        <v>86</v>
      </c>
      <c r="B87">
        <v>25</v>
      </c>
      <c r="C87" t="s">
        <v>102</v>
      </c>
      <c r="D87" t="s">
        <v>27</v>
      </c>
      <c r="G87">
        <v>0.5</v>
      </c>
      <c r="H87">
        <v>0.5</v>
      </c>
      <c r="I87">
        <v>6176</v>
      </c>
      <c r="J87">
        <v>9489</v>
      </c>
      <c r="L87">
        <v>928</v>
      </c>
      <c r="M87">
        <v>5.1529999999999996</v>
      </c>
      <c r="N87">
        <v>8.3179999999999996</v>
      </c>
      <c r="O87">
        <v>3.165</v>
      </c>
      <c r="Q87">
        <v>0</v>
      </c>
      <c r="R87">
        <v>1</v>
      </c>
      <c r="S87">
        <v>0</v>
      </c>
      <c r="T87">
        <v>0</v>
      </c>
      <c r="V87">
        <v>0</v>
      </c>
      <c r="Y87" s="11">
        <v>44841</v>
      </c>
      <c r="Z87">
        <v>0.1825</v>
      </c>
      <c r="AB87">
        <v>1</v>
      </c>
      <c r="AD87">
        <v>5.9432852960083302</v>
      </c>
      <c r="AE87">
        <v>9.5946496750385304</v>
      </c>
      <c r="AF87">
        <v>3.6513643790302002</v>
      </c>
      <c r="AG87">
        <v>0.10953197663698547</v>
      </c>
    </row>
    <row r="88" spans="1:62" x14ac:dyDescent="0.35">
      <c r="A88">
        <v>87</v>
      </c>
      <c r="B88">
        <v>25</v>
      </c>
      <c r="C88" t="s">
        <v>102</v>
      </c>
      <c r="D88" t="s">
        <v>27</v>
      </c>
      <c r="G88">
        <v>0.5</v>
      </c>
      <c r="H88">
        <v>0.5</v>
      </c>
      <c r="I88">
        <v>7830</v>
      </c>
      <c r="J88">
        <v>9359</v>
      </c>
      <c r="L88">
        <v>911</v>
      </c>
      <c r="M88">
        <v>6.4219999999999997</v>
      </c>
      <c r="N88">
        <v>8.2070000000000007</v>
      </c>
      <c r="O88">
        <v>1.7849999999999999</v>
      </c>
      <c r="Q88">
        <v>0</v>
      </c>
      <c r="R88">
        <v>1</v>
      </c>
      <c r="S88">
        <v>0</v>
      </c>
      <c r="T88">
        <v>0</v>
      </c>
      <c r="V88">
        <v>0</v>
      </c>
      <c r="Y88" s="11">
        <v>44841</v>
      </c>
      <c r="Z88">
        <v>0.18975694444444446</v>
      </c>
      <c r="AB88">
        <v>1</v>
      </c>
      <c r="AD88">
        <v>7.5420903168596674</v>
      </c>
      <c r="AE88">
        <v>9.4625806468555957</v>
      </c>
      <c r="AF88">
        <v>1.9204903299959284</v>
      </c>
      <c r="AG88">
        <v>0.1077011357017359</v>
      </c>
      <c r="AK88">
        <v>2.3432661388676821</v>
      </c>
      <c r="AQ88">
        <v>1.2906890570631351</v>
      </c>
      <c r="AW88">
        <v>2.95373679469601</v>
      </c>
      <c r="BC88">
        <v>3.8734293501490664</v>
      </c>
      <c r="BG88">
        <v>7.6315035359822483</v>
      </c>
      <c r="BH88">
        <v>9.5240435407407311</v>
      </c>
      <c r="BI88">
        <v>1.8925400047584819</v>
      </c>
      <c r="BJ88">
        <v>0.10565490171528048</v>
      </c>
    </row>
    <row r="89" spans="1:62" x14ac:dyDescent="0.35">
      <c r="A89">
        <v>88</v>
      </c>
      <c r="B89">
        <v>25</v>
      </c>
      <c r="C89" t="s">
        <v>102</v>
      </c>
      <c r="D89" t="s">
        <v>27</v>
      </c>
      <c r="G89">
        <v>0.5</v>
      </c>
      <c r="H89">
        <v>0.5</v>
      </c>
      <c r="I89">
        <v>8015</v>
      </c>
      <c r="J89">
        <v>9480</v>
      </c>
      <c r="L89">
        <v>873</v>
      </c>
      <c r="M89">
        <v>6.5640000000000001</v>
      </c>
      <c r="N89">
        <v>8.31</v>
      </c>
      <c r="O89">
        <v>1.746</v>
      </c>
      <c r="Q89">
        <v>0</v>
      </c>
      <c r="R89">
        <v>1</v>
      </c>
      <c r="S89">
        <v>0</v>
      </c>
      <c r="T89">
        <v>0</v>
      </c>
      <c r="V89">
        <v>0</v>
      </c>
      <c r="Y89" s="11">
        <v>44841</v>
      </c>
      <c r="Z89">
        <v>0.19739583333333333</v>
      </c>
      <c r="AB89">
        <v>1</v>
      </c>
      <c r="AD89">
        <v>7.7209167551048292</v>
      </c>
      <c r="AE89">
        <v>9.5855064346258647</v>
      </c>
      <c r="AF89">
        <v>1.8645896795210355</v>
      </c>
      <c r="AG89">
        <v>0.10360866772882507</v>
      </c>
    </row>
    <row r="90" spans="1:62" x14ac:dyDescent="0.35">
      <c r="A90">
        <v>89</v>
      </c>
      <c r="B90">
        <v>26</v>
      </c>
      <c r="C90" t="s">
        <v>103</v>
      </c>
      <c r="D90" t="s">
        <v>27</v>
      </c>
      <c r="G90">
        <v>0.5</v>
      </c>
      <c r="H90">
        <v>0.5</v>
      </c>
      <c r="I90">
        <v>3878</v>
      </c>
      <c r="J90">
        <v>6385</v>
      </c>
      <c r="L90">
        <v>2292</v>
      </c>
      <c r="M90">
        <v>3.39</v>
      </c>
      <c r="N90">
        <v>5.6879999999999997</v>
      </c>
      <c r="O90">
        <v>2.298</v>
      </c>
      <c r="Q90">
        <v>0.124</v>
      </c>
      <c r="R90">
        <v>1</v>
      </c>
      <c r="S90">
        <v>0</v>
      </c>
      <c r="T90">
        <v>0</v>
      </c>
      <c r="V90">
        <v>0</v>
      </c>
      <c r="Y90" s="11">
        <v>44841</v>
      </c>
      <c r="Z90">
        <v>0.21024305555555556</v>
      </c>
      <c r="AB90">
        <v>1</v>
      </c>
      <c r="AD90">
        <v>3.7219709441846462</v>
      </c>
      <c r="AE90">
        <v>6.4412476482705996</v>
      </c>
      <c r="AF90">
        <v>2.7192767040859533</v>
      </c>
      <c r="AG90">
        <v>0.256430037559363</v>
      </c>
    </row>
    <row r="91" spans="1:62" x14ac:dyDescent="0.35">
      <c r="A91">
        <v>90</v>
      </c>
      <c r="B91">
        <v>26</v>
      </c>
      <c r="C91" t="s">
        <v>103</v>
      </c>
      <c r="D91" t="s">
        <v>27</v>
      </c>
      <c r="G91">
        <v>0.5</v>
      </c>
      <c r="H91">
        <v>0.5</v>
      </c>
      <c r="I91">
        <v>3182</v>
      </c>
      <c r="J91">
        <v>6327</v>
      </c>
      <c r="L91">
        <v>2306</v>
      </c>
      <c r="M91">
        <v>2.8559999999999999</v>
      </c>
      <c r="N91">
        <v>5.6379999999999999</v>
      </c>
      <c r="O91">
        <v>2.782</v>
      </c>
      <c r="Q91">
        <v>0.125</v>
      </c>
      <c r="R91">
        <v>1</v>
      </c>
      <c r="S91">
        <v>0</v>
      </c>
      <c r="T91">
        <v>0</v>
      </c>
      <c r="V91">
        <v>0</v>
      </c>
      <c r="Y91" s="11">
        <v>44841</v>
      </c>
      <c r="Z91">
        <v>0.2171990740740741</v>
      </c>
      <c r="AB91">
        <v>1</v>
      </c>
      <c r="AD91">
        <v>3.0491968846244704</v>
      </c>
      <c r="AE91">
        <v>6.3823245433889824</v>
      </c>
      <c r="AF91">
        <v>3.333127658764512</v>
      </c>
      <c r="AG91">
        <v>0.25793778891780383</v>
      </c>
      <c r="AK91">
        <v>3.7331271657172884</v>
      </c>
      <c r="AQ91">
        <v>0.11136145580061745</v>
      </c>
      <c r="AW91">
        <v>3.3209685708606931</v>
      </c>
      <c r="BC91">
        <v>3.0951314431270838</v>
      </c>
      <c r="BG91">
        <v>3.1071946483796578</v>
      </c>
      <c r="BH91">
        <v>6.3858802479939074</v>
      </c>
      <c r="BI91">
        <v>3.2786855996142497</v>
      </c>
      <c r="BJ91">
        <v>0.25400686573329739</v>
      </c>
    </row>
    <row r="92" spans="1:62" x14ac:dyDescent="0.35">
      <c r="A92">
        <v>91</v>
      </c>
      <c r="B92">
        <v>26</v>
      </c>
      <c r="C92" t="s">
        <v>103</v>
      </c>
      <c r="D92" t="s">
        <v>27</v>
      </c>
      <c r="G92">
        <v>0.5</v>
      </c>
      <c r="H92">
        <v>0.5</v>
      </c>
      <c r="I92">
        <v>3302</v>
      </c>
      <c r="J92">
        <v>6334</v>
      </c>
      <c r="L92">
        <v>2233</v>
      </c>
      <c r="M92">
        <v>2.948</v>
      </c>
      <c r="N92">
        <v>5.6449999999999996</v>
      </c>
      <c r="O92">
        <v>2.6970000000000001</v>
      </c>
      <c r="Q92">
        <v>0.11799999999999999</v>
      </c>
      <c r="R92">
        <v>1</v>
      </c>
      <c r="S92">
        <v>0</v>
      </c>
      <c r="T92">
        <v>0</v>
      </c>
      <c r="V92">
        <v>0</v>
      </c>
      <c r="Y92" s="11">
        <v>44841</v>
      </c>
      <c r="Z92">
        <v>0.22462962962962962</v>
      </c>
      <c r="AB92">
        <v>1</v>
      </c>
      <c r="AD92">
        <v>3.1651924121348451</v>
      </c>
      <c r="AE92">
        <v>6.3894359525988325</v>
      </c>
      <c r="AF92">
        <v>3.2242435404639873</v>
      </c>
      <c r="AG92">
        <v>0.25007594254879095</v>
      </c>
    </row>
    <row r="93" spans="1:62" x14ac:dyDescent="0.35">
      <c r="A93">
        <v>92</v>
      </c>
      <c r="B93">
        <v>27</v>
      </c>
      <c r="C93" t="s">
        <v>104</v>
      </c>
      <c r="D93" t="s">
        <v>27</v>
      </c>
      <c r="G93">
        <v>0.5</v>
      </c>
      <c r="H93">
        <v>0.5</v>
      </c>
      <c r="I93">
        <v>3947</v>
      </c>
      <c r="J93">
        <v>7696</v>
      </c>
      <c r="L93">
        <v>2586</v>
      </c>
      <c r="M93">
        <v>3.4430000000000001</v>
      </c>
      <c r="N93">
        <v>6.7990000000000004</v>
      </c>
      <c r="O93">
        <v>3.3559999999999999</v>
      </c>
      <c r="Q93">
        <v>0.154</v>
      </c>
      <c r="R93">
        <v>1</v>
      </c>
      <c r="S93">
        <v>0</v>
      </c>
      <c r="T93">
        <v>0</v>
      </c>
      <c r="V93">
        <v>0</v>
      </c>
      <c r="Y93" s="11">
        <v>44841</v>
      </c>
      <c r="Z93">
        <v>0.23748842592592592</v>
      </c>
      <c r="AB93">
        <v>1</v>
      </c>
      <c r="AD93">
        <v>3.7886683725031118</v>
      </c>
      <c r="AE93">
        <v>7.7731130017154317</v>
      </c>
      <c r="AF93">
        <v>3.9844446292123199</v>
      </c>
      <c r="AG93">
        <v>0.2880928160866203</v>
      </c>
    </row>
    <row r="94" spans="1:62" x14ac:dyDescent="0.35">
      <c r="A94">
        <v>93</v>
      </c>
      <c r="B94">
        <v>27</v>
      </c>
      <c r="C94" t="s">
        <v>104</v>
      </c>
      <c r="D94" t="s">
        <v>27</v>
      </c>
      <c r="G94">
        <v>0.5</v>
      </c>
      <c r="H94">
        <v>0.5</v>
      </c>
      <c r="I94">
        <v>4171</v>
      </c>
      <c r="J94">
        <v>7563</v>
      </c>
      <c r="L94">
        <v>2627</v>
      </c>
      <c r="M94">
        <v>3.6150000000000002</v>
      </c>
      <c r="N94">
        <v>6.6859999999999999</v>
      </c>
      <c r="O94">
        <v>3.0710000000000002</v>
      </c>
      <c r="Q94">
        <v>0.159</v>
      </c>
      <c r="R94">
        <v>1</v>
      </c>
      <c r="S94">
        <v>0</v>
      </c>
      <c r="T94">
        <v>0</v>
      </c>
      <c r="V94">
        <v>0</v>
      </c>
      <c r="Y94" s="11">
        <v>44841</v>
      </c>
      <c r="Z94">
        <v>0.24446759259259257</v>
      </c>
      <c r="AB94">
        <v>1</v>
      </c>
      <c r="AD94">
        <v>4.0051933571891452</v>
      </c>
      <c r="AE94">
        <v>7.6379962267282746</v>
      </c>
      <c r="AF94">
        <v>3.6328028695391295</v>
      </c>
      <c r="AG94">
        <v>0.29250837363633986</v>
      </c>
      <c r="AK94">
        <v>3.3693496019466531</v>
      </c>
      <c r="AQ94">
        <v>0.6099713852823121</v>
      </c>
      <c r="AW94">
        <v>2.5234366985884562</v>
      </c>
      <c r="BC94">
        <v>2.5731455726059123</v>
      </c>
      <c r="BG94">
        <v>4.0738240442994504</v>
      </c>
      <c r="BH94">
        <v>7.6613622855606405</v>
      </c>
      <c r="BI94">
        <v>3.5875382412611896</v>
      </c>
      <c r="BJ94">
        <v>0.28879284350303924</v>
      </c>
    </row>
    <row r="95" spans="1:62" x14ac:dyDescent="0.35">
      <c r="A95">
        <v>94</v>
      </c>
      <c r="B95">
        <v>27</v>
      </c>
      <c r="C95" t="s">
        <v>104</v>
      </c>
      <c r="D95" t="s">
        <v>27</v>
      </c>
      <c r="G95">
        <v>0.5</v>
      </c>
      <c r="H95">
        <v>0.5</v>
      </c>
      <c r="I95">
        <v>4313</v>
      </c>
      <c r="J95">
        <v>7609</v>
      </c>
      <c r="L95">
        <v>2558</v>
      </c>
      <c r="M95">
        <v>3.7229999999999999</v>
      </c>
      <c r="N95">
        <v>6.7249999999999996</v>
      </c>
      <c r="O95">
        <v>3.0009999999999999</v>
      </c>
      <c r="Q95">
        <v>0.152</v>
      </c>
      <c r="R95">
        <v>1</v>
      </c>
      <c r="S95">
        <v>0</v>
      </c>
      <c r="T95">
        <v>0</v>
      </c>
      <c r="V95">
        <v>0</v>
      </c>
      <c r="Y95" s="11">
        <v>44841</v>
      </c>
      <c r="Z95">
        <v>0.25195601851851851</v>
      </c>
      <c r="AB95">
        <v>1</v>
      </c>
      <c r="AD95">
        <v>4.1424547314097557</v>
      </c>
      <c r="AE95">
        <v>7.6847283443930055</v>
      </c>
      <c r="AF95">
        <v>3.5422736129832497</v>
      </c>
      <c r="AG95">
        <v>0.28507731336973868</v>
      </c>
    </row>
    <row r="96" spans="1:62" x14ac:dyDescent="0.35">
      <c r="A96">
        <v>95</v>
      </c>
      <c r="B96">
        <v>28</v>
      </c>
      <c r="C96" t="s">
        <v>105</v>
      </c>
      <c r="D96" t="s">
        <v>27</v>
      </c>
      <c r="G96">
        <v>0.5</v>
      </c>
      <c r="H96">
        <v>0.5</v>
      </c>
      <c r="I96">
        <v>4073</v>
      </c>
      <c r="J96">
        <v>6658</v>
      </c>
      <c r="L96">
        <v>1612</v>
      </c>
      <c r="M96">
        <v>3.54</v>
      </c>
      <c r="N96">
        <v>5.9189999999999996</v>
      </c>
      <c r="O96">
        <v>2.379</v>
      </c>
      <c r="Q96">
        <v>5.2999999999999999E-2</v>
      </c>
      <c r="R96">
        <v>1</v>
      </c>
      <c r="S96">
        <v>0</v>
      </c>
      <c r="T96">
        <v>0</v>
      </c>
      <c r="V96">
        <v>0</v>
      </c>
      <c r="Y96" s="11">
        <v>44841</v>
      </c>
      <c r="Z96">
        <v>0.26500000000000001</v>
      </c>
      <c r="AB96">
        <v>1</v>
      </c>
      <c r="AD96">
        <v>3.9104636763890057</v>
      </c>
      <c r="AE96">
        <v>6.7185926074547631</v>
      </c>
      <c r="AF96">
        <v>2.8081289310657573</v>
      </c>
      <c r="AG96">
        <v>0.18319640014938007</v>
      </c>
    </row>
    <row r="97" spans="1:62" x14ac:dyDescent="0.35">
      <c r="A97">
        <v>96</v>
      </c>
      <c r="B97">
        <v>28</v>
      </c>
      <c r="C97" t="s">
        <v>105</v>
      </c>
      <c r="D97" t="s">
        <v>27</v>
      </c>
      <c r="G97">
        <v>0.5</v>
      </c>
      <c r="H97">
        <v>0.5</v>
      </c>
      <c r="I97">
        <v>3985</v>
      </c>
      <c r="J97">
        <v>6601</v>
      </c>
      <c r="L97">
        <v>1586</v>
      </c>
      <c r="M97">
        <v>3.472</v>
      </c>
      <c r="N97">
        <v>5.8710000000000004</v>
      </c>
      <c r="O97">
        <v>2.399</v>
      </c>
      <c r="Q97">
        <v>0.05</v>
      </c>
      <c r="R97">
        <v>1</v>
      </c>
      <c r="S97">
        <v>0</v>
      </c>
      <c r="T97">
        <v>0</v>
      </c>
      <c r="V97">
        <v>0</v>
      </c>
      <c r="Y97" s="11">
        <v>44841</v>
      </c>
      <c r="Z97">
        <v>0.27209490740740744</v>
      </c>
      <c r="AB97">
        <v>1</v>
      </c>
      <c r="AD97">
        <v>3.8254002895480639</v>
      </c>
      <c r="AE97">
        <v>6.6606854181745536</v>
      </c>
      <c r="AF97">
        <v>2.8352851286264897</v>
      </c>
      <c r="AG97">
        <v>0.18039629048370423</v>
      </c>
      <c r="AK97">
        <v>0.40348375661743835</v>
      </c>
      <c r="AQ97">
        <v>0.39577812116480166</v>
      </c>
      <c r="AW97">
        <v>0.38538064356099366</v>
      </c>
      <c r="BC97">
        <v>3.7711913436347744</v>
      </c>
      <c r="BG97">
        <v>3.8331333247154222</v>
      </c>
      <c r="BH97">
        <v>6.6738923209928469</v>
      </c>
      <c r="BI97">
        <v>2.8407589962774251</v>
      </c>
      <c r="BJ97">
        <v>0.17705769819001382</v>
      </c>
    </row>
    <row r="98" spans="1:62" x14ac:dyDescent="0.35">
      <c r="A98">
        <v>97</v>
      </c>
      <c r="B98">
        <v>28</v>
      </c>
      <c r="C98" t="s">
        <v>105</v>
      </c>
      <c r="D98" t="s">
        <v>27</v>
      </c>
      <c r="G98">
        <v>0.5</v>
      </c>
      <c r="H98">
        <v>0.5</v>
      </c>
      <c r="I98">
        <v>4001</v>
      </c>
      <c r="J98">
        <v>6627</v>
      </c>
      <c r="L98">
        <v>1524</v>
      </c>
      <c r="M98">
        <v>3.4849999999999999</v>
      </c>
      <c r="N98">
        <v>5.8929999999999998</v>
      </c>
      <c r="O98">
        <v>2.4089999999999998</v>
      </c>
      <c r="Q98">
        <v>4.2999999999999997E-2</v>
      </c>
      <c r="R98">
        <v>1</v>
      </c>
      <c r="S98">
        <v>0</v>
      </c>
      <c r="T98">
        <v>0</v>
      </c>
      <c r="V98">
        <v>0</v>
      </c>
      <c r="Y98" s="11">
        <v>44841</v>
      </c>
      <c r="Z98">
        <v>0.27956018518518516</v>
      </c>
      <c r="AB98">
        <v>1</v>
      </c>
      <c r="AD98">
        <v>3.8408663598827806</v>
      </c>
      <c r="AE98">
        <v>6.6870992238111411</v>
      </c>
      <c r="AF98">
        <v>2.8462328639283605</v>
      </c>
      <c r="AG98">
        <v>0.17371910589632344</v>
      </c>
    </row>
    <row r="99" spans="1:62" x14ac:dyDescent="0.35">
      <c r="A99">
        <v>98</v>
      </c>
      <c r="B99">
        <v>29</v>
      </c>
      <c r="C99" t="s">
        <v>106</v>
      </c>
      <c r="D99" t="s">
        <v>27</v>
      </c>
      <c r="G99">
        <v>0.5</v>
      </c>
      <c r="H99">
        <v>0.5</v>
      </c>
      <c r="I99">
        <v>3514</v>
      </c>
      <c r="J99">
        <v>10820</v>
      </c>
      <c r="L99">
        <v>3995</v>
      </c>
      <c r="M99">
        <v>3.1110000000000002</v>
      </c>
      <c r="N99">
        <v>9.4450000000000003</v>
      </c>
      <c r="O99">
        <v>6.3339999999999996</v>
      </c>
      <c r="Q99">
        <v>0.30199999999999999</v>
      </c>
      <c r="R99">
        <v>1</v>
      </c>
      <c r="S99">
        <v>0</v>
      </c>
      <c r="T99">
        <v>0</v>
      </c>
      <c r="V99">
        <v>0</v>
      </c>
      <c r="Y99" s="11">
        <v>44841</v>
      </c>
      <c r="Z99">
        <v>0.29292824074074075</v>
      </c>
      <c r="AB99">
        <v>1</v>
      </c>
      <c r="AD99">
        <v>3.3701178440698416</v>
      </c>
      <c r="AE99">
        <v>10.946833340511505</v>
      </c>
      <c r="AF99">
        <v>7.576715496441663</v>
      </c>
      <c r="AG99">
        <v>0.43983722066112907</v>
      </c>
    </row>
    <row r="100" spans="1:62" x14ac:dyDescent="0.35">
      <c r="A100">
        <v>99</v>
      </c>
      <c r="B100">
        <v>29</v>
      </c>
      <c r="C100" t="s">
        <v>106</v>
      </c>
      <c r="D100" t="s">
        <v>27</v>
      </c>
      <c r="G100">
        <v>0.5</v>
      </c>
      <c r="H100">
        <v>0.5</v>
      </c>
      <c r="I100">
        <v>3299</v>
      </c>
      <c r="J100">
        <v>10782</v>
      </c>
      <c r="L100">
        <v>4085</v>
      </c>
      <c r="M100">
        <v>2.9460000000000002</v>
      </c>
      <c r="N100">
        <v>9.4130000000000003</v>
      </c>
      <c r="O100">
        <v>6.4669999999999996</v>
      </c>
      <c r="Q100">
        <v>0.311</v>
      </c>
      <c r="R100">
        <v>1</v>
      </c>
      <c r="S100">
        <v>0</v>
      </c>
      <c r="T100">
        <v>0</v>
      </c>
      <c r="V100">
        <v>0</v>
      </c>
      <c r="Y100" s="11">
        <v>44841</v>
      </c>
      <c r="Z100">
        <v>0.30004629629629631</v>
      </c>
      <c r="AB100">
        <v>1</v>
      </c>
      <c r="AD100">
        <v>3.162292523947086</v>
      </c>
      <c r="AE100">
        <v>10.908228547658032</v>
      </c>
      <c r="AF100">
        <v>7.7459360237109465</v>
      </c>
      <c r="AG100">
        <v>0.4495299079653915</v>
      </c>
      <c r="AK100">
        <v>2.4456793273817641</v>
      </c>
      <c r="AQ100">
        <v>0.26043271685097025</v>
      </c>
      <c r="AW100">
        <v>0.64565830066265351</v>
      </c>
      <c r="BC100">
        <v>2.2041675299887444</v>
      </c>
      <c r="BG100">
        <v>3.2014410144818379</v>
      </c>
      <c r="BH100">
        <v>10.922451366077734</v>
      </c>
      <c r="BI100">
        <v>7.7210103515958952</v>
      </c>
      <c r="BJ100">
        <v>0.44462971605045881</v>
      </c>
    </row>
    <row r="101" spans="1:62" x14ac:dyDescent="0.35">
      <c r="A101">
        <v>100</v>
      </c>
      <c r="B101">
        <v>29</v>
      </c>
      <c r="C101" t="s">
        <v>106</v>
      </c>
      <c r="D101" t="s">
        <v>27</v>
      </c>
      <c r="G101">
        <v>0.5</v>
      </c>
      <c r="H101">
        <v>0.5</v>
      </c>
      <c r="I101">
        <v>3380</v>
      </c>
      <c r="J101">
        <v>10810</v>
      </c>
      <c r="L101">
        <v>3994</v>
      </c>
      <c r="M101">
        <v>3.008</v>
      </c>
      <c r="N101">
        <v>9.4359999999999999</v>
      </c>
      <c r="O101">
        <v>6.4279999999999999</v>
      </c>
      <c r="Q101">
        <v>0.30199999999999999</v>
      </c>
      <c r="R101">
        <v>1</v>
      </c>
      <c r="S101">
        <v>0</v>
      </c>
      <c r="T101">
        <v>0</v>
      </c>
      <c r="V101">
        <v>0</v>
      </c>
      <c r="Y101" s="11">
        <v>44841</v>
      </c>
      <c r="Z101">
        <v>0.30758101851851855</v>
      </c>
      <c r="AB101">
        <v>1</v>
      </c>
      <c r="AD101">
        <v>3.2405895050165894</v>
      </c>
      <c r="AE101">
        <v>10.936674184497434</v>
      </c>
      <c r="AF101">
        <v>7.6960846794808448</v>
      </c>
      <c r="AG101">
        <v>0.43972952413552613</v>
      </c>
    </row>
    <row r="102" spans="1:62" x14ac:dyDescent="0.35">
      <c r="A102">
        <v>101</v>
      </c>
      <c r="B102">
        <v>30</v>
      </c>
      <c r="C102" t="s">
        <v>107</v>
      </c>
      <c r="D102" t="s">
        <v>27</v>
      </c>
      <c r="G102">
        <v>0.5</v>
      </c>
      <c r="H102">
        <v>0.5</v>
      </c>
      <c r="I102">
        <v>4054</v>
      </c>
      <c r="J102">
        <v>6149</v>
      </c>
      <c r="L102">
        <v>1022</v>
      </c>
      <c r="M102">
        <v>3.5249999999999999</v>
      </c>
      <c r="N102">
        <v>5.4880000000000004</v>
      </c>
      <c r="O102">
        <v>1.9630000000000001</v>
      </c>
      <c r="Q102">
        <v>0</v>
      </c>
      <c r="R102">
        <v>1</v>
      </c>
      <c r="S102">
        <v>0</v>
      </c>
      <c r="T102">
        <v>0</v>
      </c>
      <c r="V102">
        <v>0</v>
      </c>
      <c r="Y102" s="11">
        <v>44841</v>
      </c>
      <c r="Z102">
        <v>0.32061342592592595</v>
      </c>
      <c r="AB102">
        <v>1</v>
      </c>
      <c r="AD102">
        <v>3.8920977178665299</v>
      </c>
      <c r="AE102">
        <v>6.2014915663385022</v>
      </c>
      <c r="AF102">
        <v>2.3093938484719723</v>
      </c>
      <c r="AG102">
        <v>0.11965545004365957</v>
      </c>
    </row>
    <row r="103" spans="1:62" x14ac:dyDescent="0.35">
      <c r="A103">
        <v>102</v>
      </c>
      <c r="B103">
        <v>30</v>
      </c>
      <c r="C103" t="s">
        <v>107</v>
      </c>
      <c r="D103" t="s">
        <v>27</v>
      </c>
      <c r="G103">
        <v>0.5</v>
      </c>
      <c r="H103">
        <v>0.5</v>
      </c>
      <c r="I103">
        <v>4343</v>
      </c>
      <c r="J103">
        <v>6166</v>
      </c>
      <c r="L103">
        <v>965</v>
      </c>
      <c r="M103">
        <v>3.7469999999999999</v>
      </c>
      <c r="N103">
        <v>5.5019999999999998</v>
      </c>
      <c r="O103">
        <v>1.7549999999999999</v>
      </c>
      <c r="Q103">
        <v>0</v>
      </c>
      <c r="R103">
        <v>1</v>
      </c>
      <c r="S103">
        <v>0</v>
      </c>
      <c r="T103">
        <v>0</v>
      </c>
      <c r="V103">
        <v>0</v>
      </c>
      <c r="Y103" s="11">
        <v>44841</v>
      </c>
      <c r="Z103">
        <v>0.32762731481481483</v>
      </c>
      <c r="AB103">
        <v>1</v>
      </c>
      <c r="AD103">
        <v>4.1714536132873503</v>
      </c>
      <c r="AE103">
        <v>6.218762131562424</v>
      </c>
      <c r="AF103">
        <v>2.0473085182750737</v>
      </c>
      <c r="AG103">
        <v>0.11351674808429336</v>
      </c>
      <c r="AK103">
        <v>4.6355708561300862E-2</v>
      </c>
      <c r="AQ103">
        <v>0.76486971421425487</v>
      </c>
      <c r="AW103">
        <v>2.3975731532176612</v>
      </c>
      <c r="BC103">
        <v>1.4332906316397371</v>
      </c>
      <c r="BG103">
        <v>4.1704869838914309</v>
      </c>
      <c r="BH103">
        <v>6.2426361481954933</v>
      </c>
      <c r="BI103">
        <v>2.0721491643040628</v>
      </c>
      <c r="BJ103">
        <v>0.11270902414227149</v>
      </c>
    </row>
    <row r="104" spans="1:62" x14ac:dyDescent="0.35">
      <c r="A104">
        <v>103</v>
      </c>
      <c r="B104">
        <v>30</v>
      </c>
      <c r="C104" t="s">
        <v>107</v>
      </c>
      <c r="D104" t="s">
        <v>27</v>
      </c>
      <c r="G104">
        <v>0.5</v>
      </c>
      <c r="H104">
        <v>0.5</v>
      </c>
      <c r="I104">
        <v>4341</v>
      </c>
      <c r="J104">
        <v>6213</v>
      </c>
      <c r="L104">
        <v>950</v>
      </c>
      <c r="M104">
        <v>3.7450000000000001</v>
      </c>
      <c r="N104">
        <v>5.5419999999999998</v>
      </c>
      <c r="O104">
        <v>1.7969999999999999</v>
      </c>
      <c r="Q104">
        <v>0</v>
      </c>
      <c r="R104">
        <v>1</v>
      </c>
      <c r="S104">
        <v>0</v>
      </c>
      <c r="T104">
        <v>0</v>
      </c>
      <c r="V104">
        <v>0</v>
      </c>
      <c r="Y104" s="11">
        <v>44841</v>
      </c>
      <c r="Z104">
        <v>0.33525462962962965</v>
      </c>
      <c r="AB104">
        <v>1</v>
      </c>
      <c r="AD104">
        <v>4.1695203544955106</v>
      </c>
      <c r="AE104">
        <v>6.2665101648285626</v>
      </c>
      <c r="AF104">
        <v>2.096989810333052</v>
      </c>
      <c r="AG104">
        <v>0.11190130020024962</v>
      </c>
    </row>
    <row r="105" spans="1:62" x14ac:dyDescent="0.35">
      <c r="A105">
        <v>104</v>
      </c>
      <c r="B105">
        <v>31</v>
      </c>
      <c r="C105" t="s">
        <v>62</v>
      </c>
      <c r="D105" t="s">
        <v>27</v>
      </c>
      <c r="G105">
        <v>0.5</v>
      </c>
      <c r="H105">
        <v>0.5</v>
      </c>
      <c r="I105">
        <v>9446</v>
      </c>
      <c r="J105">
        <v>15335</v>
      </c>
      <c r="L105">
        <v>3617</v>
      </c>
      <c r="M105">
        <v>7.6619999999999999</v>
      </c>
      <c r="N105">
        <v>13.27</v>
      </c>
      <c r="O105">
        <v>5.6079999999999997</v>
      </c>
      <c r="Q105">
        <v>0.26200000000000001</v>
      </c>
      <c r="R105">
        <v>1</v>
      </c>
      <c r="S105">
        <v>0</v>
      </c>
      <c r="T105">
        <v>0</v>
      </c>
      <c r="V105">
        <v>0</v>
      </c>
      <c r="Y105" s="11">
        <v>44841</v>
      </c>
      <c r="Z105">
        <v>0.34871527777777778</v>
      </c>
      <c r="AB105">
        <v>1</v>
      </c>
      <c r="AD105">
        <v>9.1041634206660529</v>
      </c>
      <c r="AE105">
        <v>15.533692280864987</v>
      </c>
      <c r="AF105">
        <v>6.4295288601989338</v>
      </c>
      <c r="AG105">
        <v>0.39912793398322677</v>
      </c>
    </row>
    <row r="106" spans="1:62" x14ac:dyDescent="0.35">
      <c r="A106">
        <v>105</v>
      </c>
      <c r="B106">
        <v>31</v>
      </c>
      <c r="C106" t="s">
        <v>62</v>
      </c>
      <c r="D106" t="s">
        <v>27</v>
      </c>
      <c r="G106">
        <v>0.5</v>
      </c>
      <c r="H106">
        <v>0.5</v>
      </c>
      <c r="I106">
        <v>11466</v>
      </c>
      <c r="J106">
        <v>15473</v>
      </c>
      <c r="L106">
        <v>3613</v>
      </c>
      <c r="M106">
        <v>9.2119999999999997</v>
      </c>
      <c r="N106">
        <v>13.387</v>
      </c>
      <c r="O106">
        <v>4.1760000000000002</v>
      </c>
      <c r="Q106">
        <v>0.26200000000000001</v>
      </c>
      <c r="R106">
        <v>1</v>
      </c>
      <c r="S106">
        <v>0</v>
      </c>
      <c r="T106">
        <v>0</v>
      </c>
      <c r="V106">
        <v>0</v>
      </c>
      <c r="Y106" s="11">
        <v>44841</v>
      </c>
      <c r="Z106">
        <v>0.35616898148148146</v>
      </c>
      <c r="AB106">
        <v>1</v>
      </c>
      <c r="AD106">
        <v>11.056754800424034</v>
      </c>
      <c r="AE106">
        <v>15.67388863385918</v>
      </c>
      <c r="AF106">
        <v>4.6171338334351457</v>
      </c>
      <c r="AG106">
        <v>0.39869714788081512</v>
      </c>
      <c r="AK106">
        <v>0.55229423239338093</v>
      </c>
      <c r="AM106">
        <v>116.46797307467952</v>
      </c>
      <c r="AQ106">
        <v>0.12322589277669915</v>
      </c>
      <c r="AS106">
        <v>104.68620053043159</v>
      </c>
      <c r="AW106">
        <v>0.89684929292832039</v>
      </c>
      <c r="AY106">
        <v>92.904427986183649</v>
      </c>
      <c r="BC106">
        <v>1.84662677708692</v>
      </c>
      <c r="BE106">
        <v>100.12649680032077</v>
      </c>
      <c r="BG106">
        <v>11.02630597445256</v>
      </c>
      <c r="BH106">
        <v>15.664237435645813</v>
      </c>
      <c r="BI106">
        <v>4.6379314611932516</v>
      </c>
      <c r="BJ106">
        <v>0.40241267801411573</v>
      </c>
    </row>
    <row r="107" spans="1:62" x14ac:dyDescent="0.35">
      <c r="A107">
        <v>106</v>
      </c>
      <c r="B107">
        <v>31</v>
      </c>
      <c r="C107" t="s">
        <v>62</v>
      </c>
      <c r="D107" t="s">
        <v>27</v>
      </c>
      <c r="G107">
        <v>0.5</v>
      </c>
      <c r="H107">
        <v>0.5</v>
      </c>
      <c r="I107">
        <v>11403</v>
      </c>
      <c r="J107">
        <v>15454</v>
      </c>
      <c r="L107">
        <v>3682</v>
      </c>
      <c r="M107">
        <v>9.1630000000000003</v>
      </c>
      <c r="N107">
        <v>13.371</v>
      </c>
      <c r="O107">
        <v>4.2080000000000002</v>
      </c>
      <c r="Q107">
        <v>0.26900000000000002</v>
      </c>
      <c r="R107">
        <v>1</v>
      </c>
      <c r="S107">
        <v>0</v>
      </c>
      <c r="T107">
        <v>0</v>
      </c>
      <c r="V107">
        <v>0</v>
      </c>
      <c r="Y107" s="11">
        <v>44841</v>
      </c>
      <c r="Z107">
        <v>0.36421296296296296</v>
      </c>
      <c r="AB107">
        <v>1</v>
      </c>
      <c r="AD107">
        <v>10.995857148481086</v>
      </c>
      <c r="AE107">
        <v>15.654586237432444</v>
      </c>
      <c r="AF107">
        <v>4.6587290889513575</v>
      </c>
      <c r="AG107">
        <v>0.40612820814741635</v>
      </c>
    </row>
    <row r="108" spans="1:62" x14ac:dyDescent="0.35">
      <c r="A108">
        <v>107</v>
      </c>
      <c r="B108">
        <v>32</v>
      </c>
      <c r="C108" t="s">
        <v>63</v>
      </c>
      <c r="D108" t="s">
        <v>27</v>
      </c>
      <c r="G108">
        <v>0.5</v>
      </c>
      <c r="H108">
        <v>0.5</v>
      </c>
      <c r="I108">
        <v>2961</v>
      </c>
      <c r="J108">
        <v>5535</v>
      </c>
      <c r="L108">
        <v>1210</v>
      </c>
      <c r="M108">
        <v>2.6869999999999998</v>
      </c>
      <c r="N108">
        <v>4.968</v>
      </c>
      <c r="O108">
        <v>2.2810000000000001</v>
      </c>
      <c r="Q108">
        <v>1.0999999999999999E-2</v>
      </c>
      <c r="R108">
        <v>1</v>
      </c>
      <c r="S108">
        <v>0</v>
      </c>
      <c r="T108">
        <v>0</v>
      </c>
      <c r="V108">
        <v>0</v>
      </c>
      <c r="Y108" s="11">
        <v>44841</v>
      </c>
      <c r="Z108">
        <v>0.37652777777777779</v>
      </c>
      <c r="AB108">
        <v>1</v>
      </c>
      <c r="AD108">
        <v>2.8355717881261961</v>
      </c>
      <c r="AE108">
        <v>5.5777193870744846</v>
      </c>
      <c r="AF108">
        <v>2.7421475989482884</v>
      </c>
      <c r="AG108">
        <v>0.13990239685700781</v>
      </c>
    </row>
    <row r="109" spans="1:62" x14ac:dyDescent="0.35">
      <c r="A109">
        <v>108</v>
      </c>
      <c r="B109">
        <v>32</v>
      </c>
      <c r="C109" t="s">
        <v>63</v>
      </c>
      <c r="D109" t="s">
        <v>27</v>
      </c>
      <c r="G109">
        <v>0.5</v>
      </c>
      <c r="H109">
        <v>0.5</v>
      </c>
      <c r="I109">
        <v>2793</v>
      </c>
      <c r="J109">
        <v>7025</v>
      </c>
      <c r="L109">
        <v>1324</v>
      </c>
      <c r="M109">
        <v>2.5569999999999999</v>
      </c>
      <c r="N109">
        <v>6.23</v>
      </c>
      <c r="O109">
        <v>3.673</v>
      </c>
      <c r="Q109">
        <v>2.1999999999999999E-2</v>
      </c>
      <c r="R109">
        <v>1</v>
      </c>
      <c r="S109">
        <v>0</v>
      </c>
      <c r="T109">
        <v>0</v>
      </c>
      <c r="V109">
        <v>0</v>
      </c>
      <c r="Y109" s="11">
        <v>44841</v>
      </c>
      <c r="Z109">
        <v>0.38357638888888884</v>
      </c>
      <c r="AB109">
        <v>2</v>
      </c>
      <c r="AD109">
        <v>2.6731780496116708</v>
      </c>
      <c r="AE109">
        <v>7.0914336331712038</v>
      </c>
      <c r="AF109">
        <v>4.4182555835595334</v>
      </c>
      <c r="AG109">
        <v>0.15217980077574025</v>
      </c>
      <c r="AK109">
        <v>57.117566603395701</v>
      </c>
      <c r="AL109">
        <v>10.836332166044656</v>
      </c>
      <c r="AQ109">
        <v>1.5212179985525531</v>
      </c>
      <c r="AR109">
        <v>13.491493159715814</v>
      </c>
      <c r="AW109">
        <v>59.592116784626448</v>
      </c>
      <c r="AX109">
        <v>48.641827944371663</v>
      </c>
      <c r="BC109">
        <v>7.0329115373770925</v>
      </c>
      <c r="BD109">
        <v>33.292373455898733</v>
      </c>
      <c r="BG109">
        <v>3.741786846801002</v>
      </c>
      <c r="BH109">
        <v>7.1457851178464891</v>
      </c>
      <c r="BI109">
        <v>3.4039982710454875</v>
      </c>
      <c r="BJ109">
        <v>0.15772617184429041</v>
      </c>
    </row>
    <row r="110" spans="1:62" x14ac:dyDescent="0.35">
      <c r="A110">
        <v>109</v>
      </c>
      <c r="B110">
        <v>32</v>
      </c>
      <c r="C110" t="s">
        <v>63</v>
      </c>
      <c r="D110" t="s">
        <v>27</v>
      </c>
      <c r="G110">
        <v>0.5</v>
      </c>
      <c r="H110">
        <v>0.5</v>
      </c>
      <c r="I110">
        <v>5004</v>
      </c>
      <c r="J110">
        <v>7132</v>
      </c>
      <c r="L110">
        <v>1427</v>
      </c>
      <c r="M110">
        <v>4.2539999999999996</v>
      </c>
      <c r="N110">
        <v>6.3209999999999997</v>
      </c>
      <c r="O110">
        <v>2.0670000000000002</v>
      </c>
      <c r="Q110">
        <v>3.3000000000000002E-2</v>
      </c>
      <c r="R110">
        <v>1</v>
      </c>
      <c r="S110">
        <v>0</v>
      </c>
      <c r="T110">
        <v>0</v>
      </c>
      <c r="V110">
        <v>0</v>
      </c>
      <c r="Y110" s="11">
        <v>44841</v>
      </c>
      <c r="Z110">
        <v>0.39125000000000004</v>
      </c>
      <c r="AB110">
        <v>2</v>
      </c>
      <c r="AD110">
        <v>4.8103956439903328</v>
      </c>
      <c r="AE110">
        <v>7.2001366025217743</v>
      </c>
      <c r="AF110">
        <v>2.3897409585314415</v>
      </c>
      <c r="AG110">
        <v>0.16327254291284057</v>
      </c>
    </row>
    <row r="111" spans="1:62" x14ac:dyDescent="0.35">
      <c r="A111">
        <v>110</v>
      </c>
      <c r="B111">
        <v>3</v>
      </c>
      <c r="C111" t="s">
        <v>28</v>
      </c>
      <c r="D111" t="s">
        <v>27</v>
      </c>
      <c r="G111">
        <v>0.5</v>
      </c>
      <c r="H111">
        <v>0.5</v>
      </c>
      <c r="I111">
        <v>1682</v>
      </c>
      <c r="J111">
        <v>462</v>
      </c>
      <c r="L111">
        <v>266</v>
      </c>
      <c r="M111">
        <v>1.7050000000000001</v>
      </c>
      <c r="N111">
        <v>0.67</v>
      </c>
      <c r="O111">
        <v>0</v>
      </c>
      <c r="Q111">
        <v>0</v>
      </c>
      <c r="R111">
        <v>1</v>
      </c>
      <c r="S111">
        <v>0</v>
      </c>
      <c r="T111">
        <v>0</v>
      </c>
      <c r="V111">
        <v>0</v>
      </c>
      <c r="Y111" s="11">
        <v>44841</v>
      </c>
      <c r="Z111">
        <v>0.40354166666666669</v>
      </c>
      <c r="AB111">
        <v>1</v>
      </c>
      <c r="AD111">
        <v>1.5992527907447809</v>
      </c>
      <c r="AE111">
        <v>0.42397954113578851</v>
      </c>
      <c r="AF111">
        <v>-1.1752732496089924</v>
      </c>
      <c r="AG111">
        <v>3.8236876687855019E-2</v>
      </c>
    </row>
    <row r="112" spans="1:62" x14ac:dyDescent="0.35">
      <c r="A112">
        <v>111</v>
      </c>
      <c r="B112">
        <v>3</v>
      </c>
      <c r="C112" t="s">
        <v>28</v>
      </c>
      <c r="D112" t="s">
        <v>27</v>
      </c>
      <c r="G112">
        <v>0.5</v>
      </c>
      <c r="H112">
        <v>0.5</v>
      </c>
      <c r="I112">
        <v>408</v>
      </c>
      <c r="J112">
        <v>405</v>
      </c>
      <c r="L112">
        <v>253</v>
      </c>
      <c r="M112">
        <v>0.72799999999999998</v>
      </c>
      <c r="N112">
        <v>0.622</v>
      </c>
      <c r="O112">
        <v>0</v>
      </c>
      <c r="Q112">
        <v>0</v>
      </c>
      <c r="R112">
        <v>1</v>
      </c>
      <c r="S112">
        <v>0</v>
      </c>
      <c r="T112">
        <v>0</v>
      </c>
      <c r="V112">
        <v>0</v>
      </c>
      <c r="Y112" s="11">
        <v>44841</v>
      </c>
      <c r="Z112">
        <v>0.40961805555555553</v>
      </c>
      <c r="AB112">
        <v>1</v>
      </c>
      <c r="AD112">
        <v>0.36776694034296481</v>
      </c>
      <c r="AE112">
        <v>0.36607235185557846</v>
      </c>
      <c r="AF112">
        <v>-1.6945884873863504E-3</v>
      </c>
      <c r="AG112">
        <v>3.6836821855017111E-2</v>
      </c>
      <c r="AK112">
        <v>41.976291091246154</v>
      </c>
      <c r="AQ112">
        <v>14.659085002874061</v>
      </c>
      <c r="AW112">
        <v>203.72205746111155</v>
      </c>
      <c r="BC112">
        <v>19.284476885810008</v>
      </c>
      <c r="BG112">
        <v>0.30396940021225849</v>
      </c>
      <c r="BH112">
        <v>0.39502594649568346</v>
      </c>
      <c r="BI112">
        <v>9.1056546283424994E-2</v>
      </c>
      <c r="BJ112">
        <v>4.0767745039523545E-2</v>
      </c>
    </row>
    <row r="113" spans="1:62" x14ac:dyDescent="0.35">
      <c r="A113">
        <v>112</v>
      </c>
      <c r="B113">
        <v>3</v>
      </c>
      <c r="C113" t="s">
        <v>28</v>
      </c>
      <c r="D113" t="s">
        <v>27</v>
      </c>
      <c r="G113">
        <v>0.5</v>
      </c>
      <c r="H113">
        <v>0.5</v>
      </c>
      <c r="I113">
        <v>276</v>
      </c>
      <c r="J113">
        <v>462</v>
      </c>
      <c r="L113">
        <v>326</v>
      </c>
      <c r="M113">
        <v>0.627</v>
      </c>
      <c r="N113">
        <v>0.67</v>
      </c>
      <c r="O113">
        <v>4.3999999999999997E-2</v>
      </c>
      <c r="Q113">
        <v>0</v>
      </c>
      <c r="R113">
        <v>1</v>
      </c>
      <c r="S113">
        <v>0</v>
      </c>
      <c r="T113">
        <v>0</v>
      </c>
      <c r="V113">
        <v>0</v>
      </c>
      <c r="Y113" s="11">
        <v>44841</v>
      </c>
      <c r="Z113">
        <v>0.41616898148148151</v>
      </c>
      <c r="AB113">
        <v>1</v>
      </c>
      <c r="AD113">
        <v>0.24017186008155217</v>
      </c>
      <c r="AE113">
        <v>0.42397954113578851</v>
      </c>
      <c r="AF113">
        <v>0.18380768105423634</v>
      </c>
      <c r="AG113">
        <v>4.4698668224029986E-2</v>
      </c>
    </row>
    <row r="114" spans="1:62" x14ac:dyDescent="0.35">
      <c r="A114">
        <v>113</v>
      </c>
      <c r="B114">
        <v>1</v>
      </c>
      <c r="C114" t="s">
        <v>71</v>
      </c>
      <c r="D114" t="s">
        <v>27</v>
      </c>
      <c r="G114">
        <v>0.3</v>
      </c>
      <c r="H114">
        <v>0.3</v>
      </c>
      <c r="I114">
        <v>2657</v>
      </c>
      <c r="J114">
        <v>9147</v>
      </c>
      <c r="L114">
        <v>3884</v>
      </c>
      <c r="M114">
        <v>4.0890000000000004</v>
      </c>
      <c r="N114">
        <v>13.38</v>
      </c>
      <c r="O114">
        <v>9.2910000000000004</v>
      </c>
      <c r="Q114">
        <v>0.48399999999999999</v>
      </c>
      <c r="R114">
        <v>1</v>
      </c>
      <c r="S114">
        <v>0</v>
      </c>
      <c r="T114">
        <v>0</v>
      </c>
      <c r="V114">
        <v>0</v>
      </c>
      <c r="Y114" s="11">
        <v>44841</v>
      </c>
      <c r="Z114">
        <v>0.42834490740740744</v>
      </c>
      <c r="AB114">
        <v>1</v>
      </c>
      <c r="AD114">
        <v>4.2361940862776315</v>
      </c>
      <c r="AE114">
        <v>15.412010898928784</v>
      </c>
      <c r="AF114">
        <v>11.175816812651153</v>
      </c>
      <c r="AG114">
        <v>0.71313817719867567</v>
      </c>
    </row>
    <row r="115" spans="1:62" x14ac:dyDescent="0.35">
      <c r="A115">
        <v>114</v>
      </c>
      <c r="B115">
        <v>1</v>
      </c>
      <c r="C115" t="s">
        <v>71</v>
      </c>
      <c r="D115" t="s">
        <v>27</v>
      </c>
      <c r="G115">
        <v>0.3</v>
      </c>
      <c r="H115">
        <v>0.3</v>
      </c>
      <c r="I115">
        <v>4449</v>
      </c>
      <c r="J115">
        <v>9296</v>
      </c>
      <c r="L115">
        <v>3914</v>
      </c>
      <c r="M115">
        <v>6.38</v>
      </c>
      <c r="N115">
        <v>13.590999999999999</v>
      </c>
      <c r="O115">
        <v>7.2110000000000003</v>
      </c>
      <c r="Q115">
        <v>0.48899999999999999</v>
      </c>
      <c r="R115">
        <v>1</v>
      </c>
      <c r="S115">
        <v>0</v>
      </c>
      <c r="T115">
        <v>0</v>
      </c>
      <c r="V115">
        <v>0</v>
      </c>
      <c r="Y115" s="11">
        <v>44841</v>
      </c>
      <c r="Z115">
        <v>0.43526620370370367</v>
      </c>
      <c r="AB115">
        <v>1</v>
      </c>
      <c r="AD115">
        <v>7.123193882091412</v>
      </c>
      <c r="AE115">
        <v>15.664296606611572</v>
      </c>
      <c r="AF115">
        <v>8.5411027245201598</v>
      </c>
      <c r="AG115">
        <v>0.71852300347882136</v>
      </c>
      <c r="AI115">
        <v>86.844376258509925</v>
      </c>
      <c r="AK115">
        <v>3.5325771827579135</v>
      </c>
      <c r="AO115">
        <v>81.25933737586783</v>
      </c>
      <c r="AQ115">
        <v>1.07587209013447</v>
      </c>
      <c r="AU115">
        <v>76.534998783356315</v>
      </c>
      <c r="AW115">
        <v>5.0879110791119224</v>
      </c>
      <c r="BA115">
        <v>82.650703633690398</v>
      </c>
      <c r="BC115">
        <v>1.0437264716312262</v>
      </c>
      <c r="BG115">
        <v>7.2512722770507851</v>
      </c>
      <c r="BH115">
        <v>15.580483569495478</v>
      </c>
      <c r="BI115">
        <v>8.3292112924446933</v>
      </c>
      <c r="BJ115">
        <v>0.72229238187492351</v>
      </c>
    </row>
    <row r="116" spans="1:62" x14ac:dyDescent="0.35">
      <c r="A116">
        <v>115</v>
      </c>
      <c r="B116">
        <v>1</v>
      </c>
      <c r="C116" t="s">
        <v>71</v>
      </c>
      <c r="D116" t="s">
        <v>27</v>
      </c>
      <c r="G116">
        <v>0.3</v>
      </c>
      <c r="H116">
        <v>0.3</v>
      </c>
      <c r="I116">
        <v>4608</v>
      </c>
      <c r="J116">
        <v>9197</v>
      </c>
      <c r="L116">
        <v>3956</v>
      </c>
      <c r="M116">
        <v>6.5830000000000002</v>
      </c>
      <c r="N116">
        <v>13.451000000000001</v>
      </c>
      <c r="O116">
        <v>6.8680000000000003</v>
      </c>
      <c r="Q116">
        <v>0.496</v>
      </c>
      <c r="R116">
        <v>1</v>
      </c>
      <c r="S116">
        <v>0</v>
      </c>
      <c r="T116">
        <v>0</v>
      </c>
      <c r="V116">
        <v>0</v>
      </c>
      <c r="Y116" s="11">
        <v>44841</v>
      </c>
      <c r="Z116">
        <v>0.44269675925925928</v>
      </c>
      <c r="AB116">
        <v>1</v>
      </c>
      <c r="AD116">
        <v>7.3793506720101583</v>
      </c>
      <c r="AE116">
        <v>15.496670532379383</v>
      </c>
      <c r="AF116">
        <v>8.1173198603692249</v>
      </c>
      <c r="AG116">
        <v>0.72606176027102565</v>
      </c>
    </row>
    <row r="117" spans="1:62" x14ac:dyDescent="0.35">
      <c r="A117">
        <v>1</v>
      </c>
      <c r="B117">
        <v>1</v>
      </c>
      <c r="C117" t="s">
        <v>26</v>
      </c>
      <c r="D117" t="s">
        <v>27</v>
      </c>
      <c r="G117">
        <v>0.3</v>
      </c>
      <c r="H117">
        <v>0.3</v>
      </c>
      <c r="I117">
        <v>4927</v>
      </c>
      <c r="J117">
        <v>9866</v>
      </c>
      <c r="L117">
        <v>4098</v>
      </c>
      <c r="M117">
        <v>6.9909999999999997</v>
      </c>
      <c r="N117">
        <v>14.395</v>
      </c>
      <c r="O117">
        <v>7.4039999999999999</v>
      </c>
      <c r="Q117">
        <v>0.52100000000000002</v>
      </c>
      <c r="R117">
        <v>1</v>
      </c>
      <c r="S117">
        <v>0</v>
      </c>
      <c r="T117">
        <v>0</v>
      </c>
      <c r="V117">
        <v>0</v>
      </c>
      <c r="Y117" s="11">
        <v>44841</v>
      </c>
      <c r="Z117" s="6">
        <v>0.47847222222222219</v>
      </c>
      <c r="AB117">
        <v>1</v>
      </c>
      <c r="AD117" s="3">
        <v>8.3070791574802048</v>
      </c>
      <c r="AE117" s="3">
        <v>16.852295158921848</v>
      </c>
      <c r="AF117" s="3">
        <v>8.5452160014416432</v>
      </c>
      <c r="AG117" s="3">
        <v>0.73230263714505295</v>
      </c>
      <c r="AH117" s="3"/>
    </row>
    <row r="118" spans="1:62" x14ac:dyDescent="0.35">
      <c r="A118">
        <v>2</v>
      </c>
      <c r="B118">
        <v>1</v>
      </c>
      <c r="C118" t="s">
        <v>26</v>
      </c>
      <c r="D118" t="s">
        <v>27</v>
      </c>
      <c r="G118">
        <v>0.3</v>
      </c>
      <c r="H118">
        <v>0.3</v>
      </c>
      <c r="I118">
        <v>4944</v>
      </c>
      <c r="J118">
        <v>9797</v>
      </c>
      <c r="L118">
        <v>4234</v>
      </c>
      <c r="M118">
        <v>7.0129999999999999</v>
      </c>
      <c r="N118">
        <v>14.297000000000001</v>
      </c>
      <c r="O118">
        <v>7.2839999999999998</v>
      </c>
      <c r="Q118">
        <v>0.54500000000000004</v>
      </c>
      <c r="R118">
        <v>1</v>
      </c>
      <c r="S118">
        <v>0</v>
      </c>
      <c r="T118">
        <v>0</v>
      </c>
      <c r="V118">
        <v>0</v>
      </c>
      <c r="Y118" s="11">
        <v>44841</v>
      </c>
      <c r="Z118" s="6">
        <v>0.4854282407407407</v>
      </c>
      <c r="AB118">
        <v>1</v>
      </c>
      <c r="AD118" s="3">
        <v>8.3354169980835806</v>
      </c>
      <c r="AE118" s="3">
        <v>16.735908371410652</v>
      </c>
      <c r="AF118" s="3">
        <v>8.4004913733270712</v>
      </c>
      <c r="AG118" s="3">
        <v>0.75540849338205152</v>
      </c>
      <c r="AH118" s="3"/>
      <c r="AK118">
        <v>1.0543162389500598</v>
      </c>
      <c r="AQ118">
        <v>1.0427218528857631</v>
      </c>
      <c r="AW118">
        <v>1.0312159468534479</v>
      </c>
      <c r="BC118">
        <v>1.9760155249787223</v>
      </c>
      <c r="BG118" s="3">
        <v>8.3795906907888487</v>
      </c>
      <c r="BH118" s="3">
        <v>16.823620153303146</v>
      </c>
      <c r="BI118" s="3">
        <v>8.4440294625142975</v>
      </c>
      <c r="BJ118" s="3">
        <v>0.74801801730624673</v>
      </c>
    </row>
    <row r="119" spans="1:62" x14ac:dyDescent="0.35">
      <c r="A119">
        <v>3</v>
      </c>
      <c r="B119">
        <v>1</v>
      </c>
      <c r="C119" t="s">
        <v>26</v>
      </c>
      <c r="D119" t="s">
        <v>27</v>
      </c>
      <c r="G119">
        <v>0.3</v>
      </c>
      <c r="H119">
        <v>0.3</v>
      </c>
      <c r="I119">
        <v>4997</v>
      </c>
      <c r="J119">
        <v>9901</v>
      </c>
      <c r="L119">
        <v>4147</v>
      </c>
      <c r="M119">
        <v>7.08</v>
      </c>
      <c r="N119">
        <v>14.444000000000001</v>
      </c>
      <c r="O119">
        <v>7.3639999999999999</v>
      </c>
      <c r="Q119">
        <v>0.52900000000000003</v>
      </c>
      <c r="R119">
        <v>1</v>
      </c>
      <c r="S119">
        <v>0</v>
      </c>
      <c r="T119">
        <v>0</v>
      </c>
      <c r="V119">
        <v>0</v>
      </c>
      <c r="Y119" s="11">
        <v>44841</v>
      </c>
      <c r="Z119" s="6">
        <v>0.49278935185185185</v>
      </c>
      <c r="AB119">
        <v>1</v>
      </c>
      <c r="AD119" s="3">
        <v>8.4237643834941149</v>
      </c>
      <c r="AE119" s="3">
        <v>16.911331935195637</v>
      </c>
      <c r="AF119" s="3">
        <v>8.4875675517015221</v>
      </c>
      <c r="AG119" s="3">
        <v>0.74062754123044205</v>
      </c>
      <c r="AH119" s="3"/>
    </row>
    <row r="120" spans="1:62" x14ac:dyDescent="0.35">
      <c r="A120">
        <v>4</v>
      </c>
      <c r="B120">
        <v>3</v>
      </c>
      <c r="C120" t="s">
        <v>85</v>
      </c>
      <c r="D120" t="s">
        <v>27</v>
      </c>
      <c r="G120">
        <v>0.5</v>
      </c>
      <c r="H120">
        <v>0.5</v>
      </c>
      <c r="I120">
        <v>2719</v>
      </c>
      <c r="J120">
        <v>745</v>
      </c>
      <c r="L120">
        <v>293</v>
      </c>
      <c r="M120">
        <v>2.5009999999999999</v>
      </c>
      <c r="N120">
        <v>0.90900000000000003</v>
      </c>
      <c r="O120">
        <v>0</v>
      </c>
      <c r="Q120">
        <v>0</v>
      </c>
      <c r="R120">
        <v>1</v>
      </c>
      <c r="S120">
        <v>0</v>
      </c>
      <c r="T120">
        <v>0</v>
      </c>
      <c r="V120">
        <v>0</v>
      </c>
      <c r="Y120" s="11">
        <v>44841</v>
      </c>
      <c r="Z120" s="6">
        <v>0.50488425925925928</v>
      </c>
      <c r="AB120">
        <v>1</v>
      </c>
      <c r="AD120" s="3">
        <v>2.775896245584847</v>
      </c>
      <c r="AE120" s="3">
        <v>0.88038675718256021</v>
      </c>
      <c r="AF120" s="3">
        <v>-1.8955094884022867</v>
      </c>
      <c r="AG120" s="3">
        <v>5.1509010308589571E-2</v>
      </c>
      <c r="AH120" s="3"/>
    </row>
    <row r="121" spans="1:62" x14ac:dyDescent="0.35">
      <c r="A121">
        <v>5</v>
      </c>
      <c r="B121">
        <v>3</v>
      </c>
      <c r="C121" t="s">
        <v>85</v>
      </c>
      <c r="D121" t="s">
        <v>27</v>
      </c>
      <c r="G121">
        <v>0.5</v>
      </c>
      <c r="H121">
        <v>0.5</v>
      </c>
      <c r="I121">
        <v>401</v>
      </c>
      <c r="J121">
        <v>770</v>
      </c>
      <c r="L121">
        <v>317</v>
      </c>
      <c r="M121">
        <v>0.72299999999999998</v>
      </c>
      <c r="N121">
        <v>0.93100000000000005</v>
      </c>
      <c r="O121">
        <v>0.20799999999999999</v>
      </c>
      <c r="Q121">
        <v>0</v>
      </c>
      <c r="R121">
        <v>1</v>
      </c>
      <c r="S121">
        <v>0</v>
      </c>
      <c r="T121">
        <v>0</v>
      </c>
      <c r="V121">
        <v>0</v>
      </c>
      <c r="Y121" s="11">
        <v>44841</v>
      </c>
      <c r="Z121" s="6">
        <v>0.51124999999999998</v>
      </c>
      <c r="AB121">
        <v>1</v>
      </c>
      <c r="AD121" s="3">
        <v>0.4575274978684562</v>
      </c>
      <c r="AE121" s="3">
        <v>0.90568823272847221</v>
      </c>
      <c r="AF121" s="3">
        <v>0.44816073486001601</v>
      </c>
      <c r="AG121" s="3">
        <v>5.3955512733683555E-2</v>
      </c>
      <c r="AH121" s="3"/>
      <c r="AK121">
        <v>6.5469444851328022</v>
      </c>
      <c r="AQ121">
        <v>0.56028896737475831</v>
      </c>
      <c r="AW121">
        <v>5.2037831957270928</v>
      </c>
      <c r="BC121">
        <v>0.75858229238629349</v>
      </c>
      <c r="BG121" s="3">
        <v>0.44302519120672723</v>
      </c>
      <c r="BH121" s="3">
        <v>0.90315808517388096</v>
      </c>
      <c r="BI121" s="3">
        <v>0.46013289396715373</v>
      </c>
      <c r="BJ121" s="3">
        <v>5.3751637531592393E-2</v>
      </c>
    </row>
    <row r="122" spans="1:62" x14ac:dyDescent="0.35">
      <c r="A122">
        <v>6</v>
      </c>
      <c r="B122">
        <v>3</v>
      </c>
      <c r="C122" t="s">
        <v>85</v>
      </c>
      <c r="D122" t="s">
        <v>27</v>
      </c>
      <c r="G122">
        <v>0.5</v>
      </c>
      <c r="H122">
        <v>0.5</v>
      </c>
      <c r="I122">
        <v>372</v>
      </c>
      <c r="J122">
        <v>765</v>
      </c>
      <c r="L122">
        <v>313</v>
      </c>
      <c r="M122">
        <v>0.7</v>
      </c>
      <c r="N122">
        <v>0.92700000000000005</v>
      </c>
      <c r="O122">
        <v>0.22700000000000001</v>
      </c>
      <c r="Q122">
        <v>0</v>
      </c>
      <c r="R122">
        <v>1</v>
      </c>
      <c r="S122">
        <v>0</v>
      </c>
      <c r="T122">
        <v>0</v>
      </c>
      <c r="V122">
        <v>0</v>
      </c>
      <c r="Y122" s="11">
        <v>44841</v>
      </c>
      <c r="Z122" s="6">
        <v>0.51791666666666669</v>
      </c>
      <c r="AB122">
        <v>1</v>
      </c>
      <c r="AD122" s="3">
        <v>0.42852288454499832</v>
      </c>
      <c r="AE122" s="3">
        <v>0.90062793761928983</v>
      </c>
      <c r="AF122" s="3">
        <v>0.47210505307429151</v>
      </c>
      <c r="AG122" s="3">
        <v>5.3547762329501231E-2</v>
      </c>
      <c r="AH122" s="3"/>
    </row>
    <row r="123" spans="1:62" x14ac:dyDescent="0.35">
      <c r="A123">
        <v>7</v>
      </c>
      <c r="B123">
        <v>3</v>
      </c>
      <c r="D123" t="s">
        <v>87</v>
      </c>
      <c r="Y123" s="11">
        <v>44841</v>
      </c>
      <c r="Z123" s="6">
        <v>0.52158564814814812</v>
      </c>
      <c r="AD123" s="3"/>
      <c r="AE123" s="3"/>
      <c r="AF123" s="3"/>
      <c r="AG123" s="3"/>
      <c r="AH123" s="3"/>
    </row>
    <row r="124" spans="1:62" x14ac:dyDescent="0.35">
      <c r="A124">
        <v>8</v>
      </c>
      <c r="B124">
        <v>3</v>
      </c>
      <c r="C124" t="s">
        <v>86</v>
      </c>
      <c r="D124" t="s">
        <v>27</v>
      </c>
      <c r="G124">
        <v>0.5</v>
      </c>
      <c r="H124">
        <v>0.5</v>
      </c>
      <c r="I124">
        <v>60</v>
      </c>
      <c r="J124">
        <v>99</v>
      </c>
      <c r="L124">
        <v>188</v>
      </c>
      <c r="M124">
        <v>0.46100000000000002</v>
      </c>
      <c r="N124">
        <v>0.36199999999999999</v>
      </c>
      <c r="O124">
        <v>0</v>
      </c>
      <c r="Q124">
        <v>0</v>
      </c>
      <c r="R124">
        <v>1</v>
      </c>
      <c r="S124">
        <v>0</v>
      </c>
      <c r="T124">
        <v>0</v>
      </c>
      <c r="V124">
        <v>0</v>
      </c>
      <c r="Y124" s="11">
        <v>44841</v>
      </c>
      <c r="Z124" s="6">
        <v>0.53217592592592589</v>
      </c>
      <c r="AB124">
        <v>1</v>
      </c>
      <c r="AD124" s="3">
        <v>0.11647325154779643</v>
      </c>
      <c r="AE124" s="3">
        <v>0.22659662907619327</v>
      </c>
      <c r="AF124" s="3">
        <v>0.11012337752839683</v>
      </c>
      <c r="AG124" s="3">
        <v>4.0805562198803394E-2</v>
      </c>
      <c r="AH124" s="3"/>
    </row>
    <row r="125" spans="1:62" x14ac:dyDescent="0.35">
      <c r="A125">
        <v>9</v>
      </c>
      <c r="B125">
        <v>3</v>
      </c>
      <c r="C125" t="s">
        <v>86</v>
      </c>
      <c r="D125" t="s">
        <v>27</v>
      </c>
      <c r="G125">
        <v>0.5</v>
      </c>
      <c r="H125">
        <v>0.5</v>
      </c>
      <c r="I125">
        <v>40</v>
      </c>
      <c r="J125">
        <v>163</v>
      </c>
      <c r="L125">
        <v>132</v>
      </c>
      <c r="M125">
        <v>0.44600000000000001</v>
      </c>
      <c r="N125">
        <v>0.41599999999999998</v>
      </c>
      <c r="O125">
        <v>0</v>
      </c>
      <c r="Q125">
        <v>0</v>
      </c>
      <c r="R125">
        <v>1</v>
      </c>
      <c r="S125">
        <v>0</v>
      </c>
      <c r="T125">
        <v>0</v>
      </c>
      <c r="V125">
        <v>0</v>
      </c>
      <c r="Y125" s="11">
        <v>44841</v>
      </c>
      <c r="Z125" s="6">
        <v>0.53811342592592593</v>
      </c>
      <c r="AB125">
        <v>1</v>
      </c>
      <c r="AD125" s="3">
        <v>9.6470069945411685E-2</v>
      </c>
      <c r="AE125" s="3">
        <v>0.29136840647372808</v>
      </c>
      <c r="AF125" s="3">
        <v>0.1948983365283164</v>
      </c>
      <c r="AG125" s="3">
        <v>3.5097056540250762E-2</v>
      </c>
      <c r="AH125" s="3"/>
      <c r="AK125">
        <v>14.429358422920101</v>
      </c>
      <c r="AQ125">
        <v>21.974069066144466</v>
      </c>
      <c r="AW125">
        <v>45.845577793222219</v>
      </c>
      <c r="BC125">
        <v>5.9188372456415692</v>
      </c>
      <c r="BG125" s="3">
        <v>0.10397126304630597</v>
      </c>
      <c r="BH125" s="3">
        <v>0.26252472435138835</v>
      </c>
      <c r="BI125" s="3">
        <v>0.15855346130508238</v>
      </c>
      <c r="BJ125" s="3">
        <v>3.6167401351229381E-2</v>
      </c>
    </row>
    <row r="126" spans="1:62" x14ac:dyDescent="0.35">
      <c r="A126">
        <v>10</v>
      </c>
      <c r="B126">
        <v>3</v>
      </c>
      <c r="C126" t="s">
        <v>86</v>
      </c>
      <c r="D126" t="s">
        <v>27</v>
      </c>
      <c r="G126">
        <v>0.5</v>
      </c>
      <c r="H126">
        <v>0.5</v>
      </c>
      <c r="I126">
        <v>55</v>
      </c>
      <c r="J126">
        <v>106</v>
      </c>
      <c r="L126">
        <v>153</v>
      </c>
      <c r="M126">
        <v>0.45700000000000002</v>
      </c>
      <c r="N126">
        <v>0.36899999999999999</v>
      </c>
      <c r="O126">
        <v>0</v>
      </c>
      <c r="Q126">
        <v>0</v>
      </c>
      <c r="R126">
        <v>1</v>
      </c>
      <c r="S126">
        <v>0</v>
      </c>
      <c r="T126">
        <v>0</v>
      </c>
      <c r="V126">
        <v>0</v>
      </c>
      <c r="Y126" s="11">
        <v>44841</v>
      </c>
      <c r="Z126" s="6">
        <v>0.54413194444444446</v>
      </c>
      <c r="AB126">
        <v>1</v>
      </c>
      <c r="AD126" s="3">
        <v>0.11147245614720025</v>
      </c>
      <c r="AE126" s="3">
        <v>0.23368104222904862</v>
      </c>
      <c r="AF126" s="3">
        <v>0.12220858608184837</v>
      </c>
      <c r="AG126" s="3">
        <v>3.7237746162207999E-2</v>
      </c>
      <c r="AH126" s="3"/>
    </row>
    <row r="127" spans="1:62" x14ac:dyDescent="0.35">
      <c r="A127">
        <v>11</v>
      </c>
      <c r="B127">
        <v>4</v>
      </c>
      <c r="C127" t="s">
        <v>61</v>
      </c>
      <c r="D127" t="s">
        <v>27</v>
      </c>
      <c r="G127">
        <v>0.2</v>
      </c>
      <c r="H127">
        <v>0.2</v>
      </c>
      <c r="I127">
        <v>472</v>
      </c>
      <c r="J127">
        <v>2188</v>
      </c>
      <c r="L127">
        <v>1027</v>
      </c>
      <c r="M127">
        <v>1.9419999999999999</v>
      </c>
      <c r="N127">
        <v>5.3310000000000004</v>
      </c>
      <c r="O127">
        <v>3.3889999999999998</v>
      </c>
      <c r="Q127">
        <v>0</v>
      </c>
      <c r="R127">
        <v>1</v>
      </c>
      <c r="S127">
        <v>0</v>
      </c>
      <c r="T127">
        <v>0</v>
      </c>
      <c r="V127">
        <v>0</v>
      </c>
      <c r="Y127" s="11">
        <v>44841</v>
      </c>
      <c r="Z127" s="6">
        <v>0.55504629629629632</v>
      </c>
      <c r="AB127">
        <v>1</v>
      </c>
      <c r="AD127" s="3">
        <v>1.3213469813923051</v>
      </c>
      <c r="AE127" s="3">
        <v>5.8519698142315066</v>
      </c>
      <c r="AF127" s="3">
        <v>4.5306228328392013</v>
      </c>
      <c r="AG127" s="3">
        <v>0.3158280236901182</v>
      </c>
      <c r="AH127" s="3"/>
    </row>
    <row r="128" spans="1:62" x14ac:dyDescent="0.35">
      <c r="A128">
        <v>12</v>
      </c>
      <c r="B128">
        <v>4</v>
      </c>
      <c r="C128" t="s">
        <v>61</v>
      </c>
      <c r="D128" t="s">
        <v>27</v>
      </c>
      <c r="G128">
        <v>0.2</v>
      </c>
      <c r="H128">
        <v>0.2</v>
      </c>
      <c r="I128">
        <v>1088</v>
      </c>
      <c r="J128">
        <v>2204</v>
      </c>
      <c r="L128">
        <v>1010</v>
      </c>
      <c r="M128">
        <v>3.1240000000000001</v>
      </c>
      <c r="N128">
        <v>5.3630000000000004</v>
      </c>
      <c r="O128">
        <v>2.2389999999999999</v>
      </c>
      <c r="Q128">
        <v>0</v>
      </c>
      <c r="R128">
        <v>1</v>
      </c>
      <c r="S128">
        <v>0</v>
      </c>
      <c r="T128">
        <v>0</v>
      </c>
      <c r="V128">
        <v>0</v>
      </c>
      <c r="Y128" s="11">
        <v>44841</v>
      </c>
      <c r="Z128" s="6">
        <v>0.56135416666666671</v>
      </c>
      <c r="AB128">
        <v>1</v>
      </c>
      <c r="AD128" s="3">
        <v>2.8615919647759296</v>
      </c>
      <c r="AE128" s="3">
        <v>5.8924521751049657</v>
      </c>
      <c r="AF128" s="3">
        <v>3.0308602103290361</v>
      </c>
      <c r="AG128" s="3">
        <v>0.31149567564568093</v>
      </c>
      <c r="AH128" s="3"/>
      <c r="AJ128">
        <v>3.3634023239866195</v>
      </c>
      <c r="AK128">
        <v>2.5874231506794265</v>
      </c>
      <c r="AP128">
        <v>1.8557174371153451</v>
      </c>
      <c r="AQ128">
        <v>0.12889938611399765</v>
      </c>
      <c r="AV128">
        <v>0.34803255024407065</v>
      </c>
      <c r="AW128">
        <v>2.7630286949883414</v>
      </c>
      <c r="BB128">
        <v>6.7201239115184759</v>
      </c>
      <c r="BC128">
        <v>5.4127224065434181</v>
      </c>
      <c r="BG128" s="3">
        <v>2.8990979302804014</v>
      </c>
      <c r="BH128" s="3">
        <v>5.8886569537730793</v>
      </c>
      <c r="BI128" s="3">
        <v>2.9895590234926779</v>
      </c>
      <c r="BJ128" s="3">
        <v>0.32016037173455542</v>
      </c>
    </row>
    <row r="129" spans="1:62" x14ac:dyDescent="0.35">
      <c r="A129">
        <v>13</v>
      </c>
      <c r="B129">
        <v>4</v>
      </c>
      <c r="C129" t="s">
        <v>61</v>
      </c>
      <c r="D129" t="s">
        <v>27</v>
      </c>
      <c r="G129">
        <v>0.2</v>
      </c>
      <c r="H129">
        <v>0.2</v>
      </c>
      <c r="I129">
        <v>1118</v>
      </c>
      <c r="J129">
        <v>2201</v>
      </c>
      <c r="L129">
        <v>1078</v>
      </c>
      <c r="M129">
        <v>3.181</v>
      </c>
      <c r="N129">
        <v>5.3579999999999997</v>
      </c>
      <c r="O129">
        <v>2.1760000000000002</v>
      </c>
      <c r="Q129">
        <v>0</v>
      </c>
      <c r="R129">
        <v>1</v>
      </c>
      <c r="S129">
        <v>0</v>
      </c>
      <c r="T129">
        <v>0</v>
      </c>
      <c r="V129">
        <v>0</v>
      </c>
      <c r="Y129" s="11">
        <v>44841</v>
      </c>
      <c r="Z129" s="6">
        <v>0.56805555555555554</v>
      </c>
      <c r="AB129">
        <v>1</v>
      </c>
      <c r="AD129" s="3">
        <v>2.9366038957848728</v>
      </c>
      <c r="AE129" s="3">
        <v>5.8848617324411929</v>
      </c>
      <c r="AF129" s="3">
        <v>2.9482578366563201</v>
      </c>
      <c r="AG129" s="3">
        <v>0.32882506782342991</v>
      </c>
      <c r="AH129" s="3"/>
    </row>
    <row r="130" spans="1:62" x14ac:dyDescent="0.35">
      <c r="A130">
        <v>14</v>
      </c>
      <c r="B130">
        <v>5</v>
      </c>
      <c r="C130" t="s">
        <v>61</v>
      </c>
      <c r="D130" t="s">
        <v>27</v>
      </c>
      <c r="G130">
        <v>0.6</v>
      </c>
      <c r="H130">
        <v>0.6</v>
      </c>
      <c r="I130">
        <v>3808</v>
      </c>
      <c r="J130">
        <v>7503</v>
      </c>
      <c r="L130">
        <v>3187</v>
      </c>
      <c r="M130">
        <v>2.78</v>
      </c>
      <c r="N130">
        <v>5.5289999999999999</v>
      </c>
      <c r="O130">
        <v>2.7490000000000001</v>
      </c>
      <c r="Q130">
        <v>0.18099999999999999</v>
      </c>
      <c r="R130">
        <v>1</v>
      </c>
      <c r="S130">
        <v>0</v>
      </c>
      <c r="T130">
        <v>0</v>
      </c>
      <c r="V130">
        <v>0</v>
      </c>
      <c r="Y130" s="11">
        <v>44841</v>
      </c>
      <c r="Z130" s="6">
        <v>0.58182870370370365</v>
      </c>
      <c r="AB130">
        <v>1</v>
      </c>
      <c r="AD130" s="3">
        <v>3.2208912365289133</v>
      </c>
      <c r="AE130" s="3">
        <v>6.4332346889612513</v>
      </c>
      <c r="AF130" s="3">
        <v>3.212343452432338</v>
      </c>
      <c r="AG130" s="3">
        <v>0.28876368977875488</v>
      </c>
      <c r="AH130" s="3"/>
    </row>
    <row r="131" spans="1:62" x14ac:dyDescent="0.35">
      <c r="A131">
        <v>15</v>
      </c>
      <c r="B131">
        <v>5</v>
      </c>
      <c r="C131" t="s">
        <v>61</v>
      </c>
      <c r="D131" t="s">
        <v>27</v>
      </c>
      <c r="G131">
        <v>0.6</v>
      </c>
      <c r="H131">
        <v>0.6</v>
      </c>
      <c r="I131">
        <v>3863</v>
      </c>
      <c r="J131">
        <v>7634</v>
      </c>
      <c r="L131">
        <v>3314</v>
      </c>
      <c r="M131">
        <v>2.8159999999999998</v>
      </c>
      <c r="N131">
        <v>5.6219999999999999</v>
      </c>
      <c r="O131">
        <v>2.806</v>
      </c>
      <c r="Q131">
        <v>0.192</v>
      </c>
      <c r="R131">
        <v>1</v>
      </c>
      <c r="S131">
        <v>0</v>
      </c>
      <c r="T131">
        <v>0</v>
      </c>
      <c r="V131">
        <v>0</v>
      </c>
      <c r="Y131" s="11">
        <v>44841</v>
      </c>
      <c r="Z131" s="6">
        <v>0.58893518518518517</v>
      </c>
      <c r="AB131">
        <v>1</v>
      </c>
      <c r="AD131" s="3">
        <v>3.2667318610343785</v>
      </c>
      <c r="AE131" s="3">
        <v>6.5437177988450674</v>
      </c>
      <c r="AF131" s="3">
        <v>3.2769859378106889</v>
      </c>
      <c r="AG131" s="3">
        <v>0.2995520858894124</v>
      </c>
      <c r="AH131" s="3"/>
      <c r="AJ131">
        <v>8.307635904409727</v>
      </c>
      <c r="AK131">
        <v>1.0773499489629295</v>
      </c>
      <c r="AP131">
        <v>8.4997083019530653</v>
      </c>
      <c r="AQ131">
        <v>1.0364175552742279</v>
      </c>
      <c r="AV131">
        <v>8.6917806994964177</v>
      </c>
      <c r="AW131">
        <v>0.99562982722523463</v>
      </c>
      <c r="BB131">
        <v>1.1262067135493679</v>
      </c>
      <c r="BC131">
        <v>1.9760585237990138</v>
      </c>
      <c r="BG131" s="3">
        <v>3.2492290771322918</v>
      </c>
      <c r="BH131" s="3">
        <v>6.5099824981171839</v>
      </c>
      <c r="BI131" s="3">
        <v>3.2607534209848925</v>
      </c>
      <c r="BJ131" s="3">
        <v>0.29662137985935189</v>
      </c>
    </row>
    <row r="132" spans="1:62" x14ac:dyDescent="0.35">
      <c r="A132">
        <v>16</v>
      </c>
      <c r="B132">
        <v>5</v>
      </c>
      <c r="C132" t="s">
        <v>61</v>
      </c>
      <c r="D132" t="s">
        <v>27</v>
      </c>
      <c r="G132">
        <v>0.6</v>
      </c>
      <c r="H132">
        <v>0.6</v>
      </c>
      <c r="I132">
        <v>3821</v>
      </c>
      <c r="J132">
        <v>7554</v>
      </c>
      <c r="L132">
        <v>3245</v>
      </c>
      <c r="M132">
        <v>2.7879999999999998</v>
      </c>
      <c r="N132">
        <v>5.5650000000000004</v>
      </c>
      <c r="O132">
        <v>2.7770000000000001</v>
      </c>
      <c r="Q132">
        <v>0.186</v>
      </c>
      <c r="R132">
        <v>1</v>
      </c>
      <c r="S132">
        <v>0</v>
      </c>
      <c r="T132">
        <v>0</v>
      </c>
      <c r="V132">
        <v>0</v>
      </c>
      <c r="Y132" s="11">
        <v>44841</v>
      </c>
      <c r="Z132" s="6">
        <v>0.59680555555555559</v>
      </c>
      <c r="AB132">
        <v>1</v>
      </c>
      <c r="AD132" s="3">
        <v>3.2317262932302051</v>
      </c>
      <c r="AE132" s="3">
        <v>6.4762471973893012</v>
      </c>
      <c r="AF132" s="3">
        <v>3.2445209041590961</v>
      </c>
      <c r="AG132" s="3">
        <v>0.29369067382929143</v>
      </c>
      <c r="AH132" s="3"/>
    </row>
    <row r="133" spans="1:62" x14ac:dyDescent="0.35">
      <c r="A133">
        <v>17</v>
      </c>
      <c r="B133">
        <v>6</v>
      </c>
      <c r="C133" t="s">
        <v>65</v>
      </c>
      <c r="D133" t="s">
        <v>27</v>
      </c>
      <c r="G133">
        <v>0.33300000000000002</v>
      </c>
      <c r="H133">
        <v>0.33300000000000002</v>
      </c>
      <c r="I133">
        <v>4059</v>
      </c>
      <c r="J133">
        <v>10979</v>
      </c>
      <c r="L133">
        <v>5319</v>
      </c>
      <c r="M133">
        <v>5.2990000000000004</v>
      </c>
      <c r="N133">
        <v>14.384</v>
      </c>
      <c r="O133">
        <v>9.0860000000000003</v>
      </c>
      <c r="Q133">
        <v>0.66100000000000003</v>
      </c>
      <c r="R133">
        <v>1</v>
      </c>
      <c r="S133">
        <v>0</v>
      </c>
      <c r="T133">
        <v>0</v>
      </c>
      <c r="V133">
        <v>0</v>
      </c>
      <c r="Y133" s="11">
        <v>44841</v>
      </c>
      <c r="Z133" s="6">
        <v>0.60982638888888896</v>
      </c>
      <c r="AB133">
        <v>1</v>
      </c>
      <c r="AD133" s="3">
        <v>6.1803444638808163</v>
      </c>
      <c r="AE133" s="3">
        <v>16.873571751737401</v>
      </c>
      <c r="AF133" s="3">
        <v>10.693227287856585</v>
      </c>
      <c r="AG133" s="3">
        <v>0.84661770745298515</v>
      </c>
      <c r="AH133" s="3"/>
    </row>
    <row r="134" spans="1:62" x14ac:dyDescent="0.35">
      <c r="A134">
        <v>18</v>
      </c>
      <c r="B134">
        <v>6</v>
      </c>
      <c r="C134" t="s">
        <v>65</v>
      </c>
      <c r="D134" t="s">
        <v>27</v>
      </c>
      <c r="G134">
        <v>0.33300000000000002</v>
      </c>
      <c r="H134">
        <v>0.33300000000000002</v>
      </c>
      <c r="I134">
        <v>5600</v>
      </c>
      <c r="J134">
        <v>11176</v>
      </c>
      <c r="L134">
        <v>5395</v>
      </c>
      <c r="M134">
        <v>7.0739999999999998</v>
      </c>
      <c r="N134">
        <v>14.634</v>
      </c>
      <c r="O134">
        <v>7.5609999999999999</v>
      </c>
      <c r="Q134">
        <v>0.67300000000000004</v>
      </c>
      <c r="R134">
        <v>1</v>
      </c>
      <c r="S134">
        <v>0</v>
      </c>
      <c r="T134">
        <v>0</v>
      </c>
      <c r="V134">
        <v>0</v>
      </c>
      <c r="Y134" s="11">
        <v>44841</v>
      </c>
      <c r="Z134" s="6">
        <v>0.61697916666666663</v>
      </c>
      <c r="AB134">
        <v>1</v>
      </c>
      <c r="AD134" s="3">
        <v>8.4945263594720242</v>
      </c>
      <c r="AE134" s="3">
        <v>17.172934555493839</v>
      </c>
      <c r="AF134" s="3">
        <v>8.6784081960218149</v>
      </c>
      <c r="AG134" s="3">
        <v>0.85825022649121985</v>
      </c>
      <c r="AH134" s="3"/>
      <c r="AJ134">
        <v>5.4495137435842542</v>
      </c>
      <c r="AK134">
        <v>0.35295437742629088</v>
      </c>
      <c r="AP134">
        <v>4.9831523277075478</v>
      </c>
      <c r="AQ134">
        <v>0.81742198817771239</v>
      </c>
      <c r="AV134">
        <v>4.5167909118308422</v>
      </c>
      <c r="AW134">
        <v>1.976365592269318</v>
      </c>
      <c r="BB134">
        <v>4.5623339926830946</v>
      </c>
      <c r="BC134">
        <v>0.16037636651515558</v>
      </c>
      <c r="BG134" s="3">
        <v>8.5095437630774171</v>
      </c>
      <c r="BH134" s="3">
        <v>17.103032581012641</v>
      </c>
      <c r="BI134" s="3">
        <v>8.5934888179352242</v>
      </c>
      <c r="BJ134" s="3">
        <v>0.85893899406585217</v>
      </c>
    </row>
    <row r="135" spans="1:62" x14ac:dyDescent="0.35">
      <c r="A135">
        <v>19</v>
      </c>
      <c r="B135">
        <v>6</v>
      </c>
      <c r="C135" t="s">
        <v>65</v>
      </c>
      <c r="D135" t="s">
        <v>27</v>
      </c>
      <c r="G135">
        <v>0.33300000000000002</v>
      </c>
      <c r="H135">
        <v>0.33300000000000002</v>
      </c>
      <c r="I135">
        <v>5620</v>
      </c>
      <c r="J135">
        <v>11084</v>
      </c>
      <c r="L135">
        <v>5404</v>
      </c>
      <c r="M135">
        <v>7.0970000000000004</v>
      </c>
      <c r="N135">
        <v>14.518000000000001</v>
      </c>
      <c r="O135">
        <v>7.4210000000000003</v>
      </c>
      <c r="Q135">
        <v>0.67400000000000004</v>
      </c>
      <c r="R135">
        <v>1</v>
      </c>
      <c r="S135">
        <v>0</v>
      </c>
      <c r="T135">
        <v>0</v>
      </c>
      <c r="V135">
        <v>0</v>
      </c>
      <c r="Y135" s="11">
        <v>44841</v>
      </c>
      <c r="Z135" s="6">
        <v>0.624537037037037</v>
      </c>
      <c r="AB135">
        <v>1</v>
      </c>
      <c r="AD135" s="3">
        <v>8.5245611666828118</v>
      </c>
      <c r="AE135" s="3">
        <v>17.033130606531444</v>
      </c>
      <c r="AF135" s="3">
        <v>8.5085694398486318</v>
      </c>
      <c r="AG135" s="3">
        <v>0.85962776164048449</v>
      </c>
      <c r="AH135" s="3"/>
      <c r="BG135" s="3"/>
      <c r="BH135" s="3"/>
      <c r="BI135" s="3"/>
      <c r="BJ135" s="3"/>
    </row>
    <row r="136" spans="1:62" x14ac:dyDescent="0.35">
      <c r="A136">
        <v>20</v>
      </c>
      <c r="B136">
        <v>7</v>
      </c>
      <c r="C136" t="s">
        <v>65</v>
      </c>
      <c r="D136" t="s">
        <v>27</v>
      </c>
      <c r="G136">
        <v>0.46700000000000003</v>
      </c>
      <c r="H136">
        <v>0.46700000000000003</v>
      </c>
      <c r="I136">
        <v>8292</v>
      </c>
      <c r="J136">
        <v>16746</v>
      </c>
      <c r="L136">
        <v>8773</v>
      </c>
      <c r="M136">
        <v>7.2560000000000002</v>
      </c>
      <c r="N136">
        <v>15.488</v>
      </c>
      <c r="O136">
        <v>8.2319999999999993</v>
      </c>
      <c r="Q136">
        <v>0.85799999999999998</v>
      </c>
      <c r="R136">
        <v>1</v>
      </c>
      <c r="S136">
        <v>0</v>
      </c>
      <c r="T136">
        <v>0</v>
      </c>
      <c r="V136">
        <v>0</v>
      </c>
      <c r="Y136" s="11">
        <v>44841</v>
      </c>
      <c r="Z136" s="6">
        <v>0.63822916666666674</v>
      </c>
      <c r="AB136">
        <v>1</v>
      </c>
      <c r="AD136" s="3">
        <v>8.9398102773975943</v>
      </c>
      <c r="AE136" s="3">
        <v>18.2808813336061</v>
      </c>
      <c r="AF136" s="3">
        <v>9.3410710562085058</v>
      </c>
      <c r="AG136" s="3">
        <v>0.98066366935238825</v>
      </c>
      <c r="AH136" s="3"/>
      <c r="BG136" s="3"/>
      <c r="BH136" s="3"/>
      <c r="BI136" s="3"/>
      <c r="BJ136" s="3"/>
    </row>
    <row r="137" spans="1:62" x14ac:dyDescent="0.35">
      <c r="A137">
        <v>21</v>
      </c>
      <c r="B137">
        <v>7</v>
      </c>
      <c r="C137" t="s">
        <v>65</v>
      </c>
      <c r="D137" t="s">
        <v>27</v>
      </c>
      <c r="G137">
        <v>0.46700000000000003</v>
      </c>
      <c r="H137">
        <v>0.46700000000000003</v>
      </c>
      <c r="I137">
        <v>8408</v>
      </c>
      <c r="J137">
        <v>16565</v>
      </c>
      <c r="L137">
        <v>8730</v>
      </c>
      <c r="M137">
        <v>7.35</v>
      </c>
      <c r="N137">
        <v>15.324</v>
      </c>
      <c r="O137">
        <v>7.9729999999999999</v>
      </c>
      <c r="Q137">
        <v>0.85299999999999998</v>
      </c>
      <c r="R137">
        <v>1</v>
      </c>
      <c r="S137">
        <v>0</v>
      </c>
      <c r="T137">
        <v>0</v>
      </c>
      <c r="V137">
        <v>0</v>
      </c>
      <c r="Y137" s="11">
        <v>44841</v>
      </c>
      <c r="Z137" s="6">
        <v>0.64563657407407404</v>
      </c>
      <c r="AB137">
        <v>1</v>
      </c>
      <c r="AD137" s="3">
        <v>9.0640270368128313</v>
      </c>
      <c r="AE137" s="3">
        <v>18.084754264063914</v>
      </c>
      <c r="AF137" s="3">
        <v>9.0207272272510828</v>
      </c>
      <c r="AG137" s="3">
        <v>0.97597061063187429</v>
      </c>
      <c r="AH137" s="3"/>
      <c r="AJ137">
        <v>1.2230322725233438</v>
      </c>
      <c r="AK137">
        <v>1.0108781388870562</v>
      </c>
      <c r="AP137">
        <v>0.83505860966452716</v>
      </c>
      <c r="AQ137">
        <v>0.72237095333493417</v>
      </c>
      <c r="AV137">
        <v>0.44708494680574989</v>
      </c>
      <c r="AW137">
        <v>0.43163506817248437</v>
      </c>
      <c r="BB137">
        <v>8.5139395594151868</v>
      </c>
      <c r="BC137">
        <v>0.13410369324617186</v>
      </c>
      <c r="BG137" s="3">
        <v>9.1100729045271009</v>
      </c>
      <c r="BH137" s="3">
        <v>18.150310549739615</v>
      </c>
      <c r="BI137" s="3">
        <v>9.0402376452125175</v>
      </c>
      <c r="BJ137" s="3">
        <v>0.97662545603473672</v>
      </c>
    </row>
    <row r="138" spans="1:62" x14ac:dyDescent="0.35">
      <c r="A138">
        <v>22</v>
      </c>
      <c r="B138">
        <v>7</v>
      </c>
      <c r="C138" t="s">
        <v>65</v>
      </c>
      <c r="D138" t="s">
        <v>27</v>
      </c>
      <c r="G138">
        <v>0.46700000000000003</v>
      </c>
      <c r="H138">
        <v>0.46700000000000003</v>
      </c>
      <c r="I138">
        <v>8494</v>
      </c>
      <c r="J138">
        <v>16686</v>
      </c>
      <c r="L138">
        <v>8742</v>
      </c>
      <c r="M138">
        <v>7.4210000000000003</v>
      </c>
      <c r="N138">
        <v>15.433</v>
      </c>
      <c r="O138">
        <v>8.0120000000000005</v>
      </c>
      <c r="Q138">
        <v>0.85499999999999998</v>
      </c>
      <c r="R138">
        <v>1</v>
      </c>
      <c r="S138">
        <v>0</v>
      </c>
      <c r="T138">
        <v>0</v>
      </c>
      <c r="V138">
        <v>0</v>
      </c>
      <c r="Y138" s="11">
        <v>44841</v>
      </c>
      <c r="Z138" s="6">
        <v>0.65363425925925933</v>
      </c>
      <c r="AB138">
        <v>1</v>
      </c>
      <c r="AD138" s="3">
        <v>9.1561187722413688</v>
      </c>
      <c r="AE138" s="3">
        <v>18.215866835415319</v>
      </c>
      <c r="AF138" s="3">
        <v>9.0597480631739504</v>
      </c>
      <c r="AG138" s="3">
        <v>0.97728030143759914</v>
      </c>
      <c r="AH138" s="3"/>
      <c r="BG138" s="3"/>
      <c r="BH138" s="3"/>
      <c r="BI138" s="3"/>
      <c r="BJ138" s="3"/>
    </row>
    <row r="139" spans="1:62" x14ac:dyDescent="0.35">
      <c r="A139">
        <v>23</v>
      </c>
      <c r="B139">
        <v>8</v>
      </c>
      <c r="C139" t="s">
        <v>65</v>
      </c>
      <c r="D139" t="s">
        <v>27</v>
      </c>
      <c r="G139">
        <v>0.6</v>
      </c>
      <c r="H139">
        <v>0.6</v>
      </c>
      <c r="I139">
        <v>10946</v>
      </c>
      <c r="J139">
        <v>21328</v>
      </c>
      <c r="L139">
        <v>10258</v>
      </c>
      <c r="M139">
        <v>7.3440000000000003</v>
      </c>
      <c r="N139">
        <v>15.29</v>
      </c>
      <c r="O139">
        <v>7.9459999999999997</v>
      </c>
      <c r="Q139">
        <v>0.79700000000000004</v>
      </c>
      <c r="R139">
        <v>1</v>
      </c>
      <c r="S139">
        <v>0</v>
      </c>
      <c r="T139">
        <v>0</v>
      </c>
      <c r="V139">
        <v>0</v>
      </c>
      <c r="Y139" s="11">
        <v>44841</v>
      </c>
      <c r="Z139" s="6">
        <v>0.66813657407407412</v>
      </c>
      <c r="AB139">
        <v>1</v>
      </c>
      <c r="AD139" s="3">
        <v>9.170170831438174</v>
      </c>
      <c r="AE139" s="3">
        <v>18.092998003035717</v>
      </c>
      <c r="AF139" s="3">
        <v>8.9228271715975431</v>
      </c>
      <c r="AG139" s="3">
        <v>0.88943100393985086</v>
      </c>
      <c r="AH139" s="3"/>
      <c r="BG139" s="3"/>
      <c r="BH139" s="3"/>
      <c r="BI139" s="3"/>
      <c r="BJ139" s="3"/>
    </row>
    <row r="140" spans="1:62" x14ac:dyDescent="0.35">
      <c r="A140">
        <v>24</v>
      </c>
      <c r="B140">
        <v>8</v>
      </c>
      <c r="C140" t="s">
        <v>65</v>
      </c>
      <c r="D140" t="s">
        <v>27</v>
      </c>
      <c r="G140">
        <v>0.6</v>
      </c>
      <c r="H140">
        <v>0.6</v>
      </c>
      <c r="I140">
        <v>10861</v>
      </c>
      <c r="J140">
        <v>21814</v>
      </c>
      <c r="L140">
        <v>10379</v>
      </c>
      <c r="M140">
        <v>7.2889999999999997</v>
      </c>
      <c r="N140">
        <v>15.632999999999999</v>
      </c>
      <c r="O140">
        <v>8.343</v>
      </c>
      <c r="Q140">
        <v>0.80800000000000005</v>
      </c>
      <c r="R140">
        <v>1</v>
      </c>
      <c r="S140">
        <v>0</v>
      </c>
      <c r="T140">
        <v>0</v>
      </c>
      <c r="V140">
        <v>0</v>
      </c>
      <c r="Y140" s="11">
        <v>44841</v>
      </c>
      <c r="Z140" s="6">
        <v>0.67584490740740744</v>
      </c>
      <c r="AB140">
        <v>1</v>
      </c>
      <c r="AD140" s="3">
        <v>9.0993262299297282</v>
      </c>
      <c r="AE140" s="3">
        <v>18.502881906879491</v>
      </c>
      <c r="AF140" s="3">
        <v>9.4035556769497628</v>
      </c>
      <c r="AG140" s="3">
        <v>0.89970971204528061</v>
      </c>
      <c r="AH140" s="3"/>
      <c r="AJ140">
        <v>1.089733678661986</v>
      </c>
      <c r="AK140">
        <v>2.7482708341382861E-2</v>
      </c>
      <c r="AP140">
        <v>1.6763065349416135</v>
      </c>
      <c r="AQ140">
        <v>2.1981165026428164</v>
      </c>
      <c r="AV140">
        <v>2.2628793912212211</v>
      </c>
      <c r="AW140">
        <v>4.3438490840654405</v>
      </c>
      <c r="BB140">
        <v>0.6221708899085564</v>
      </c>
      <c r="BC140">
        <v>1.1872198819396433</v>
      </c>
      <c r="BG140" s="3">
        <v>9.0980760310795787</v>
      </c>
      <c r="BH140" s="3">
        <v>18.30173517628949</v>
      </c>
      <c r="BI140" s="3">
        <v>9.2036591452099099</v>
      </c>
      <c r="BJ140" s="3">
        <v>0.89440046199082301</v>
      </c>
    </row>
    <row r="141" spans="1:62" x14ac:dyDescent="0.35">
      <c r="A141">
        <v>25</v>
      </c>
      <c r="B141">
        <v>8</v>
      </c>
      <c r="C141" t="s">
        <v>65</v>
      </c>
      <c r="D141" t="s">
        <v>27</v>
      </c>
      <c r="G141">
        <v>0.6</v>
      </c>
      <c r="H141">
        <v>0.6</v>
      </c>
      <c r="I141">
        <v>10858</v>
      </c>
      <c r="J141">
        <v>21337</v>
      </c>
      <c r="L141">
        <v>10254</v>
      </c>
      <c r="M141">
        <v>7.2880000000000003</v>
      </c>
      <c r="N141">
        <v>15.295999999999999</v>
      </c>
      <c r="O141">
        <v>8.0079999999999991</v>
      </c>
      <c r="Q141">
        <v>0.79700000000000004</v>
      </c>
      <c r="R141">
        <v>1</v>
      </c>
      <c r="S141">
        <v>0</v>
      </c>
      <c r="T141">
        <v>0</v>
      </c>
      <c r="V141">
        <v>0</v>
      </c>
      <c r="Y141" s="11">
        <v>44841</v>
      </c>
      <c r="Z141" s="6">
        <v>0.68415509259259266</v>
      </c>
      <c r="AB141">
        <v>1</v>
      </c>
      <c r="AD141" s="3">
        <v>9.0968258322294293</v>
      </c>
      <c r="AE141" s="3">
        <v>18.100588445699486</v>
      </c>
      <c r="AF141" s="3">
        <v>9.003762613470057</v>
      </c>
      <c r="AG141" s="3">
        <v>0.88909121193636553</v>
      </c>
      <c r="AH141" s="3"/>
    </row>
    <row r="142" spans="1:62" x14ac:dyDescent="0.35">
      <c r="A142">
        <v>26</v>
      </c>
      <c r="B142">
        <v>1</v>
      </c>
      <c r="C142" t="s">
        <v>71</v>
      </c>
      <c r="D142" t="s">
        <v>27</v>
      </c>
      <c r="G142">
        <v>0.3</v>
      </c>
      <c r="H142">
        <v>0.3</v>
      </c>
      <c r="I142">
        <v>5138</v>
      </c>
      <c r="J142">
        <v>9636</v>
      </c>
      <c r="L142">
        <v>3785</v>
      </c>
      <c r="M142">
        <v>7.2610000000000001</v>
      </c>
      <c r="N142">
        <v>14.069000000000001</v>
      </c>
      <c r="O142">
        <v>6.8079999999999998</v>
      </c>
      <c r="Q142">
        <v>0.46600000000000003</v>
      </c>
      <c r="R142">
        <v>1</v>
      </c>
      <c r="S142">
        <v>0</v>
      </c>
      <c r="T142">
        <v>0</v>
      </c>
      <c r="V142">
        <v>0</v>
      </c>
      <c r="Y142" s="11">
        <v>44841</v>
      </c>
      <c r="Z142" s="6">
        <v>0.6971412037037038</v>
      </c>
      <c r="AB142">
        <v>1</v>
      </c>
      <c r="AD142" s="3">
        <v>8.6588017673221351</v>
      </c>
      <c r="AE142" s="3">
        <v>16.464339200551194</v>
      </c>
      <c r="AF142" s="3">
        <v>7.805537433229059</v>
      </c>
      <c r="AG142" s="3">
        <v>0.67912518859960724</v>
      </c>
      <c r="AH142" s="3"/>
      <c r="BG142" s="3"/>
      <c r="BH142" s="3"/>
      <c r="BI142" s="3"/>
      <c r="BJ142" s="3"/>
    </row>
    <row r="143" spans="1:62" x14ac:dyDescent="0.35">
      <c r="A143">
        <v>27</v>
      </c>
      <c r="B143">
        <v>1</v>
      </c>
      <c r="C143" t="s">
        <v>71</v>
      </c>
      <c r="D143" t="s">
        <v>27</v>
      </c>
      <c r="G143">
        <v>0.3</v>
      </c>
      <c r="H143">
        <v>0.3</v>
      </c>
      <c r="I143">
        <v>5169</v>
      </c>
      <c r="J143">
        <v>9617</v>
      </c>
      <c r="L143">
        <v>3785</v>
      </c>
      <c r="M143">
        <v>7.3</v>
      </c>
      <c r="N143">
        <v>14.042999999999999</v>
      </c>
      <c r="O143">
        <v>6.7430000000000003</v>
      </c>
      <c r="Q143">
        <v>0.46600000000000003</v>
      </c>
      <c r="R143">
        <v>1</v>
      </c>
      <c r="S143">
        <v>0</v>
      </c>
      <c r="T143">
        <v>0</v>
      </c>
      <c r="V143">
        <v>0</v>
      </c>
      <c r="Y143" s="11">
        <v>44841</v>
      </c>
      <c r="Z143" s="6">
        <v>0.70415509259259268</v>
      </c>
      <c r="AB143">
        <v>1</v>
      </c>
      <c r="AD143" s="3">
        <v>8.7104766531282944</v>
      </c>
      <c r="AE143" s="3">
        <v>16.432290664859703</v>
      </c>
      <c r="AF143" s="3">
        <v>7.7218140117314089</v>
      </c>
      <c r="AG143" s="3">
        <v>0.67912518859960724</v>
      </c>
      <c r="AH143" s="3"/>
      <c r="AI143">
        <v>100</v>
      </c>
      <c r="AK143">
        <v>2.2516749181682387</v>
      </c>
      <c r="AO143">
        <v>100</v>
      </c>
      <c r="AQ143">
        <v>5.1311540132435669E-2</v>
      </c>
      <c r="AU143">
        <v>100</v>
      </c>
      <c r="AW143">
        <v>2.4902954278518004</v>
      </c>
      <c r="BA143">
        <v>100</v>
      </c>
      <c r="BC143">
        <v>1.5885826131515546</v>
      </c>
      <c r="BG143" s="3">
        <v>8.8096590952401179</v>
      </c>
      <c r="BH143" s="3">
        <v>16.436507577450691</v>
      </c>
      <c r="BI143" s="3">
        <v>7.6268484822105718</v>
      </c>
      <c r="BJ143" s="3">
        <v>0.67377346454471421</v>
      </c>
    </row>
    <row r="144" spans="1:62" x14ac:dyDescent="0.35">
      <c r="A144">
        <v>28</v>
      </c>
      <c r="B144">
        <v>1</v>
      </c>
      <c r="C144" t="s">
        <v>71</v>
      </c>
      <c r="D144" t="s">
        <v>27</v>
      </c>
      <c r="G144">
        <v>0.3</v>
      </c>
      <c r="H144">
        <v>0.3</v>
      </c>
      <c r="I144">
        <v>5288</v>
      </c>
      <c r="J144">
        <v>9622</v>
      </c>
      <c r="L144">
        <v>3722</v>
      </c>
      <c r="M144">
        <v>7.4530000000000003</v>
      </c>
      <c r="N144">
        <v>14.05</v>
      </c>
      <c r="O144">
        <v>6.5970000000000004</v>
      </c>
      <c r="Q144">
        <v>0.45500000000000002</v>
      </c>
      <c r="R144">
        <v>1</v>
      </c>
      <c r="S144">
        <v>0</v>
      </c>
      <c r="T144">
        <v>0</v>
      </c>
      <c r="V144">
        <v>0</v>
      </c>
      <c r="Y144" s="11">
        <v>44841</v>
      </c>
      <c r="Z144" s="6">
        <v>0.71157407407407414</v>
      </c>
      <c r="AB144">
        <v>1</v>
      </c>
      <c r="AD144" s="3">
        <v>8.9088415373519432</v>
      </c>
      <c r="AE144" s="3">
        <v>16.440724490041678</v>
      </c>
      <c r="AF144" s="3">
        <v>7.5318829526897346</v>
      </c>
      <c r="AG144" s="3">
        <v>0.66842174048982106</v>
      </c>
      <c r="AH144" s="3"/>
      <c r="BG144" s="3"/>
      <c r="BH144" s="3"/>
      <c r="BI144" s="3"/>
      <c r="BJ144" s="3"/>
    </row>
    <row r="145" spans="1:62" x14ac:dyDescent="0.35">
      <c r="A145">
        <v>29</v>
      </c>
      <c r="B145">
        <v>2</v>
      </c>
      <c r="C145" t="s">
        <v>70</v>
      </c>
      <c r="D145" t="s">
        <v>27</v>
      </c>
      <c r="G145">
        <v>0.5</v>
      </c>
      <c r="H145">
        <v>0.5</v>
      </c>
      <c r="I145">
        <v>5147</v>
      </c>
      <c r="J145">
        <v>7114</v>
      </c>
      <c r="L145">
        <v>2893</v>
      </c>
      <c r="M145">
        <v>4.3630000000000004</v>
      </c>
      <c r="N145">
        <v>6.306</v>
      </c>
      <c r="O145">
        <v>1.9419999999999999</v>
      </c>
      <c r="Q145">
        <v>0.187</v>
      </c>
      <c r="R145">
        <v>1</v>
      </c>
      <c r="S145">
        <v>0</v>
      </c>
      <c r="T145">
        <v>0</v>
      </c>
      <c r="V145">
        <v>0</v>
      </c>
      <c r="Y145" s="11">
        <v>44841</v>
      </c>
      <c r="Z145" s="6">
        <v>0.7247337962962962</v>
      </c>
      <c r="AB145">
        <v>1</v>
      </c>
      <c r="AD145" s="3">
        <v>5.2042824921143538</v>
      </c>
      <c r="AE145" s="3">
        <v>7.3261906672591097</v>
      </c>
      <c r="AF145" s="3">
        <v>2.1219081751447559</v>
      </c>
      <c r="AG145" s="3">
        <v>0.31654677302710454</v>
      </c>
      <c r="AH145" s="3"/>
    </row>
    <row r="146" spans="1:62" x14ac:dyDescent="0.35">
      <c r="A146">
        <v>30</v>
      </c>
      <c r="B146">
        <v>2</v>
      </c>
      <c r="C146" t="s">
        <v>70</v>
      </c>
      <c r="D146" t="s">
        <v>27</v>
      </c>
      <c r="G146">
        <v>0.5</v>
      </c>
      <c r="H146">
        <v>0.5</v>
      </c>
      <c r="I146">
        <v>3479</v>
      </c>
      <c r="J146">
        <v>7044</v>
      </c>
      <c r="L146">
        <v>2974</v>
      </c>
      <c r="M146">
        <v>3.0840000000000001</v>
      </c>
      <c r="N146">
        <v>6.2460000000000004</v>
      </c>
      <c r="O146">
        <v>3.1619999999999999</v>
      </c>
      <c r="Q146">
        <v>0.19500000000000001</v>
      </c>
      <c r="R146">
        <v>1</v>
      </c>
      <c r="S146">
        <v>0</v>
      </c>
      <c r="T146">
        <v>0</v>
      </c>
      <c r="V146">
        <v>0</v>
      </c>
      <c r="Y146" s="11">
        <v>44841</v>
      </c>
      <c r="Z146" s="6">
        <v>0.73187500000000005</v>
      </c>
      <c r="AB146">
        <v>1</v>
      </c>
      <c r="AD146" s="3">
        <v>3.5360171464754671</v>
      </c>
      <c r="AE146" s="3">
        <v>7.2553465357305562</v>
      </c>
      <c r="AF146" s="3">
        <v>3.7193293892550892</v>
      </c>
      <c r="AG146" s="3">
        <v>0.32480371871179675</v>
      </c>
      <c r="AH146" s="3"/>
      <c r="AK146">
        <v>8.4818727760878176E-2</v>
      </c>
      <c r="AQ146">
        <v>0.58758543989247902</v>
      </c>
      <c r="AW146">
        <v>1.2310569903326738</v>
      </c>
      <c r="BC146">
        <v>3.5779324947755407</v>
      </c>
      <c r="BG146" s="3">
        <v>3.5375173850956463</v>
      </c>
      <c r="BH146" s="3">
        <v>7.2340932962719897</v>
      </c>
      <c r="BI146" s="3">
        <v>3.6965759111763443</v>
      </c>
      <c r="BJ146" s="3">
        <v>0.31909521305324412</v>
      </c>
    </row>
    <row r="147" spans="1:62" x14ac:dyDescent="0.35">
      <c r="A147">
        <v>31</v>
      </c>
      <c r="B147">
        <v>2</v>
      </c>
      <c r="C147" t="s">
        <v>70</v>
      </c>
      <c r="D147" t="s">
        <v>27</v>
      </c>
      <c r="G147">
        <v>0.5</v>
      </c>
      <c r="H147">
        <v>0.5</v>
      </c>
      <c r="I147">
        <v>3482</v>
      </c>
      <c r="J147">
        <v>7002</v>
      </c>
      <c r="L147">
        <v>2862</v>
      </c>
      <c r="M147">
        <v>3.0859999999999999</v>
      </c>
      <c r="N147">
        <v>6.21</v>
      </c>
      <c r="O147">
        <v>3.1240000000000001</v>
      </c>
      <c r="Q147">
        <v>0.183</v>
      </c>
      <c r="R147">
        <v>1</v>
      </c>
      <c r="S147">
        <v>0</v>
      </c>
      <c r="T147">
        <v>0</v>
      </c>
      <c r="V147">
        <v>0</v>
      </c>
      <c r="Y147" s="11">
        <v>44841</v>
      </c>
      <c r="Z147" s="6">
        <v>0.73934027777777767</v>
      </c>
      <c r="AB147">
        <v>1</v>
      </c>
      <c r="AD147" s="3">
        <v>3.5390176237158251</v>
      </c>
      <c r="AE147" s="3">
        <v>7.2128400568134241</v>
      </c>
      <c r="AF147" s="3">
        <v>3.673822433097599</v>
      </c>
      <c r="AG147" s="3">
        <v>0.31338670739469149</v>
      </c>
      <c r="AH147" s="3"/>
      <c r="BG147" s="3"/>
      <c r="BH147" s="3"/>
      <c r="BI147" s="3"/>
      <c r="BJ147" s="3"/>
    </row>
    <row r="148" spans="1:62" x14ac:dyDescent="0.35">
      <c r="A148">
        <v>32</v>
      </c>
      <c r="B148">
        <v>9</v>
      </c>
      <c r="C148" t="s">
        <v>108</v>
      </c>
      <c r="D148" t="s">
        <v>27</v>
      </c>
      <c r="G148">
        <v>0.5</v>
      </c>
      <c r="H148">
        <v>0.5</v>
      </c>
      <c r="I148">
        <v>3393</v>
      </c>
      <c r="J148">
        <v>5208</v>
      </c>
      <c r="L148">
        <v>694</v>
      </c>
      <c r="M148">
        <v>3.0179999999999998</v>
      </c>
      <c r="N148">
        <v>4.6909999999999998</v>
      </c>
      <c r="O148">
        <v>1.673</v>
      </c>
      <c r="Q148">
        <v>0</v>
      </c>
      <c r="R148">
        <v>1</v>
      </c>
      <c r="S148">
        <v>0</v>
      </c>
      <c r="T148">
        <v>0</v>
      </c>
      <c r="V148">
        <v>0</v>
      </c>
      <c r="Y148" s="11">
        <v>44841</v>
      </c>
      <c r="Z148" s="6">
        <v>0.75199074074074079</v>
      </c>
      <c r="AB148">
        <v>1</v>
      </c>
      <c r="AD148" s="3">
        <v>3.4500034655852128</v>
      </c>
      <c r="AE148" s="3">
        <v>5.3972061716387767</v>
      </c>
      <c r="AF148" s="3">
        <v>1.9472027060535639</v>
      </c>
      <c r="AG148" s="3">
        <v>9.2385988327868221E-2</v>
      </c>
      <c r="AH148" s="3"/>
      <c r="BG148" s="3"/>
      <c r="BH148" s="3"/>
      <c r="BI148" s="3"/>
      <c r="BJ148" s="3"/>
    </row>
    <row r="149" spans="1:62" x14ac:dyDescent="0.35">
      <c r="A149">
        <v>33</v>
      </c>
      <c r="B149">
        <v>9</v>
      </c>
      <c r="C149" t="s">
        <v>108</v>
      </c>
      <c r="D149" t="s">
        <v>27</v>
      </c>
      <c r="G149">
        <v>0.5</v>
      </c>
      <c r="H149">
        <v>0.5</v>
      </c>
      <c r="I149">
        <v>3266</v>
      </c>
      <c r="J149">
        <v>5151</v>
      </c>
      <c r="L149">
        <v>682</v>
      </c>
      <c r="M149">
        <v>2.92</v>
      </c>
      <c r="N149">
        <v>4.6429999999999998</v>
      </c>
      <c r="O149">
        <v>1.722</v>
      </c>
      <c r="Q149">
        <v>0</v>
      </c>
      <c r="R149">
        <v>1</v>
      </c>
      <c r="S149">
        <v>0</v>
      </c>
      <c r="T149">
        <v>0</v>
      </c>
      <c r="V149">
        <v>0</v>
      </c>
      <c r="Y149" s="11">
        <v>44841</v>
      </c>
      <c r="Z149" s="6">
        <v>0.75899305555555552</v>
      </c>
      <c r="AB149">
        <v>1</v>
      </c>
      <c r="AD149" s="3">
        <v>3.3229832624100695</v>
      </c>
      <c r="AE149" s="3">
        <v>5.3395188073940973</v>
      </c>
      <c r="AF149" s="3">
        <v>2.0165355449840279</v>
      </c>
      <c r="AG149" s="3">
        <v>9.1162737115321232E-2</v>
      </c>
      <c r="AH149" s="3"/>
      <c r="AK149">
        <v>0.75529733999853377</v>
      </c>
      <c r="AQ149">
        <v>1.07458027205379</v>
      </c>
      <c r="AW149">
        <v>4.0182757207021309</v>
      </c>
      <c r="BC149">
        <v>7.7834625268503972</v>
      </c>
      <c r="BG149" s="3">
        <v>3.3104812739085787</v>
      </c>
      <c r="BH149" s="3">
        <v>5.3683624895164375</v>
      </c>
      <c r="BI149" s="3">
        <v>2.0578812156078579</v>
      </c>
      <c r="BJ149" s="3">
        <v>8.7747827480294222E-2</v>
      </c>
    </row>
    <row r="150" spans="1:62" x14ac:dyDescent="0.35">
      <c r="A150">
        <v>34</v>
      </c>
      <c r="B150">
        <v>9</v>
      </c>
      <c r="C150" t="s">
        <v>108</v>
      </c>
      <c r="D150" t="s">
        <v>27</v>
      </c>
      <c r="G150">
        <v>0.5</v>
      </c>
      <c r="H150">
        <v>0.5</v>
      </c>
      <c r="I150">
        <v>3241</v>
      </c>
      <c r="J150">
        <v>5208</v>
      </c>
      <c r="L150">
        <v>615</v>
      </c>
      <c r="M150">
        <v>2.9009999999999998</v>
      </c>
      <c r="N150">
        <v>4.6909999999999998</v>
      </c>
      <c r="O150">
        <v>1.7889999999999999</v>
      </c>
      <c r="Q150">
        <v>0</v>
      </c>
      <c r="R150">
        <v>1</v>
      </c>
      <c r="S150">
        <v>0</v>
      </c>
      <c r="T150">
        <v>0</v>
      </c>
      <c r="V150">
        <v>0</v>
      </c>
      <c r="Y150" s="11">
        <v>44841</v>
      </c>
      <c r="Z150" s="6">
        <v>0.76643518518518527</v>
      </c>
      <c r="AB150">
        <v>1</v>
      </c>
      <c r="AD150" s="3">
        <v>3.2979792854070884</v>
      </c>
      <c r="AE150" s="3">
        <v>5.3972061716387767</v>
      </c>
      <c r="AF150" s="3">
        <v>2.0992268862316883</v>
      </c>
      <c r="AG150" s="3">
        <v>8.4332917845267197E-2</v>
      </c>
      <c r="AH150" s="3"/>
      <c r="BG150" s="3"/>
      <c r="BH150" s="3"/>
      <c r="BI150" s="3"/>
      <c r="BJ150" s="3"/>
    </row>
    <row r="151" spans="1:62" x14ac:dyDescent="0.35">
      <c r="A151">
        <v>35</v>
      </c>
      <c r="B151">
        <v>10</v>
      </c>
      <c r="C151" t="s">
        <v>109</v>
      </c>
      <c r="D151" t="s">
        <v>27</v>
      </c>
      <c r="G151">
        <v>0.5</v>
      </c>
      <c r="H151">
        <v>0.5</v>
      </c>
      <c r="I151">
        <v>2848</v>
      </c>
      <c r="J151">
        <v>6054</v>
      </c>
      <c r="L151">
        <v>1522</v>
      </c>
      <c r="M151">
        <v>2.6</v>
      </c>
      <c r="N151">
        <v>5.407</v>
      </c>
      <c r="O151">
        <v>2.8069999999999999</v>
      </c>
      <c r="Q151">
        <v>4.2999999999999997E-2</v>
      </c>
      <c r="R151">
        <v>1</v>
      </c>
      <c r="S151">
        <v>0</v>
      </c>
      <c r="T151">
        <v>0</v>
      </c>
      <c r="V151">
        <v>0</v>
      </c>
      <c r="Y151" s="11">
        <v>44841</v>
      </c>
      <c r="Z151" s="6">
        <v>0.7791435185185186</v>
      </c>
      <c r="AB151">
        <v>1</v>
      </c>
      <c r="AD151" s="3">
        <v>2.9049167669202287</v>
      </c>
      <c r="AE151" s="3">
        <v>6.2534081041124399</v>
      </c>
      <c r="AF151" s="3">
        <v>3.3484913371922111</v>
      </c>
      <c r="AG151" s="3">
        <v>0.17679032199361069</v>
      </c>
      <c r="AH151" s="3"/>
      <c r="BG151" s="3"/>
      <c r="BH151" s="3"/>
      <c r="BI151" s="3"/>
      <c r="BJ151" s="3"/>
    </row>
    <row r="152" spans="1:62" x14ac:dyDescent="0.35">
      <c r="A152">
        <v>36</v>
      </c>
      <c r="B152">
        <v>10</v>
      </c>
      <c r="C152" t="s">
        <v>109</v>
      </c>
      <c r="D152" t="s">
        <v>27</v>
      </c>
      <c r="G152">
        <v>0.5</v>
      </c>
      <c r="H152">
        <v>0.5</v>
      </c>
      <c r="I152">
        <v>2940</v>
      </c>
      <c r="J152">
        <v>6142</v>
      </c>
      <c r="L152">
        <v>1563</v>
      </c>
      <c r="M152">
        <v>2.67</v>
      </c>
      <c r="N152">
        <v>5.4820000000000002</v>
      </c>
      <c r="O152">
        <v>2.8119999999999998</v>
      </c>
      <c r="Q152">
        <v>4.7E-2</v>
      </c>
      <c r="R152">
        <v>1</v>
      </c>
      <c r="S152">
        <v>0</v>
      </c>
      <c r="T152">
        <v>0</v>
      </c>
      <c r="V152">
        <v>0</v>
      </c>
      <c r="Y152" s="11">
        <v>44841</v>
      </c>
      <c r="Z152" s="6">
        <v>0.78634259259259265</v>
      </c>
      <c r="AB152">
        <v>1</v>
      </c>
      <c r="AD152" s="3">
        <v>2.9969314022911986</v>
      </c>
      <c r="AE152" s="3">
        <v>6.3424692980340502</v>
      </c>
      <c r="AF152" s="3">
        <v>3.3455378957428517</v>
      </c>
      <c r="AG152" s="3">
        <v>0.18096976363647957</v>
      </c>
      <c r="AH152" s="3"/>
      <c r="AK152">
        <v>0.29990455778209424</v>
      </c>
      <c r="AQ152">
        <v>1.2039689260539983</v>
      </c>
      <c r="AW152">
        <v>2.5705017950884135</v>
      </c>
      <c r="BC152">
        <v>1.9911259313892915</v>
      </c>
      <c r="BG152" s="3">
        <v>3.0014321181517349</v>
      </c>
      <c r="BH152" s="3">
        <v>6.3045170847151821</v>
      </c>
      <c r="BI152" s="3">
        <v>3.3030849665634472</v>
      </c>
      <c r="BJ152" s="3">
        <v>0.17918585561818187</v>
      </c>
    </row>
    <row r="153" spans="1:62" x14ac:dyDescent="0.35">
      <c r="A153">
        <v>37</v>
      </c>
      <c r="B153">
        <v>10</v>
      </c>
      <c r="C153" t="s">
        <v>109</v>
      </c>
      <c r="D153" t="s">
        <v>27</v>
      </c>
      <c r="G153">
        <v>0.5</v>
      </c>
      <c r="H153">
        <v>0.5</v>
      </c>
      <c r="I153">
        <v>2949</v>
      </c>
      <c r="J153">
        <v>6067</v>
      </c>
      <c r="L153">
        <v>1528</v>
      </c>
      <c r="M153">
        <v>2.677</v>
      </c>
      <c r="N153">
        <v>5.4180000000000001</v>
      </c>
      <c r="O153">
        <v>2.7410000000000001</v>
      </c>
      <c r="Q153">
        <v>4.3999999999999997E-2</v>
      </c>
      <c r="R153">
        <v>1</v>
      </c>
      <c r="S153">
        <v>0</v>
      </c>
      <c r="T153">
        <v>0</v>
      </c>
      <c r="V153">
        <v>0</v>
      </c>
      <c r="Y153" s="11">
        <v>44841</v>
      </c>
      <c r="Z153" s="6">
        <v>0.79377314814814814</v>
      </c>
      <c r="AB153">
        <v>1</v>
      </c>
      <c r="AD153" s="3">
        <v>3.0059328340122713</v>
      </c>
      <c r="AE153" s="3">
        <v>6.266564871396314</v>
      </c>
      <c r="AF153" s="3">
        <v>3.2606320373840427</v>
      </c>
      <c r="AG153" s="3">
        <v>0.17740194759988417</v>
      </c>
      <c r="AH153" s="3"/>
      <c r="BG153" s="3"/>
      <c r="BH153" s="3"/>
      <c r="BI153" s="3"/>
      <c r="BJ153" s="3"/>
    </row>
    <row r="154" spans="1:62" x14ac:dyDescent="0.35">
      <c r="A154">
        <v>38</v>
      </c>
      <c r="B154">
        <v>11</v>
      </c>
      <c r="C154" t="s">
        <v>110</v>
      </c>
      <c r="D154" t="s">
        <v>27</v>
      </c>
      <c r="G154">
        <v>0.5</v>
      </c>
      <c r="H154">
        <v>0.5</v>
      </c>
      <c r="I154">
        <v>522</v>
      </c>
      <c r="J154">
        <v>754</v>
      </c>
      <c r="L154">
        <v>110</v>
      </c>
      <c r="M154">
        <v>0.81499999999999995</v>
      </c>
      <c r="N154">
        <v>0.91700000000000004</v>
      </c>
      <c r="O154">
        <v>0.10199999999999999</v>
      </c>
      <c r="Q154">
        <v>0</v>
      </c>
      <c r="R154">
        <v>1</v>
      </c>
      <c r="S154">
        <v>0</v>
      </c>
      <c r="T154">
        <v>0</v>
      </c>
      <c r="V154">
        <v>0</v>
      </c>
      <c r="Y154" s="11">
        <v>44841</v>
      </c>
      <c r="Z154" s="6">
        <v>0.80480324074074072</v>
      </c>
      <c r="AB154">
        <v>1</v>
      </c>
      <c r="AD154" s="3">
        <v>0.57854674656288385</v>
      </c>
      <c r="AE154" s="3">
        <v>0.88949528837908853</v>
      </c>
      <c r="AF154" s="3">
        <v>0.31094854181620468</v>
      </c>
      <c r="AG154" s="3">
        <v>3.2854429317247941E-2</v>
      </c>
      <c r="AH154" s="3"/>
      <c r="BG154" s="3"/>
      <c r="BH154" s="3"/>
      <c r="BI154" s="3"/>
      <c r="BJ154" s="3"/>
    </row>
    <row r="155" spans="1:62" x14ac:dyDescent="0.35">
      <c r="A155">
        <v>39</v>
      </c>
      <c r="B155">
        <v>11</v>
      </c>
      <c r="C155" t="s">
        <v>110</v>
      </c>
      <c r="D155" t="s">
        <v>27</v>
      </c>
      <c r="G155">
        <v>0.5</v>
      </c>
      <c r="H155">
        <v>0.5</v>
      </c>
      <c r="I155">
        <v>1641</v>
      </c>
      <c r="J155">
        <v>5847</v>
      </c>
      <c r="L155">
        <v>1461</v>
      </c>
      <c r="M155">
        <v>1.6739999999999999</v>
      </c>
      <c r="N155">
        <v>5.2320000000000002</v>
      </c>
      <c r="O155">
        <v>3.5579999999999998</v>
      </c>
      <c r="Q155">
        <v>3.6999999999999998E-2</v>
      </c>
      <c r="R155">
        <v>1</v>
      </c>
      <c r="S155">
        <v>0</v>
      </c>
      <c r="T155">
        <v>0</v>
      </c>
      <c r="V155">
        <v>0</v>
      </c>
      <c r="Y155" s="11">
        <v>44841</v>
      </c>
      <c r="Z155" s="6">
        <v>0.81153935185185189</v>
      </c>
      <c r="AB155">
        <v>2</v>
      </c>
      <c r="AD155" s="3">
        <v>1.6977247572163099</v>
      </c>
      <c r="AE155" s="3">
        <v>6.0439118865922881</v>
      </c>
      <c r="AF155" s="3">
        <v>4.346187129375978</v>
      </c>
      <c r="AG155" s="3">
        <v>0.17057212832983015</v>
      </c>
      <c r="AH155" s="3"/>
      <c r="AK155">
        <v>65.332391060751078</v>
      </c>
      <c r="AQ155">
        <v>5.0914696770282912</v>
      </c>
      <c r="AW155">
        <v>36.177754685099046</v>
      </c>
      <c r="BC155">
        <v>2.9103266226413589</v>
      </c>
      <c r="BG155" s="3">
        <v>2.5213557596945013</v>
      </c>
      <c r="BH155" s="3">
        <v>6.2017930939987789</v>
      </c>
      <c r="BI155" s="3">
        <v>3.680437334304278</v>
      </c>
      <c r="BJ155" s="3">
        <v>0.16812562590473618</v>
      </c>
    </row>
    <row r="156" spans="1:62" x14ac:dyDescent="0.35">
      <c r="A156">
        <v>40</v>
      </c>
      <c r="B156">
        <v>11</v>
      </c>
      <c r="C156" t="s">
        <v>110</v>
      </c>
      <c r="D156" t="s">
        <v>27</v>
      </c>
      <c r="G156">
        <v>0.5</v>
      </c>
      <c r="H156">
        <v>0.5</v>
      </c>
      <c r="I156">
        <v>3288</v>
      </c>
      <c r="J156">
        <v>6159</v>
      </c>
      <c r="L156">
        <v>1413</v>
      </c>
      <c r="M156">
        <v>2.9369999999999998</v>
      </c>
      <c r="N156">
        <v>5.4969999999999999</v>
      </c>
      <c r="O156">
        <v>2.5590000000000002</v>
      </c>
      <c r="Q156">
        <v>3.2000000000000001E-2</v>
      </c>
      <c r="R156">
        <v>1</v>
      </c>
      <c r="S156">
        <v>0</v>
      </c>
      <c r="T156">
        <v>0</v>
      </c>
      <c r="V156">
        <v>0</v>
      </c>
      <c r="Y156" s="11">
        <v>44841</v>
      </c>
      <c r="Z156" s="6">
        <v>0.81881944444444443</v>
      </c>
      <c r="AB156">
        <v>2</v>
      </c>
      <c r="AD156" s="3">
        <v>3.344986762172693</v>
      </c>
      <c r="AE156" s="3">
        <v>6.3596743014052706</v>
      </c>
      <c r="AF156" s="3">
        <v>3.0146875392325776</v>
      </c>
      <c r="AG156" s="3">
        <v>0.1656791234796422</v>
      </c>
      <c r="AH156" s="3"/>
      <c r="BG156" s="3"/>
      <c r="BH156" s="3"/>
      <c r="BI156" s="3"/>
      <c r="BJ156" s="3"/>
    </row>
    <row r="157" spans="1:62" x14ac:dyDescent="0.35">
      <c r="A157">
        <v>41</v>
      </c>
      <c r="B157">
        <v>12</v>
      </c>
      <c r="C157" t="s">
        <v>111</v>
      </c>
      <c r="D157" t="s">
        <v>27</v>
      </c>
      <c r="G157">
        <v>0.5</v>
      </c>
      <c r="H157">
        <v>0.5</v>
      </c>
      <c r="I157">
        <v>2725</v>
      </c>
      <c r="J157">
        <v>6699</v>
      </c>
      <c r="L157">
        <v>1778</v>
      </c>
      <c r="M157">
        <v>2.5059999999999998</v>
      </c>
      <c r="N157">
        <v>5.9539999999999997</v>
      </c>
      <c r="O157">
        <v>3.4489999999999998</v>
      </c>
      <c r="Q157">
        <v>7.0000000000000007E-2</v>
      </c>
      <c r="R157">
        <v>1</v>
      </c>
      <c r="S157">
        <v>0</v>
      </c>
      <c r="T157">
        <v>0</v>
      </c>
      <c r="V157">
        <v>0</v>
      </c>
      <c r="Y157" s="11">
        <v>44841</v>
      </c>
      <c r="Z157" s="6">
        <v>0.83170138888888889</v>
      </c>
      <c r="AB157">
        <v>1</v>
      </c>
      <c r="AD157" s="3">
        <v>2.7818972000655622</v>
      </c>
      <c r="AE157" s="3">
        <v>6.9061861731969705</v>
      </c>
      <c r="AF157" s="3">
        <v>4.1242889731314083</v>
      </c>
      <c r="AG157" s="3">
        <v>0.20288634786127988</v>
      </c>
      <c r="AH157" s="3"/>
      <c r="BG157" s="3"/>
      <c r="BH157" s="3"/>
      <c r="BI157" s="3"/>
      <c r="BJ157" s="3"/>
    </row>
    <row r="158" spans="1:62" x14ac:dyDescent="0.35">
      <c r="A158">
        <v>42</v>
      </c>
      <c r="B158">
        <v>12</v>
      </c>
      <c r="C158" t="s">
        <v>111</v>
      </c>
      <c r="D158" t="s">
        <v>27</v>
      </c>
      <c r="G158">
        <v>0.5</v>
      </c>
      <c r="H158">
        <v>0.5</v>
      </c>
      <c r="I158">
        <v>3095</v>
      </c>
      <c r="J158">
        <v>6458</v>
      </c>
      <c r="L158">
        <v>1814</v>
      </c>
      <c r="M158">
        <v>2.7890000000000001</v>
      </c>
      <c r="N158">
        <v>5.75</v>
      </c>
      <c r="O158">
        <v>2.9609999999999999</v>
      </c>
      <c r="Q158">
        <v>7.3999999999999996E-2</v>
      </c>
      <c r="R158">
        <v>1</v>
      </c>
      <c r="S158">
        <v>0</v>
      </c>
      <c r="T158">
        <v>0</v>
      </c>
      <c r="V158">
        <v>0</v>
      </c>
      <c r="Y158" s="11">
        <v>44841</v>
      </c>
      <c r="Z158" s="6">
        <v>0.83863425925925927</v>
      </c>
      <c r="AB158">
        <v>1</v>
      </c>
      <c r="AD158" s="3">
        <v>3.1519560597096801</v>
      </c>
      <c r="AE158" s="3">
        <v>6.662279948934378</v>
      </c>
      <c r="AF158" s="3">
        <v>3.510323889224698</v>
      </c>
      <c r="AG158" s="3">
        <v>0.20655610149892084</v>
      </c>
      <c r="AH158" s="3"/>
      <c r="AK158">
        <v>6.6565341621122869</v>
      </c>
      <c r="AQ158">
        <v>1.1458434677022127</v>
      </c>
      <c r="AW158">
        <v>8.7084311870116657</v>
      </c>
      <c r="BC158">
        <v>3.5664065107837475</v>
      </c>
      <c r="BG158" s="3">
        <v>3.2604733199026175</v>
      </c>
      <c r="BH158" s="3">
        <v>6.6243277356155099</v>
      </c>
      <c r="BI158" s="3">
        <v>3.3638544157128925</v>
      </c>
      <c r="BJ158" s="3">
        <v>0.20293731666180265</v>
      </c>
    </row>
    <row r="159" spans="1:62" x14ac:dyDescent="0.35">
      <c r="A159">
        <v>43</v>
      </c>
      <c r="B159">
        <v>12</v>
      </c>
      <c r="C159" t="s">
        <v>111</v>
      </c>
      <c r="D159" t="s">
        <v>27</v>
      </c>
      <c r="G159">
        <v>0.5</v>
      </c>
      <c r="H159">
        <v>0.5</v>
      </c>
      <c r="I159">
        <v>3312</v>
      </c>
      <c r="J159">
        <v>6383</v>
      </c>
      <c r="L159">
        <v>1743</v>
      </c>
      <c r="M159">
        <v>2.9550000000000001</v>
      </c>
      <c r="N159">
        <v>5.6859999999999999</v>
      </c>
      <c r="O159">
        <v>2.7309999999999999</v>
      </c>
      <c r="Q159">
        <v>6.6000000000000003E-2</v>
      </c>
      <c r="R159">
        <v>1</v>
      </c>
      <c r="S159">
        <v>0</v>
      </c>
      <c r="T159">
        <v>0</v>
      </c>
      <c r="V159">
        <v>0</v>
      </c>
      <c r="Y159" s="11">
        <v>44841</v>
      </c>
      <c r="Z159" s="6">
        <v>0.84599537037037031</v>
      </c>
      <c r="AB159">
        <v>1</v>
      </c>
      <c r="AD159" s="3">
        <v>3.3689905800955544</v>
      </c>
      <c r="AE159" s="3">
        <v>6.5863755222966418</v>
      </c>
      <c r="AF159" s="3">
        <v>3.2173849422010874</v>
      </c>
      <c r="AG159" s="3">
        <v>0.19931853182468448</v>
      </c>
      <c r="AH159" s="3"/>
      <c r="BG159" s="3"/>
      <c r="BH159" s="3"/>
      <c r="BI159" s="3"/>
      <c r="BJ159" s="3"/>
    </row>
    <row r="160" spans="1:62" x14ac:dyDescent="0.35">
      <c r="A160">
        <v>44</v>
      </c>
      <c r="B160">
        <v>13</v>
      </c>
      <c r="C160" t="s">
        <v>112</v>
      </c>
      <c r="D160" t="s">
        <v>27</v>
      </c>
      <c r="G160">
        <v>0.5</v>
      </c>
      <c r="H160">
        <v>0.5</v>
      </c>
      <c r="I160">
        <v>5628</v>
      </c>
      <c r="J160">
        <v>8874</v>
      </c>
      <c r="L160">
        <v>10847</v>
      </c>
      <c r="M160">
        <v>4.7329999999999997</v>
      </c>
      <c r="N160">
        <v>7.7960000000000003</v>
      </c>
      <c r="O160">
        <v>3.0640000000000001</v>
      </c>
      <c r="Q160">
        <v>1.018</v>
      </c>
      <c r="R160">
        <v>1</v>
      </c>
      <c r="S160">
        <v>0</v>
      </c>
      <c r="T160">
        <v>0</v>
      </c>
      <c r="V160">
        <v>0</v>
      </c>
      <c r="Y160" s="11">
        <v>44841</v>
      </c>
      <c r="Z160" s="6">
        <v>0.85876157407407405</v>
      </c>
      <c r="AB160">
        <v>1</v>
      </c>
      <c r="AD160" s="3">
        <v>5.6853590096517062</v>
      </c>
      <c r="AE160" s="3">
        <v>9.1074145456913183</v>
      </c>
      <c r="AF160" s="3">
        <v>3.4220555360396121</v>
      </c>
      <c r="AG160" s="3">
        <v>1.1273584517436692</v>
      </c>
      <c r="AH160" s="3"/>
      <c r="BG160" s="3"/>
      <c r="BH160" s="3"/>
      <c r="BI160" s="3"/>
      <c r="BJ160" s="3"/>
    </row>
    <row r="161" spans="1:62" x14ac:dyDescent="0.35">
      <c r="A161">
        <v>45</v>
      </c>
      <c r="B161">
        <v>13</v>
      </c>
      <c r="C161" t="s">
        <v>112</v>
      </c>
      <c r="D161" t="s">
        <v>27</v>
      </c>
      <c r="G161">
        <v>0.5</v>
      </c>
      <c r="H161">
        <v>0.5</v>
      </c>
      <c r="I161">
        <v>6527</v>
      </c>
      <c r="J161">
        <v>8668</v>
      </c>
      <c r="L161">
        <v>10888</v>
      </c>
      <c r="M161">
        <v>5.423</v>
      </c>
      <c r="N161">
        <v>7.6219999999999999</v>
      </c>
      <c r="O161">
        <v>2.1989999999999998</v>
      </c>
      <c r="Q161">
        <v>1.0229999999999999</v>
      </c>
      <c r="R161">
        <v>1</v>
      </c>
      <c r="S161">
        <v>0</v>
      </c>
      <c r="T161">
        <v>0</v>
      </c>
      <c r="V161">
        <v>0</v>
      </c>
      <c r="Y161" s="11">
        <v>44841</v>
      </c>
      <c r="Z161" s="6">
        <v>0.86594907407407407</v>
      </c>
      <c r="AB161">
        <v>1</v>
      </c>
      <c r="AD161" s="3">
        <v>6.5845020226789011</v>
      </c>
      <c r="AE161" s="3">
        <v>8.898930387193003</v>
      </c>
      <c r="AF161" s="3">
        <v>2.3144283645141019</v>
      </c>
      <c r="AG161" s="3">
        <v>1.1315378933865381</v>
      </c>
      <c r="AH161" s="3"/>
      <c r="AK161">
        <v>3.5509378240144525</v>
      </c>
      <c r="AQ161">
        <v>2.5265578696940043</v>
      </c>
      <c r="AW161">
        <v>0.44709361436073847</v>
      </c>
      <c r="BC161">
        <v>1.8122088465928918</v>
      </c>
      <c r="BG161" s="3">
        <v>6.7035209532130899</v>
      </c>
      <c r="BH161" s="3">
        <v>9.0127870271496064</v>
      </c>
      <c r="BI161" s="3">
        <v>2.3092660739365174</v>
      </c>
      <c r="BJ161" s="3">
        <v>1.1418845598926648</v>
      </c>
    </row>
    <row r="162" spans="1:62" x14ac:dyDescent="0.35">
      <c r="A162">
        <v>46</v>
      </c>
      <c r="B162">
        <v>13</v>
      </c>
      <c r="C162" t="s">
        <v>112</v>
      </c>
      <c r="D162" t="s">
        <v>27</v>
      </c>
      <c r="G162">
        <v>0.5</v>
      </c>
      <c r="H162">
        <v>0.5</v>
      </c>
      <c r="I162">
        <v>6765</v>
      </c>
      <c r="J162">
        <v>8893</v>
      </c>
      <c r="L162">
        <v>11091</v>
      </c>
      <c r="M162">
        <v>5.6050000000000004</v>
      </c>
      <c r="N162">
        <v>7.8129999999999997</v>
      </c>
      <c r="O162">
        <v>2.2080000000000002</v>
      </c>
      <c r="Q162">
        <v>1.044</v>
      </c>
      <c r="R162">
        <v>1</v>
      </c>
      <c r="S162">
        <v>0</v>
      </c>
      <c r="T162">
        <v>0</v>
      </c>
      <c r="V162">
        <v>0</v>
      </c>
      <c r="Y162" s="11">
        <v>44841</v>
      </c>
      <c r="Z162" s="6">
        <v>0.87351851851851858</v>
      </c>
      <c r="AB162">
        <v>1</v>
      </c>
      <c r="AD162" s="3">
        <v>6.8225398837472788</v>
      </c>
      <c r="AE162" s="3">
        <v>9.1266436671062117</v>
      </c>
      <c r="AF162" s="3">
        <v>2.3041037833589328</v>
      </c>
      <c r="AG162" s="3">
        <v>1.1522312263987913</v>
      </c>
      <c r="AH162" s="3"/>
      <c r="BG162" s="3"/>
      <c r="BH162" s="3"/>
      <c r="BI162" s="3"/>
      <c r="BJ162" s="3"/>
    </row>
    <row r="163" spans="1:62" x14ac:dyDescent="0.35">
      <c r="A163">
        <v>47</v>
      </c>
      <c r="B163">
        <v>14</v>
      </c>
      <c r="C163" t="s">
        <v>113</v>
      </c>
      <c r="D163" t="s">
        <v>27</v>
      </c>
      <c r="G163">
        <v>0.5</v>
      </c>
      <c r="H163">
        <v>0.5</v>
      </c>
      <c r="I163">
        <v>4736</v>
      </c>
      <c r="J163">
        <v>7597</v>
      </c>
      <c r="L163">
        <v>1950</v>
      </c>
      <c r="M163">
        <v>4.048</v>
      </c>
      <c r="N163">
        <v>6.7149999999999999</v>
      </c>
      <c r="O163">
        <v>2.6659999999999999</v>
      </c>
      <c r="Q163">
        <v>8.7999999999999995E-2</v>
      </c>
      <c r="R163">
        <v>1</v>
      </c>
      <c r="S163">
        <v>0</v>
      </c>
      <c r="T163">
        <v>0</v>
      </c>
      <c r="V163">
        <v>0</v>
      </c>
      <c r="Y163" s="11">
        <v>44841</v>
      </c>
      <c r="Z163" s="6">
        <v>0.88662037037037045</v>
      </c>
      <c r="AB163">
        <v>1</v>
      </c>
      <c r="AD163" s="3">
        <v>4.7932171101853474</v>
      </c>
      <c r="AE163" s="3">
        <v>7.8150151748061294</v>
      </c>
      <c r="AF163" s="3">
        <v>3.021798064620782</v>
      </c>
      <c r="AG163" s="3">
        <v>0.22041961524112008</v>
      </c>
      <c r="AH163" s="3"/>
      <c r="BG163" s="3"/>
      <c r="BH163" s="3"/>
      <c r="BI163" s="3"/>
      <c r="BJ163" s="3"/>
    </row>
    <row r="164" spans="1:62" x14ac:dyDescent="0.35">
      <c r="A164">
        <v>48</v>
      </c>
      <c r="B164">
        <v>14</v>
      </c>
      <c r="C164" t="s">
        <v>113</v>
      </c>
      <c r="D164" t="s">
        <v>27</v>
      </c>
      <c r="G164">
        <v>0.5</v>
      </c>
      <c r="H164">
        <v>0.5</v>
      </c>
      <c r="I164">
        <v>4022</v>
      </c>
      <c r="J164">
        <v>7614</v>
      </c>
      <c r="L164">
        <v>1988</v>
      </c>
      <c r="M164">
        <v>3.5</v>
      </c>
      <c r="N164">
        <v>6.7290000000000001</v>
      </c>
      <c r="O164">
        <v>3.2290000000000001</v>
      </c>
      <c r="Q164">
        <v>9.1999999999999998E-2</v>
      </c>
      <c r="R164">
        <v>1</v>
      </c>
      <c r="S164">
        <v>0</v>
      </c>
      <c r="T164">
        <v>0</v>
      </c>
      <c r="V164">
        <v>0</v>
      </c>
      <c r="Y164" s="11">
        <v>44841</v>
      </c>
      <c r="Z164" s="6">
        <v>0.89372685185185186</v>
      </c>
      <c r="AB164">
        <v>1</v>
      </c>
      <c r="AD164" s="3">
        <v>4.0791035269802123</v>
      </c>
      <c r="AE164" s="3">
        <v>7.8322201781773506</v>
      </c>
      <c r="AF164" s="3">
        <v>3.7531166511971383</v>
      </c>
      <c r="AG164" s="3">
        <v>0.22429324408085222</v>
      </c>
      <c r="AH164" s="3"/>
      <c r="AK164">
        <v>3.0367485963934429</v>
      </c>
      <c r="AQ164">
        <v>0.3106033518157118</v>
      </c>
      <c r="AW164">
        <v>2.5705013945070498</v>
      </c>
      <c r="BC164">
        <v>0.40987350361516428</v>
      </c>
      <c r="BG164" s="3">
        <v>4.0180938230929391</v>
      </c>
      <c r="BH164" s="3">
        <v>7.820075469915313</v>
      </c>
      <c r="BI164" s="3">
        <v>3.8019816468223739</v>
      </c>
      <c r="BJ164" s="3">
        <v>0.22383452487614711</v>
      </c>
    </row>
    <row r="165" spans="1:62" x14ac:dyDescent="0.35">
      <c r="A165">
        <v>49</v>
      </c>
      <c r="B165">
        <v>14</v>
      </c>
      <c r="C165" t="s">
        <v>113</v>
      </c>
      <c r="D165" t="s">
        <v>27</v>
      </c>
      <c r="G165">
        <v>0.5</v>
      </c>
      <c r="H165">
        <v>0.5</v>
      </c>
      <c r="I165">
        <v>3900</v>
      </c>
      <c r="J165">
        <v>7590</v>
      </c>
      <c r="L165">
        <v>1979</v>
      </c>
      <c r="M165">
        <v>3.407</v>
      </c>
      <c r="N165">
        <v>6.7089999999999996</v>
      </c>
      <c r="O165">
        <v>3.302</v>
      </c>
      <c r="Q165">
        <v>9.0999999999999998E-2</v>
      </c>
      <c r="R165">
        <v>1</v>
      </c>
      <c r="S165">
        <v>0</v>
      </c>
      <c r="T165">
        <v>0</v>
      </c>
      <c r="V165">
        <v>0</v>
      </c>
      <c r="Y165" s="11">
        <v>44841</v>
      </c>
      <c r="Z165" s="6">
        <v>0.9011689814814815</v>
      </c>
      <c r="AB165">
        <v>1</v>
      </c>
      <c r="AD165" s="3">
        <v>3.9570841192056658</v>
      </c>
      <c r="AE165" s="3">
        <v>7.8079307616532754</v>
      </c>
      <c r="AF165" s="3">
        <v>3.8508466424476095</v>
      </c>
      <c r="AG165" s="3">
        <v>0.223375805671442</v>
      </c>
      <c r="AH165" s="3"/>
      <c r="BG165" s="3"/>
      <c r="BH165" s="3"/>
      <c r="BI165" s="3"/>
      <c r="BJ165" s="3"/>
    </row>
    <row r="166" spans="1:62" x14ac:dyDescent="0.35">
      <c r="A166">
        <v>50</v>
      </c>
      <c r="B166">
        <v>15</v>
      </c>
      <c r="C166" t="s">
        <v>114</v>
      </c>
      <c r="D166" t="s">
        <v>27</v>
      </c>
      <c r="G166">
        <v>0.5</v>
      </c>
      <c r="H166">
        <v>0.5</v>
      </c>
      <c r="I166">
        <v>6823</v>
      </c>
      <c r="J166">
        <v>10357</v>
      </c>
      <c r="L166">
        <v>1301</v>
      </c>
      <c r="M166">
        <v>5.649</v>
      </c>
      <c r="N166">
        <v>9.0530000000000008</v>
      </c>
      <c r="O166">
        <v>3.4039999999999999</v>
      </c>
      <c r="Q166">
        <v>0.02</v>
      </c>
      <c r="R166">
        <v>1</v>
      </c>
      <c r="S166">
        <v>0</v>
      </c>
      <c r="T166">
        <v>0</v>
      </c>
      <c r="V166">
        <v>0</v>
      </c>
      <c r="Y166" s="11">
        <v>44841</v>
      </c>
      <c r="Z166" s="6">
        <v>0.91413194444444434</v>
      </c>
      <c r="AB166">
        <v>1</v>
      </c>
      <c r="AD166" s="3">
        <v>6.8805491103941954</v>
      </c>
      <c r="AE166" s="3">
        <v>10.608298075074821</v>
      </c>
      <c r="AF166" s="3">
        <v>3.7277489646806252</v>
      </c>
      <c r="AG166" s="3">
        <v>0.15426211216253691</v>
      </c>
      <c r="AH166" s="3"/>
      <c r="BG166" s="3"/>
      <c r="BH166" s="3"/>
      <c r="BI166" s="3"/>
      <c r="BJ166" s="3"/>
    </row>
    <row r="167" spans="1:62" x14ac:dyDescent="0.35">
      <c r="A167">
        <v>51</v>
      </c>
      <c r="B167">
        <v>15</v>
      </c>
      <c r="C167" t="s">
        <v>114</v>
      </c>
      <c r="D167" t="s">
        <v>27</v>
      </c>
      <c r="G167">
        <v>0.5</v>
      </c>
      <c r="H167">
        <v>0.5</v>
      </c>
      <c r="I167">
        <v>8206</v>
      </c>
      <c r="J167">
        <v>10405</v>
      </c>
      <c r="L167">
        <v>1301</v>
      </c>
      <c r="M167">
        <v>6.7110000000000003</v>
      </c>
      <c r="N167">
        <v>9.0939999999999994</v>
      </c>
      <c r="O167">
        <v>2.383</v>
      </c>
      <c r="Q167">
        <v>0.02</v>
      </c>
      <c r="R167">
        <v>1</v>
      </c>
      <c r="S167">
        <v>0</v>
      </c>
      <c r="T167">
        <v>0</v>
      </c>
      <c r="V167">
        <v>0</v>
      </c>
      <c r="Y167" s="11">
        <v>44841</v>
      </c>
      <c r="Z167" s="6">
        <v>0.9215740740740741</v>
      </c>
      <c r="AB167">
        <v>1</v>
      </c>
      <c r="AD167" s="3">
        <v>8.2637691181991002</v>
      </c>
      <c r="AE167" s="3">
        <v>10.656876908122969</v>
      </c>
      <c r="AF167" s="3">
        <v>2.3931077899238691</v>
      </c>
      <c r="AG167" s="3">
        <v>0.15426211216253691</v>
      </c>
      <c r="AH167" s="3"/>
      <c r="AK167">
        <v>2.8976771059827273</v>
      </c>
      <c r="AQ167">
        <v>7.5945305544998648E-2</v>
      </c>
      <c r="AW167">
        <v>9.7064432789666988</v>
      </c>
      <c r="BC167">
        <v>2.9504470744586837</v>
      </c>
      <c r="BG167" s="3">
        <v>8.1457503467450305</v>
      </c>
      <c r="BH167" s="3">
        <v>10.660925144210317</v>
      </c>
      <c r="BI167" s="3">
        <v>2.5151747974652858</v>
      </c>
      <c r="BJ167" s="3">
        <v>0.1520194849395341</v>
      </c>
    </row>
    <row r="168" spans="1:62" x14ac:dyDescent="0.35">
      <c r="A168">
        <v>52</v>
      </c>
      <c r="B168">
        <v>15</v>
      </c>
      <c r="C168" t="s">
        <v>114</v>
      </c>
      <c r="D168" t="s">
        <v>27</v>
      </c>
      <c r="G168">
        <v>0.5</v>
      </c>
      <c r="H168">
        <v>0.5</v>
      </c>
      <c r="I168">
        <v>7970</v>
      </c>
      <c r="J168">
        <v>10413</v>
      </c>
      <c r="L168">
        <v>1257</v>
      </c>
      <c r="M168">
        <v>6.5289999999999999</v>
      </c>
      <c r="N168">
        <v>9.1</v>
      </c>
      <c r="O168">
        <v>2.5710000000000002</v>
      </c>
      <c r="Q168">
        <v>1.4999999999999999E-2</v>
      </c>
      <c r="R168">
        <v>1</v>
      </c>
      <c r="S168">
        <v>0</v>
      </c>
      <c r="T168">
        <v>0</v>
      </c>
      <c r="V168">
        <v>0</v>
      </c>
      <c r="Y168" s="11">
        <v>44841</v>
      </c>
      <c r="Z168" s="6">
        <v>0.92935185185185187</v>
      </c>
      <c r="AB168">
        <v>1</v>
      </c>
      <c r="AD168" s="3">
        <v>8.0277315752909608</v>
      </c>
      <c r="AE168" s="3">
        <v>10.664973380297663</v>
      </c>
      <c r="AF168" s="3">
        <v>2.6372418050067026</v>
      </c>
      <c r="AG168" s="3">
        <v>0.14977685771653126</v>
      </c>
      <c r="AH168" s="3"/>
      <c r="BG168" s="3"/>
      <c r="BH168" s="3"/>
      <c r="BI168" s="3"/>
      <c r="BJ168" s="3"/>
    </row>
    <row r="169" spans="1:62" x14ac:dyDescent="0.35">
      <c r="A169">
        <v>53</v>
      </c>
      <c r="B169">
        <v>16</v>
      </c>
      <c r="C169" t="s">
        <v>115</v>
      </c>
      <c r="D169" t="s">
        <v>27</v>
      </c>
      <c r="G169">
        <v>0.5</v>
      </c>
      <c r="H169">
        <v>0.5</v>
      </c>
      <c r="I169">
        <v>6924</v>
      </c>
      <c r="J169">
        <v>8937</v>
      </c>
      <c r="L169">
        <v>9576</v>
      </c>
      <c r="M169">
        <v>5.7270000000000003</v>
      </c>
      <c r="N169">
        <v>7.85</v>
      </c>
      <c r="O169">
        <v>2.1230000000000002</v>
      </c>
      <c r="Q169">
        <v>0.88600000000000001</v>
      </c>
      <c r="R169">
        <v>1</v>
      </c>
      <c r="S169">
        <v>0</v>
      </c>
      <c r="T169">
        <v>0</v>
      </c>
      <c r="V169">
        <v>0</v>
      </c>
      <c r="Y169" s="11">
        <v>44841</v>
      </c>
      <c r="Z169" s="6">
        <v>0.9425810185185185</v>
      </c>
      <c r="AB169">
        <v>1</v>
      </c>
      <c r="AD169" s="3">
        <v>6.9815651774862379</v>
      </c>
      <c r="AE169" s="3">
        <v>9.171174264067016</v>
      </c>
      <c r="AF169" s="3">
        <v>2.189609086580778</v>
      </c>
      <c r="AG169" s="3">
        <v>0.99779576081473376</v>
      </c>
      <c r="AH169" s="3"/>
      <c r="BG169" s="3"/>
      <c r="BH169" s="3"/>
      <c r="BI169" s="3"/>
      <c r="BJ169" s="3"/>
    </row>
    <row r="170" spans="1:62" x14ac:dyDescent="0.35">
      <c r="A170">
        <v>54</v>
      </c>
      <c r="B170">
        <v>16</v>
      </c>
      <c r="C170" t="s">
        <v>115</v>
      </c>
      <c r="D170" t="s">
        <v>27</v>
      </c>
      <c r="G170">
        <v>0.5</v>
      </c>
      <c r="H170">
        <v>0.5</v>
      </c>
      <c r="I170">
        <v>6770</v>
      </c>
      <c r="J170">
        <v>9010</v>
      </c>
      <c r="L170">
        <v>9606</v>
      </c>
      <c r="M170">
        <v>5.609</v>
      </c>
      <c r="N170">
        <v>7.9119999999999999</v>
      </c>
      <c r="O170">
        <v>2.3029999999999999</v>
      </c>
      <c r="Q170">
        <v>0.88900000000000001</v>
      </c>
      <c r="R170">
        <v>1</v>
      </c>
      <c r="S170">
        <v>0</v>
      </c>
      <c r="T170">
        <v>0</v>
      </c>
      <c r="V170">
        <v>0</v>
      </c>
      <c r="Y170" s="11">
        <v>44841</v>
      </c>
      <c r="Z170" s="6">
        <v>0.94976851851851851</v>
      </c>
      <c r="AB170">
        <v>1</v>
      </c>
      <c r="AD170" s="3">
        <v>6.8275406791478748</v>
      </c>
      <c r="AE170" s="3">
        <v>9.2450545726610791</v>
      </c>
      <c r="AF170" s="3">
        <v>2.4175138935132043</v>
      </c>
      <c r="AG170" s="3">
        <v>1.0008538888461012</v>
      </c>
      <c r="AH170" s="3"/>
      <c r="AK170">
        <v>3.9283312698430848</v>
      </c>
      <c r="AQ170">
        <v>1.2447131834104626</v>
      </c>
      <c r="AW170">
        <v>5.9666095911144561</v>
      </c>
      <c r="BC170">
        <v>0.21411530873149243</v>
      </c>
      <c r="BG170" s="3">
        <v>6.6960197601121951</v>
      </c>
      <c r="BH170" s="3">
        <v>9.1878732379273167</v>
      </c>
      <c r="BI170" s="3">
        <v>2.4918534778151225</v>
      </c>
      <c r="BJ170" s="3">
        <v>0.99978354403512237</v>
      </c>
    </row>
    <row r="171" spans="1:62" x14ac:dyDescent="0.35">
      <c r="A171">
        <v>55</v>
      </c>
      <c r="B171">
        <v>16</v>
      </c>
      <c r="C171" t="s">
        <v>115</v>
      </c>
      <c r="D171" t="s">
        <v>27</v>
      </c>
      <c r="G171">
        <v>0.5</v>
      </c>
      <c r="H171">
        <v>0.5</v>
      </c>
      <c r="I171">
        <v>6507</v>
      </c>
      <c r="J171">
        <v>8897</v>
      </c>
      <c r="L171">
        <v>9585</v>
      </c>
      <c r="M171">
        <v>5.407</v>
      </c>
      <c r="N171">
        <v>7.8159999999999998</v>
      </c>
      <c r="O171">
        <v>2.4089999999999998</v>
      </c>
      <c r="Q171">
        <v>0.88600000000000001</v>
      </c>
      <c r="R171">
        <v>1</v>
      </c>
      <c r="S171">
        <v>0</v>
      </c>
      <c r="T171">
        <v>0</v>
      </c>
      <c r="V171">
        <v>0</v>
      </c>
      <c r="Y171" s="11">
        <v>44841</v>
      </c>
      <c r="Z171" s="6">
        <v>0.95733796296296303</v>
      </c>
      <c r="AB171">
        <v>1</v>
      </c>
      <c r="AD171" s="3">
        <v>6.5644988410765155</v>
      </c>
      <c r="AE171" s="3">
        <v>9.1306919031935561</v>
      </c>
      <c r="AF171" s="3">
        <v>2.5661930621170406</v>
      </c>
      <c r="AG171" s="3">
        <v>0.9987131992241437</v>
      </c>
      <c r="AH171" s="3"/>
      <c r="BG171" s="3"/>
      <c r="BH171" s="3"/>
      <c r="BI171" s="3"/>
      <c r="BJ171" s="3"/>
    </row>
    <row r="172" spans="1:62" x14ac:dyDescent="0.35">
      <c r="A172">
        <v>56</v>
      </c>
      <c r="B172">
        <v>17</v>
      </c>
      <c r="C172" t="s">
        <v>116</v>
      </c>
      <c r="D172" t="s">
        <v>27</v>
      </c>
      <c r="G172">
        <v>0.5</v>
      </c>
      <c r="H172">
        <v>0.5</v>
      </c>
      <c r="I172">
        <v>4902</v>
      </c>
      <c r="J172">
        <v>6674</v>
      </c>
      <c r="L172">
        <v>2359</v>
      </c>
      <c r="M172">
        <v>4.1749999999999998</v>
      </c>
      <c r="N172">
        <v>5.9329999999999998</v>
      </c>
      <c r="O172">
        <v>1.758</v>
      </c>
      <c r="Q172">
        <v>0.13100000000000001</v>
      </c>
      <c r="R172">
        <v>1</v>
      </c>
      <c r="S172">
        <v>0</v>
      </c>
      <c r="T172">
        <v>0</v>
      </c>
      <c r="V172">
        <v>0</v>
      </c>
      <c r="Y172" s="11">
        <v>44841</v>
      </c>
      <c r="Z172" s="6">
        <v>0.97027777777777768</v>
      </c>
      <c r="AB172">
        <v>1</v>
      </c>
      <c r="AD172" s="3">
        <v>4.9592435174851408</v>
      </c>
      <c r="AE172" s="3">
        <v>6.8808846976510578</v>
      </c>
      <c r="AF172" s="3">
        <v>1.921641180165917</v>
      </c>
      <c r="AG172" s="3">
        <v>0.2621120940687634</v>
      </c>
      <c r="AH172" s="3"/>
      <c r="BG172" s="3"/>
      <c r="BH172" s="3"/>
      <c r="BI172" s="3"/>
      <c r="BJ172" s="3"/>
    </row>
    <row r="173" spans="1:62" x14ac:dyDescent="0.35">
      <c r="A173">
        <v>57</v>
      </c>
      <c r="B173">
        <v>17</v>
      </c>
      <c r="C173" t="s">
        <v>116</v>
      </c>
      <c r="D173" t="s">
        <v>27</v>
      </c>
      <c r="G173">
        <v>0.5</v>
      </c>
      <c r="H173">
        <v>0.5</v>
      </c>
      <c r="I173">
        <v>4203</v>
      </c>
      <c r="J173">
        <v>6717</v>
      </c>
      <c r="L173">
        <v>2336</v>
      </c>
      <c r="M173">
        <v>3.6389999999999998</v>
      </c>
      <c r="N173">
        <v>5.9690000000000003</v>
      </c>
      <c r="O173">
        <v>2.33</v>
      </c>
      <c r="Q173">
        <v>0.128</v>
      </c>
      <c r="R173">
        <v>1</v>
      </c>
      <c r="S173">
        <v>0</v>
      </c>
      <c r="T173">
        <v>0</v>
      </c>
      <c r="V173">
        <v>0</v>
      </c>
      <c r="Y173" s="11">
        <v>44841</v>
      </c>
      <c r="Z173" s="6">
        <v>0.97734953703703698</v>
      </c>
      <c r="AB173">
        <v>1</v>
      </c>
      <c r="AD173" s="3">
        <v>4.2601323204817945</v>
      </c>
      <c r="AE173" s="3">
        <v>6.9244032355900265</v>
      </c>
      <c r="AF173" s="3">
        <v>2.664270915108232</v>
      </c>
      <c r="AG173" s="3">
        <v>0.25976752924471502</v>
      </c>
      <c r="AH173" s="3"/>
      <c r="AK173">
        <v>1.9758459913103676</v>
      </c>
      <c r="AQ173">
        <v>1.0283687788095006</v>
      </c>
      <c r="AW173">
        <v>6.026180915331449</v>
      </c>
      <c r="BC173">
        <v>2.2219582180415451</v>
      </c>
      <c r="BG173" s="3">
        <v>4.3026390813868627</v>
      </c>
      <c r="BH173" s="3">
        <v>6.8889811698257493</v>
      </c>
      <c r="BI173" s="3">
        <v>2.5863420884388875</v>
      </c>
      <c r="BJ173" s="3">
        <v>0.25691327641543871</v>
      </c>
    </row>
    <row r="174" spans="1:62" x14ac:dyDescent="0.35">
      <c r="A174">
        <v>58</v>
      </c>
      <c r="B174">
        <v>17</v>
      </c>
      <c r="C174" t="s">
        <v>116</v>
      </c>
      <c r="D174" t="s">
        <v>27</v>
      </c>
      <c r="G174">
        <v>0.5</v>
      </c>
      <c r="H174">
        <v>0.5</v>
      </c>
      <c r="I174">
        <v>4288</v>
      </c>
      <c r="J174">
        <v>6647</v>
      </c>
      <c r="L174">
        <v>2280</v>
      </c>
      <c r="M174">
        <v>3.7040000000000002</v>
      </c>
      <c r="N174">
        <v>5.91</v>
      </c>
      <c r="O174">
        <v>2.206</v>
      </c>
      <c r="Q174">
        <v>0.122</v>
      </c>
      <c r="R174">
        <v>1</v>
      </c>
      <c r="S174">
        <v>0</v>
      </c>
      <c r="T174">
        <v>0</v>
      </c>
      <c r="V174">
        <v>0</v>
      </c>
      <c r="Y174" s="11">
        <v>44841</v>
      </c>
      <c r="Z174" s="6">
        <v>0.98488425925925915</v>
      </c>
      <c r="AB174">
        <v>1</v>
      </c>
      <c r="AD174" s="3">
        <v>4.34514584229193</v>
      </c>
      <c r="AE174" s="3">
        <v>6.853559104061473</v>
      </c>
      <c r="AF174" s="3">
        <v>2.5084132617695429</v>
      </c>
      <c r="AG174" s="3">
        <v>0.25405902358616239</v>
      </c>
      <c r="AH174" s="3"/>
      <c r="BG174" s="3"/>
      <c r="BH174" s="3"/>
      <c r="BI174" s="3"/>
      <c r="BJ174" s="3"/>
    </row>
    <row r="175" spans="1:62" x14ac:dyDescent="0.35">
      <c r="A175">
        <v>59</v>
      </c>
      <c r="B175">
        <v>18</v>
      </c>
      <c r="C175" t="s">
        <v>117</v>
      </c>
      <c r="D175" t="s">
        <v>27</v>
      </c>
      <c r="G175">
        <v>0.5</v>
      </c>
      <c r="H175">
        <v>0.5</v>
      </c>
      <c r="I175">
        <v>4128</v>
      </c>
      <c r="J175">
        <v>6549</v>
      </c>
      <c r="L175">
        <v>1690</v>
      </c>
      <c r="M175">
        <v>3.5819999999999999</v>
      </c>
      <c r="N175">
        <v>5.827</v>
      </c>
      <c r="O175">
        <v>2.2450000000000001</v>
      </c>
      <c r="Q175">
        <v>6.0999999999999999E-2</v>
      </c>
      <c r="R175">
        <v>1</v>
      </c>
      <c r="S175">
        <v>0</v>
      </c>
      <c r="T175">
        <v>0</v>
      </c>
      <c r="V175">
        <v>0</v>
      </c>
      <c r="Y175" s="11">
        <v>44841</v>
      </c>
      <c r="Z175" s="6">
        <v>0.99775462962962969</v>
      </c>
      <c r="AB175">
        <v>1</v>
      </c>
      <c r="AD175" s="3">
        <v>4.1851203894728517</v>
      </c>
      <c r="AE175" s="3">
        <v>6.754377319921498</v>
      </c>
      <c r="AF175" s="3">
        <v>2.5692569304486463</v>
      </c>
      <c r="AG175" s="3">
        <v>0.19391583896926859</v>
      </c>
      <c r="AH175" s="3"/>
      <c r="BG175" s="3"/>
      <c r="BH175" s="3"/>
      <c r="BI175" s="3"/>
      <c r="BJ175" s="3"/>
    </row>
    <row r="176" spans="1:62" x14ac:dyDescent="0.35">
      <c r="A176">
        <v>60</v>
      </c>
      <c r="B176">
        <v>18</v>
      </c>
      <c r="C176" t="s">
        <v>117</v>
      </c>
      <c r="D176" t="s">
        <v>27</v>
      </c>
      <c r="G176">
        <v>0.5</v>
      </c>
      <c r="H176">
        <v>0.5</v>
      </c>
      <c r="I176">
        <v>4116</v>
      </c>
      <c r="J176">
        <v>6566</v>
      </c>
      <c r="L176">
        <v>1632</v>
      </c>
      <c r="M176">
        <v>3.5720000000000001</v>
      </c>
      <c r="N176">
        <v>5.8410000000000002</v>
      </c>
      <c r="O176">
        <v>2.2690000000000001</v>
      </c>
      <c r="Q176">
        <v>5.5E-2</v>
      </c>
      <c r="R176">
        <v>1</v>
      </c>
      <c r="S176">
        <v>0</v>
      </c>
      <c r="T176">
        <v>0</v>
      </c>
      <c r="V176">
        <v>0</v>
      </c>
      <c r="Y176" s="11">
        <v>44842</v>
      </c>
      <c r="Z176" s="6">
        <v>4.8495370370370368E-3</v>
      </c>
      <c r="AB176">
        <v>1</v>
      </c>
      <c r="AD176" s="3">
        <v>4.1731184805114205</v>
      </c>
      <c r="AE176" s="3">
        <v>6.7715823232927184</v>
      </c>
      <c r="AF176" s="3">
        <v>2.5984638427812978</v>
      </c>
      <c r="AG176" s="3">
        <v>0.18800345810862479</v>
      </c>
      <c r="AH176" s="3"/>
      <c r="AK176">
        <v>2.3969579386563564E-2</v>
      </c>
      <c r="AQ176">
        <v>0.14934519626108331</v>
      </c>
      <c r="AW176">
        <v>0.42706013346745536</v>
      </c>
      <c r="BC176">
        <v>0.75622559358273755</v>
      </c>
      <c r="BG176" s="3">
        <v>4.1726184009713609</v>
      </c>
      <c r="BH176" s="3">
        <v>6.7766426184019011</v>
      </c>
      <c r="BI176" s="3">
        <v>2.6040242174305397</v>
      </c>
      <c r="BJ176" s="3">
        <v>0.18871702131594387</v>
      </c>
    </row>
    <row r="177" spans="1:62" x14ac:dyDescent="0.35">
      <c r="A177">
        <v>61</v>
      </c>
      <c r="B177">
        <v>18</v>
      </c>
      <c r="C177" t="s">
        <v>117</v>
      </c>
      <c r="D177" t="s">
        <v>27</v>
      </c>
      <c r="G177">
        <v>0.5</v>
      </c>
      <c r="H177">
        <v>0.5</v>
      </c>
      <c r="I177">
        <v>4115</v>
      </c>
      <c r="J177">
        <v>6576</v>
      </c>
      <c r="L177">
        <v>1646</v>
      </c>
      <c r="M177">
        <v>3.5720000000000001</v>
      </c>
      <c r="N177">
        <v>5.85</v>
      </c>
      <c r="O177">
        <v>2.278</v>
      </c>
      <c r="Q177">
        <v>5.6000000000000001E-2</v>
      </c>
      <c r="R177">
        <v>1</v>
      </c>
      <c r="S177">
        <v>0</v>
      </c>
      <c r="T177">
        <v>0</v>
      </c>
      <c r="V177">
        <v>0</v>
      </c>
      <c r="Y177" s="11">
        <v>44842</v>
      </c>
      <c r="Z177" s="6">
        <v>1.2291666666666666E-2</v>
      </c>
      <c r="AB177">
        <v>1</v>
      </c>
      <c r="AD177" s="3">
        <v>4.1721183214313013</v>
      </c>
      <c r="AE177" s="3">
        <v>6.7817029135110829</v>
      </c>
      <c r="AF177" s="3">
        <v>2.6095845920797816</v>
      </c>
      <c r="AG177" s="3">
        <v>0.18943058452326295</v>
      </c>
      <c r="AH177" s="3"/>
    </row>
    <row r="178" spans="1:62" x14ac:dyDescent="0.35">
      <c r="A178">
        <v>62</v>
      </c>
      <c r="B178">
        <v>19</v>
      </c>
      <c r="C178" t="s">
        <v>62</v>
      </c>
      <c r="D178" t="s">
        <v>27</v>
      </c>
      <c r="G178">
        <v>0.5</v>
      </c>
      <c r="H178">
        <v>0.5</v>
      </c>
      <c r="I178">
        <v>8985</v>
      </c>
      <c r="J178">
        <v>15477</v>
      </c>
      <c r="L178">
        <v>13032</v>
      </c>
      <c r="M178">
        <v>7.3079999999999998</v>
      </c>
      <c r="N178">
        <v>13.39</v>
      </c>
      <c r="O178">
        <v>6.0819999999999999</v>
      </c>
      <c r="Q178">
        <v>1.2470000000000001</v>
      </c>
      <c r="R178">
        <v>1</v>
      </c>
      <c r="S178">
        <v>0</v>
      </c>
      <c r="T178">
        <v>0</v>
      </c>
      <c r="V178">
        <v>0</v>
      </c>
      <c r="Y178" s="11">
        <v>44842</v>
      </c>
      <c r="Z178" s="6">
        <v>2.5787037037037039E-2</v>
      </c>
      <c r="AB178">
        <v>1</v>
      </c>
      <c r="AD178" s="3">
        <v>9.0428930416119844</v>
      </c>
      <c r="AE178" s="3">
        <v>15.790040266877602</v>
      </c>
      <c r="AF178" s="3">
        <v>6.7471472252656177</v>
      </c>
      <c r="AG178" s="3">
        <v>1.3500921100282675</v>
      </c>
      <c r="AH178" s="3"/>
      <c r="BG178" s="3"/>
      <c r="BH178" s="3"/>
      <c r="BI178" s="3"/>
      <c r="BJ178" s="3"/>
    </row>
    <row r="179" spans="1:62" x14ac:dyDescent="0.35">
      <c r="A179">
        <v>63</v>
      </c>
      <c r="B179">
        <v>19</v>
      </c>
      <c r="C179" t="s">
        <v>62</v>
      </c>
      <c r="D179" t="s">
        <v>27</v>
      </c>
      <c r="G179">
        <v>0.5</v>
      </c>
      <c r="H179">
        <v>0.5</v>
      </c>
      <c r="I179">
        <v>10989</v>
      </c>
      <c r="J179">
        <v>15562</v>
      </c>
      <c r="L179">
        <v>13360</v>
      </c>
      <c r="M179">
        <v>8.8460000000000001</v>
      </c>
      <c r="N179">
        <v>13.462</v>
      </c>
      <c r="O179">
        <v>4.617</v>
      </c>
      <c r="Q179">
        <v>1.2809999999999999</v>
      </c>
      <c r="R179">
        <v>1</v>
      </c>
      <c r="S179">
        <v>0</v>
      </c>
      <c r="T179">
        <v>0</v>
      </c>
      <c r="V179">
        <v>0</v>
      </c>
      <c r="Y179" s="11">
        <v>44842</v>
      </c>
      <c r="Z179" s="6">
        <v>3.318287037037037E-2</v>
      </c>
      <c r="AB179">
        <v>1</v>
      </c>
      <c r="AD179" s="3">
        <v>11.047211838170936</v>
      </c>
      <c r="AE179" s="3">
        <v>15.876065283733706</v>
      </c>
      <c r="AF179" s="3">
        <v>4.8288534455627694</v>
      </c>
      <c r="AG179" s="3">
        <v>1.3835276431712185</v>
      </c>
      <c r="AH179" s="3"/>
      <c r="AK179">
        <v>0.71779324890348406</v>
      </c>
      <c r="AM179">
        <v>146.77513170945645</v>
      </c>
      <c r="AQ179">
        <v>0.28088279782909331</v>
      </c>
      <c r="AS179">
        <v>116.39495263284959</v>
      </c>
      <c r="AW179">
        <v>0.71154144561924926</v>
      </c>
      <c r="AY179">
        <v>86.01477355624273</v>
      </c>
      <c r="BC179">
        <v>0.28776342659555221</v>
      </c>
      <c r="BE179">
        <v>84.029719599240693</v>
      </c>
      <c r="BG179" s="3">
        <v>11.007705554506227</v>
      </c>
      <c r="BH179" s="3">
        <v>15.853799985253302</v>
      </c>
      <c r="BI179" s="3">
        <v>4.8460944307470752</v>
      </c>
      <c r="BJ179" s="3">
        <v>1.3815398599508295</v>
      </c>
    </row>
    <row r="180" spans="1:62" x14ac:dyDescent="0.35">
      <c r="A180">
        <v>64</v>
      </c>
      <c r="B180">
        <v>19</v>
      </c>
      <c r="C180" t="s">
        <v>62</v>
      </c>
      <c r="D180" t="s">
        <v>27</v>
      </c>
      <c r="G180">
        <v>0.5</v>
      </c>
      <c r="H180">
        <v>0.5</v>
      </c>
      <c r="I180">
        <v>10910</v>
      </c>
      <c r="J180">
        <v>15518</v>
      </c>
      <c r="L180">
        <v>13321</v>
      </c>
      <c r="M180">
        <v>8.7850000000000001</v>
      </c>
      <c r="N180">
        <v>13.425000000000001</v>
      </c>
      <c r="O180">
        <v>4.641</v>
      </c>
      <c r="Q180">
        <v>1.2769999999999999</v>
      </c>
      <c r="R180">
        <v>1</v>
      </c>
      <c r="S180">
        <v>0</v>
      </c>
      <c r="T180">
        <v>0</v>
      </c>
      <c r="V180">
        <v>0</v>
      </c>
      <c r="Y180" s="11">
        <v>44842</v>
      </c>
      <c r="Z180" s="6">
        <v>4.1064814814814811E-2</v>
      </c>
      <c r="AB180">
        <v>1</v>
      </c>
      <c r="AD180" s="3">
        <v>10.968199270841517</v>
      </c>
      <c r="AE180" s="3">
        <v>15.831534686772898</v>
      </c>
      <c r="AF180" s="3">
        <v>4.8633354159313811</v>
      </c>
      <c r="AG180" s="3">
        <v>1.3795520767304406</v>
      </c>
      <c r="AH180" s="3"/>
    </row>
    <row r="181" spans="1:62" x14ac:dyDescent="0.35">
      <c r="A181">
        <v>65</v>
      </c>
      <c r="B181">
        <v>20</v>
      </c>
      <c r="C181" t="s">
        <v>63</v>
      </c>
      <c r="D181" t="s">
        <v>27</v>
      </c>
      <c r="G181">
        <v>0.5</v>
      </c>
      <c r="H181">
        <v>0.5</v>
      </c>
      <c r="I181">
        <v>6236</v>
      </c>
      <c r="J181">
        <v>6899</v>
      </c>
      <c r="L181">
        <v>1905</v>
      </c>
      <c r="M181">
        <v>5.1989999999999998</v>
      </c>
      <c r="N181">
        <v>6.1230000000000002</v>
      </c>
      <c r="O181">
        <v>0.92400000000000004</v>
      </c>
      <c r="Q181">
        <v>8.3000000000000004E-2</v>
      </c>
      <c r="R181">
        <v>1</v>
      </c>
      <c r="S181">
        <v>0</v>
      </c>
      <c r="T181">
        <v>0</v>
      </c>
      <c r="V181">
        <v>0</v>
      </c>
      <c r="Y181" s="11">
        <v>44842</v>
      </c>
      <c r="Z181" s="6">
        <v>5.4340277777777779E-2</v>
      </c>
      <c r="AB181">
        <v>1</v>
      </c>
      <c r="AD181" s="3">
        <v>6.2934557303642027</v>
      </c>
      <c r="AE181" s="3">
        <v>7.1085979775642665</v>
      </c>
      <c r="AF181" s="3">
        <v>0.81514224720006379</v>
      </c>
      <c r="AG181" s="3">
        <v>0.21583242319406884</v>
      </c>
      <c r="AH181" s="3"/>
      <c r="BG181" s="3"/>
      <c r="BH181" s="3"/>
      <c r="BI181" s="3"/>
      <c r="BJ181" s="3"/>
    </row>
    <row r="182" spans="1:62" x14ac:dyDescent="0.35">
      <c r="A182">
        <v>66</v>
      </c>
      <c r="B182">
        <v>20</v>
      </c>
      <c r="C182" t="s">
        <v>63</v>
      </c>
      <c r="D182" t="s">
        <v>27</v>
      </c>
      <c r="G182">
        <v>0.5</v>
      </c>
      <c r="H182">
        <v>0.5</v>
      </c>
      <c r="I182">
        <v>4364</v>
      </c>
      <c r="J182">
        <v>6939</v>
      </c>
      <c r="L182">
        <v>1869</v>
      </c>
      <c r="M182">
        <v>3.7629999999999999</v>
      </c>
      <c r="N182">
        <v>6.157</v>
      </c>
      <c r="O182">
        <v>2.3940000000000001</v>
      </c>
      <c r="Q182">
        <v>0.08</v>
      </c>
      <c r="R182">
        <v>1</v>
      </c>
      <c r="S182">
        <v>0</v>
      </c>
      <c r="T182">
        <v>0</v>
      </c>
      <c r="V182">
        <v>0</v>
      </c>
      <c r="Y182" s="11">
        <v>44842</v>
      </c>
      <c r="Z182" s="6">
        <v>6.1469907407407404E-2</v>
      </c>
      <c r="AB182">
        <v>1</v>
      </c>
      <c r="AD182" s="3">
        <v>4.4211579323809911</v>
      </c>
      <c r="AE182" s="3">
        <v>7.1490803384377264</v>
      </c>
      <c r="AF182" s="3">
        <v>2.7279224060567353</v>
      </c>
      <c r="AG182" s="3">
        <v>0.21216266955642787</v>
      </c>
      <c r="AH182" s="3"/>
      <c r="AK182">
        <v>0.60893720547455421</v>
      </c>
      <c r="AL182">
        <v>6.0888393368865739</v>
      </c>
      <c r="AQ182">
        <v>0.14166519910336134</v>
      </c>
      <c r="AR182">
        <v>5.2781600108248696</v>
      </c>
      <c r="AW182">
        <v>1.3702455887575615</v>
      </c>
      <c r="AX182">
        <v>3.9649211256398553</v>
      </c>
      <c r="BC182">
        <v>1.5982181968522886</v>
      </c>
      <c r="BD182">
        <v>10.903708467282552</v>
      </c>
      <c r="BG182" s="3">
        <v>4.434660079962601</v>
      </c>
      <c r="BH182" s="3">
        <v>7.1440200433285437</v>
      </c>
      <c r="BI182" s="3">
        <v>2.7093599633659426</v>
      </c>
      <c r="BJ182" s="3">
        <v>0.21048069913917578</v>
      </c>
    </row>
    <row r="183" spans="1:62" x14ac:dyDescent="0.35">
      <c r="A183">
        <v>67</v>
      </c>
      <c r="B183">
        <v>20</v>
      </c>
      <c r="C183" t="s">
        <v>63</v>
      </c>
      <c r="D183" t="s">
        <v>27</v>
      </c>
      <c r="G183">
        <v>0.5</v>
      </c>
      <c r="H183">
        <v>0.5</v>
      </c>
      <c r="I183">
        <v>4391</v>
      </c>
      <c r="J183">
        <v>6929</v>
      </c>
      <c r="L183">
        <v>1836</v>
      </c>
      <c r="M183">
        <v>3.7839999999999998</v>
      </c>
      <c r="N183">
        <v>6.1479999999999997</v>
      </c>
      <c r="O183">
        <v>2.3650000000000002</v>
      </c>
      <c r="Q183">
        <v>7.5999999999999998E-2</v>
      </c>
      <c r="R183">
        <v>1</v>
      </c>
      <c r="S183">
        <v>0</v>
      </c>
      <c r="T183">
        <v>0</v>
      </c>
      <c r="V183">
        <v>0</v>
      </c>
      <c r="Y183" s="11">
        <v>44842</v>
      </c>
      <c r="Z183" s="6">
        <v>6.8981481481481477E-2</v>
      </c>
      <c r="AB183">
        <v>1</v>
      </c>
      <c r="AD183" s="3">
        <v>4.448162227544211</v>
      </c>
      <c r="AE183" s="3">
        <v>7.138959748219361</v>
      </c>
      <c r="AF183" s="3">
        <v>2.69079752067515</v>
      </c>
      <c r="AG183" s="3">
        <v>0.20879872872192365</v>
      </c>
      <c r="AH183" s="3"/>
      <c r="BG183" s="3"/>
      <c r="BH183" s="3"/>
      <c r="BI183" s="3"/>
      <c r="BJ183" s="3"/>
    </row>
    <row r="184" spans="1:62" x14ac:dyDescent="0.35">
      <c r="A184">
        <v>68</v>
      </c>
      <c r="B184">
        <v>3</v>
      </c>
      <c r="C184" t="s">
        <v>28</v>
      </c>
      <c r="D184" t="s">
        <v>27</v>
      </c>
      <c r="G184">
        <v>0.5</v>
      </c>
      <c r="H184">
        <v>0.5</v>
      </c>
      <c r="I184">
        <v>1374</v>
      </c>
      <c r="J184">
        <v>335</v>
      </c>
      <c r="L184">
        <v>153</v>
      </c>
      <c r="M184">
        <v>1.4690000000000001</v>
      </c>
      <c r="N184">
        <v>0.56200000000000006</v>
      </c>
      <c r="O184">
        <v>0</v>
      </c>
      <c r="Q184">
        <v>0</v>
      </c>
      <c r="R184">
        <v>1</v>
      </c>
      <c r="S184">
        <v>0</v>
      </c>
      <c r="T184">
        <v>0</v>
      </c>
      <c r="V184">
        <v>0</v>
      </c>
      <c r="Y184" s="11">
        <v>44842</v>
      </c>
      <c r="Z184" s="6">
        <v>8.0833333333333326E-2</v>
      </c>
      <c r="AB184">
        <v>1</v>
      </c>
      <c r="AD184" s="3">
        <v>1.4306822828244736</v>
      </c>
      <c r="AE184" s="3">
        <v>0.46544255822960284</v>
      </c>
      <c r="AF184" s="3">
        <v>-0.96523972459487073</v>
      </c>
      <c r="AG184" s="3">
        <v>3.7237746162207999E-2</v>
      </c>
      <c r="AH184" s="3"/>
    </row>
    <row r="185" spans="1:62" x14ac:dyDescent="0.35">
      <c r="A185">
        <v>69</v>
      </c>
      <c r="B185">
        <v>3</v>
      </c>
      <c r="C185" t="s">
        <v>28</v>
      </c>
      <c r="D185" t="s">
        <v>27</v>
      </c>
      <c r="G185">
        <v>0.5</v>
      </c>
      <c r="H185">
        <v>0.5</v>
      </c>
      <c r="I185">
        <v>223</v>
      </c>
      <c r="J185">
        <v>380</v>
      </c>
      <c r="L185">
        <v>123</v>
      </c>
      <c r="M185">
        <v>0.58599999999999997</v>
      </c>
      <c r="N185">
        <v>0.6</v>
      </c>
      <c r="O185">
        <v>1.4999999999999999E-2</v>
      </c>
      <c r="Q185">
        <v>0</v>
      </c>
      <c r="R185">
        <v>1</v>
      </c>
      <c r="S185">
        <v>0</v>
      </c>
      <c r="T185">
        <v>0</v>
      </c>
      <c r="V185">
        <v>0</v>
      </c>
      <c r="Y185" s="11">
        <v>44842</v>
      </c>
      <c r="Z185" s="6">
        <v>8.68287037037037E-2</v>
      </c>
      <c r="AB185">
        <v>1</v>
      </c>
      <c r="AD185" s="3">
        <v>0.27949918160723203</v>
      </c>
      <c r="AE185" s="3">
        <v>0.51098521421224452</v>
      </c>
      <c r="AF185" s="3">
        <v>0.23148603260501249</v>
      </c>
      <c r="AG185" s="3">
        <v>3.4179618130840521E-2</v>
      </c>
      <c r="AH185" s="3"/>
      <c r="AK185">
        <v>10.510087574869603</v>
      </c>
      <c r="AQ185">
        <v>1.5720284129083744</v>
      </c>
      <c r="AW185">
        <v>10.411430984891313</v>
      </c>
      <c r="BC185">
        <v>1.1858899857385676</v>
      </c>
      <c r="BG185" s="3">
        <v>0.29500164734908019</v>
      </c>
      <c r="BH185" s="3">
        <v>0.51503345029959047</v>
      </c>
      <c r="BI185" s="3">
        <v>0.22003180295051028</v>
      </c>
      <c r="BJ185" s="3">
        <v>3.4383493332931683E-2</v>
      </c>
    </row>
    <row r="186" spans="1:62" x14ac:dyDescent="0.35">
      <c r="A186">
        <v>70</v>
      </c>
      <c r="B186">
        <v>3</v>
      </c>
      <c r="C186" t="s">
        <v>28</v>
      </c>
      <c r="D186" t="s">
        <v>27</v>
      </c>
      <c r="G186">
        <v>0.5</v>
      </c>
      <c r="H186">
        <v>0.5</v>
      </c>
      <c r="I186">
        <v>254</v>
      </c>
      <c r="J186">
        <v>388</v>
      </c>
      <c r="L186">
        <v>127</v>
      </c>
      <c r="M186">
        <v>0.61</v>
      </c>
      <c r="N186">
        <v>0.60699999999999998</v>
      </c>
      <c r="O186">
        <v>0</v>
      </c>
      <c r="Q186">
        <v>0</v>
      </c>
      <c r="R186">
        <v>1</v>
      </c>
      <c r="S186">
        <v>0</v>
      </c>
      <c r="T186">
        <v>0</v>
      </c>
      <c r="V186">
        <v>0</v>
      </c>
      <c r="Y186" s="11">
        <v>44842</v>
      </c>
      <c r="Z186" s="6">
        <v>9.3229166666666655E-2</v>
      </c>
      <c r="AB186">
        <v>1</v>
      </c>
      <c r="AD186" s="3">
        <v>0.31050411309092835</v>
      </c>
      <c r="AE186" s="3">
        <v>0.51908168638693641</v>
      </c>
      <c r="AF186" s="3">
        <v>0.20857757329600807</v>
      </c>
      <c r="AG186" s="3">
        <v>3.4587368535022846E-2</v>
      </c>
      <c r="AH186" s="3"/>
      <c r="BG186" s="3"/>
      <c r="BH186" s="3"/>
      <c r="BI186" s="3"/>
      <c r="BJ186" s="3"/>
    </row>
    <row r="187" spans="1:62" x14ac:dyDescent="0.35">
      <c r="A187">
        <v>71</v>
      </c>
      <c r="B187">
        <v>1</v>
      </c>
      <c r="C187" t="s">
        <v>71</v>
      </c>
      <c r="D187" t="s">
        <v>27</v>
      </c>
      <c r="G187">
        <v>0.3</v>
      </c>
      <c r="H187">
        <v>0.3</v>
      </c>
      <c r="I187">
        <v>3130</v>
      </c>
      <c r="J187">
        <v>7494</v>
      </c>
      <c r="L187">
        <v>2692</v>
      </c>
      <c r="M187">
        <v>4.694</v>
      </c>
      <c r="N187">
        <v>11.045999999999999</v>
      </c>
      <c r="O187">
        <v>6.3520000000000003</v>
      </c>
      <c r="Q187">
        <v>0.27600000000000002</v>
      </c>
      <c r="R187">
        <v>1</v>
      </c>
      <c r="S187">
        <v>0</v>
      </c>
      <c r="T187">
        <v>0</v>
      </c>
      <c r="V187">
        <v>0</v>
      </c>
      <c r="Y187" s="11">
        <v>44842</v>
      </c>
      <c r="Z187" s="6">
        <v>0.10548611111111111</v>
      </c>
      <c r="AB187">
        <v>1</v>
      </c>
      <c r="AD187" s="3">
        <v>5.3116027125230882</v>
      </c>
      <c r="AE187" s="3">
        <v>12.851288492594955</v>
      </c>
      <c r="AF187" s="3">
        <v>7.5396857800718671</v>
      </c>
      <c r="AG187" s="3">
        <v>0.4934288586949041</v>
      </c>
      <c r="AH187" s="3"/>
    </row>
    <row r="188" spans="1:62" x14ac:dyDescent="0.35">
      <c r="A188">
        <v>72</v>
      </c>
      <c r="B188">
        <v>1</v>
      </c>
      <c r="C188" t="s">
        <v>71</v>
      </c>
      <c r="D188" t="s">
        <v>27</v>
      </c>
      <c r="G188">
        <v>0.3</v>
      </c>
      <c r="H188">
        <v>0.3</v>
      </c>
      <c r="I188">
        <v>5678</v>
      </c>
      <c r="J188">
        <v>7508</v>
      </c>
      <c r="L188">
        <v>2683</v>
      </c>
      <c r="M188">
        <v>7.952</v>
      </c>
      <c r="N188">
        <v>11.065</v>
      </c>
      <c r="O188">
        <v>3.113</v>
      </c>
      <c r="Q188">
        <v>0.27400000000000002</v>
      </c>
      <c r="R188">
        <v>1</v>
      </c>
      <c r="S188">
        <v>0</v>
      </c>
      <c r="T188">
        <v>0</v>
      </c>
      <c r="V188">
        <v>0</v>
      </c>
      <c r="Y188" s="11">
        <v>44842</v>
      </c>
      <c r="Z188" s="6">
        <v>0.11241898148148148</v>
      </c>
      <c r="AB188">
        <v>1</v>
      </c>
      <c r="AD188" s="3">
        <v>9.5589449394294483</v>
      </c>
      <c r="AE188" s="3">
        <v>12.874903203104473</v>
      </c>
      <c r="AF188" s="3">
        <v>3.3159582636750251</v>
      </c>
      <c r="AG188" s="3">
        <v>0.4918997946792204</v>
      </c>
      <c r="AH188" s="3"/>
      <c r="AI188">
        <v>109.94549105862102</v>
      </c>
      <c r="AK188">
        <v>2.4289595123026171</v>
      </c>
      <c r="AO188">
        <v>77.940641405478459</v>
      </c>
      <c r="AQ188">
        <v>0.27550389925970725</v>
      </c>
      <c r="AU188">
        <v>39.831473468458213</v>
      </c>
      <c r="AW188">
        <v>8.5030660833327936</v>
      </c>
      <c r="BA188">
        <v>71.213534034900761</v>
      </c>
      <c r="BC188">
        <v>0.69316896149252394</v>
      </c>
      <c r="BG188" s="3">
        <v>9.6764636313434593</v>
      </c>
      <c r="BH188" s="3">
        <v>12.857192170222335</v>
      </c>
      <c r="BI188" s="3">
        <v>3.1807285388788769</v>
      </c>
      <c r="BJ188" s="3">
        <v>0.49020083466179398</v>
      </c>
    </row>
    <row r="189" spans="1:62" x14ac:dyDescent="0.35">
      <c r="A189">
        <v>73</v>
      </c>
      <c r="B189">
        <v>1</v>
      </c>
      <c r="C189" t="s">
        <v>71</v>
      </c>
      <c r="D189" t="s">
        <v>27</v>
      </c>
      <c r="G189">
        <v>0.3</v>
      </c>
      <c r="H189">
        <v>0.3</v>
      </c>
      <c r="I189">
        <v>5819</v>
      </c>
      <c r="J189">
        <v>7487</v>
      </c>
      <c r="L189">
        <v>2663</v>
      </c>
      <c r="M189">
        <v>8.1310000000000002</v>
      </c>
      <c r="N189">
        <v>11.035</v>
      </c>
      <c r="O189">
        <v>2.9039999999999999</v>
      </c>
      <c r="Q189">
        <v>0.27100000000000002</v>
      </c>
      <c r="R189">
        <v>1</v>
      </c>
      <c r="S189">
        <v>0</v>
      </c>
      <c r="T189">
        <v>0</v>
      </c>
      <c r="V189">
        <v>0</v>
      </c>
      <c r="Y189" s="11">
        <v>44842</v>
      </c>
      <c r="Z189" s="6">
        <v>0.11983796296296297</v>
      </c>
      <c r="AB189">
        <v>1</v>
      </c>
      <c r="AD189" s="3">
        <v>9.7939823232574685</v>
      </c>
      <c r="AE189" s="3">
        <v>12.839481137340197</v>
      </c>
      <c r="AF189" s="3">
        <v>3.0454988140827286</v>
      </c>
      <c r="AG189" s="3">
        <v>0.48850187464436756</v>
      </c>
      <c r="AH189" s="3"/>
    </row>
    <row r="190" spans="1:62" x14ac:dyDescent="0.35">
      <c r="A190">
        <v>74</v>
      </c>
      <c r="B190">
        <v>21</v>
      </c>
      <c r="C190" t="s">
        <v>118</v>
      </c>
      <c r="D190" t="s">
        <v>27</v>
      </c>
      <c r="G190">
        <v>0.5</v>
      </c>
      <c r="H190">
        <v>0.5</v>
      </c>
      <c r="I190">
        <v>4284</v>
      </c>
      <c r="J190">
        <v>14751</v>
      </c>
      <c r="L190">
        <v>3171</v>
      </c>
      <c r="M190">
        <v>3.702</v>
      </c>
      <c r="N190">
        <v>12.776</v>
      </c>
      <c r="O190">
        <v>9.0739999999999998</v>
      </c>
      <c r="Q190">
        <v>0.216</v>
      </c>
      <c r="R190">
        <v>1</v>
      </c>
      <c r="S190">
        <v>0</v>
      </c>
      <c r="T190">
        <v>0</v>
      </c>
      <c r="V190">
        <v>0</v>
      </c>
      <c r="Y190" s="11">
        <v>44842</v>
      </c>
      <c r="Z190" s="6">
        <v>0.1330324074074074</v>
      </c>
      <c r="AB190">
        <v>1</v>
      </c>
      <c r="AD190" s="3">
        <v>4.3411452059714524</v>
      </c>
      <c r="AE190" s="3">
        <v>15.055285417024317</v>
      </c>
      <c r="AF190" s="3">
        <v>10.714140211052865</v>
      </c>
      <c r="AG190" s="3">
        <v>0.34488542611777656</v>
      </c>
      <c r="AH190" s="3"/>
    </row>
    <row r="191" spans="1:62" x14ac:dyDescent="0.35">
      <c r="A191">
        <v>75</v>
      </c>
      <c r="B191">
        <v>21</v>
      </c>
      <c r="C191" t="s">
        <v>118</v>
      </c>
      <c r="D191" t="s">
        <v>27</v>
      </c>
      <c r="G191">
        <v>0.5</v>
      </c>
      <c r="H191">
        <v>0.5</v>
      </c>
      <c r="I191">
        <v>5183</v>
      </c>
      <c r="J191">
        <v>14958</v>
      </c>
      <c r="L191">
        <v>3187</v>
      </c>
      <c r="M191">
        <v>4.391</v>
      </c>
      <c r="N191">
        <v>12.951000000000001</v>
      </c>
      <c r="O191">
        <v>8.56</v>
      </c>
      <c r="Q191">
        <v>0.217</v>
      </c>
      <c r="R191">
        <v>1</v>
      </c>
      <c r="S191">
        <v>0</v>
      </c>
      <c r="T191">
        <v>0</v>
      </c>
      <c r="V191">
        <v>0</v>
      </c>
      <c r="Y191" s="11">
        <v>44842</v>
      </c>
      <c r="Z191" s="6">
        <v>0.14041666666666666</v>
      </c>
      <c r="AB191">
        <v>1</v>
      </c>
      <c r="AD191" s="3">
        <v>5.2402882189986464</v>
      </c>
      <c r="AE191" s="3">
        <v>15.264781634544471</v>
      </c>
      <c r="AF191" s="3">
        <v>10.024493415545825</v>
      </c>
      <c r="AG191" s="3">
        <v>0.34651642773450586</v>
      </c>
      <c r="AH191" s="3"/>
      <c r="AK191">
        <v>8.0418325859320685</v>
      </c>
      <c r="AQ191">
        <v>0.48516599473338112</v>
      </c>
      <c r="AW191">
        <v>5.2513224970084469</v>
      </c>
      <c r="BC191">
        <v>1.422096059627362</v>
      </c>
      <c r="BG191" s="3">
        <v>5.4598231370848191</v>
      </c>
      <c r="BH191" s="3">
        <v>15.227841480247438</v>
      </c>
      <c r="BI191" s="3">
        <v>9.7680183431626197</v>
      </c>
      <c r="BJ191" s="3">
        <v>0.34406992530941188</v>
      </c>
    </row>
    <row r="192" spans="1:62" x14ac:dyDescent="0.35">
      <c r="A192">
        <v>76</v>
      </c>
      <c r="B192">
        <v>21</v>
      </c>
      <c r="C192" t="s">
        <v>118</v>
      </c>
      <c r="D192" t="s">
        <v>27</v>
      </c>
      <c r="G192">
        <v>0.5</v>
      </c>
      <c r="H192">
        <v>0.5</v>
      </c>
      <c r="I192">
        <v>5622</v>
      </c>
      <c r="J192">
        <v>14885</v>
      </c>
      <c r="L192">
        <v>3139</v>
      </c>
      <c r="M192">
        <v>4.7279999999999998</v>
      </c>
      <c r="N192">
        <v>12.888999999999999</v>
      </c>
      <c r="O192">
        <v>8.16</v>
      </c>
      <c r="Q192">
        <v>0.21199999999999999</v>
      </c>
      <c r="R192">
        <v>1</v>
      </c>
      <c r="S192">
        <v>0</v>
      </c>
      <c r="T192">
        <v>0</v>
      </c>
      <c r="V192">
        <v>0</v>
      </c>
      <c r="Y192" s="11">
        <v>44842</v>
      </c>
      <c r="Z192" s="6">
        <v>0.14828703703703702</v>
      </c>
      <c r="AB192">
        <v>1</v>
      </c>
      <c r="AD192" s="3">
        <v>5.6793580551709919</v>
      </c>
      <c r="AE192" s="3">
        <v>15.190901325950406</v>
      </c>
      <c r="AF192" s="3">
        <v>9.5115432707794145</v>
      </c>
      <c r="AG192" s="3">
        <v>0.34162342288431791</v>
      </c>
      <c r="AH192" s="3"/>
      <c r="BG192" s="3"/>
      <c r="BH192" s="3"/>
      <c r="BI192" s="3"/>
      <c r="BJ192" s="3"/>
    </row>
    <row r="193" spans="1:62" x14ac:dyDescent="0.35">
      <c r="A193">
        <v>77</v>
      </c>
      <c r="B193">
        <v>22</v>
      </c>
      <c r="C193" t="s">
        <v>119</v>
      </c>
      <c r="D193" t="s">
        <v>27</v>
      </c>
      <c r="G193">
        <v>0.5</v>
      </c>
      <c r="H193">
        <v>0.5</v>
      </c>
      <c r="I193">
        <v>3711</v>
      </c>
      <c r="J193">
        <v>5782</v>
      </c>
      <c r="L193">
        <v>1478</v>
      </c>
      <c r="M193">
        <v>3.262</v>
      </c>
      <c r="N193">
        <v>5.1769999999999996</v>
      </c>
      <c r="O193">
        <v>1.915</v>
      </c>
      <c r="Q193">
        <v>3.9E-2</v>
      </c>
      <c r="R193">
        <v>1</v>
      </c>
      <c r="S193">
        <v>0</v>
      </c>
      <c r="T193">
        <v>0</v>
      </c>
      <c r="V193">
        <v>0</v>
      </c>
      <c r="Y193" s="11">
        <v>44842</v>
      </c>
      <c r="Z193" s="6">
        <v>0.16097222222222221</v>
      </c>
      <c r="AB193">
        <v>1</v>
      </c>
      <c r="AD193" s="3">
        <v>3.7680540530631301</v>
      </c>
      <c r="AE193" s="3">
        <v>5.9781280501729173</v>
      </c>
      <c r="AF193" s="3">
        <v>2.2100739971097871</v>
      </c>
      <c r="AG193" s="3">
        <v>0.17230506754760505</v>
      </c>
      <c r="AH193" s="3"/>
      <c r="BG193" s="3"/>
      <c r="BH193" s="3"/>
      <c r="BI193" s="3"/>
      <c r="BJ193" s="3"/>
    </row>
    <row r="194" spans="1:62" x14ac:dyDescent="0.35">
      <c r="A194">
        <v>78</v>
      </c>
      <c r="B194">
        <v>22</v>
      </c>
      <c r="C194" t="s">
        <v>119</v>
      </c>
      <c r="D194" t="s">
        <v>27</v>
      </c>
      <c r="G194">
        <v>0.5</v>
      </c>
      <c r="H194">
        <v>0.5</v>
      </c>
      <c r="I194">
        <v>3075</v>
      </c>
      <c r="J194">
        <v>5754</v>
      </c>
      <c r="L194">
        <v>1470</v>
      </c>
      <c r="M194">
        <v>2.774</v>
      </c>
      <c r="N194">
        <v>5.1529999999999996</v>
      </c>
      <c r="O194">
        <v>2.379</v>
      </c>
      <c r="Q194">
        <v>3.7999999999999999E-2</v>
      </c>
      <c r="R194">
        <v>1</v>
      </c>
      <c r="S194">
        <v>0</v>
      </c>
      <c r="T194">
        <v>0</v>
      </c>
      <c r="V194">
        <v>0</v>
      </c>
      <c r="Y194" s="11">
        <v>44842</v>
      </c>
      <c r="Z194" s="6">
        <v>0.16791666666666669</v>
      </c>
      <c r="AB194">
        <v>1</v>
      </c>
      <c r="AD194" s="3">
        <v>3.1319528781072954</v>
      </c>
      <c r="AE194" s="3">
        <v>5.9497903975614959</v>
      </c>
      <c r="AF194" s="3">
        <v>2.8178375194542005</v>
      </c>
      <c r="AG194" s="3">
        <v>0.1714895667392404</v>
      </c>
      <c r="AH194" s="3"/>
      <c r="AK194">
        <v>2.9488442988412742</v>
      </c>
      <c r="AQ194">
        <v>0.47514832928462641</v>
      </c>
      <c r="AW194">
        <v>4.147752058229675</v>
      </c>
      <c r="BC194">
        <v>0.65173621306466623</v>
      </c>
      <c r="BG194" s="3">
        <v>3.08644563996187</v>
      </c>
      <c r="BH194" s="3">
        <v>5.9639592238672066</v>
      </c>
      <c r="BI194" s="3">
        <v>2.8775135839053365</v>
      </c>
      <c r="BJ194" s="3">
        <v>0.17205022354499111</v>
      </c>
    </row>
    <row r="195" spans="1:62" x14ac:dyDescent="0.35">
      <c r="A195">
        <v>79</v>
      </c>
      <c r="B195">
        <v>22</v>
      </c>
      <c r="C195" t="s">
        <v>119</v>
      </c>
      <c r="D195" t="s">
        <v>27</v>
      </c>
      <c r="G195">
        <v>0.5</v>
      </c>
      <c r="H195">
        <v>0.5</v>
      </c>
      <c r="I195">
        <v>2984</v>
      </c>
      <c r="J195">
        <v>5782</v>
      </c>
      <c r="L195">
        <v>1481</v>
      </c>
      <c r="M195">
        <v>2.7040000000000002</v>
      </c>
      <c r="N195">
        <v>5.1769999999999996</v>
      </c>
      <c r="O195">
        <v>2.4729999999999999</v>
      </c>
      <c r="Q195">
        <v>3.9E-2</v>
      </c>
      <c r="R195">
        <v>1</v>
      </c>
      <c r="S195">
        <v>0</v>
      </c>
      <c r="T195">
        <v>0</v>
      </c>
      <c r="V195">
        <v>0</v>
      </c>
      <c r="Y195" s="11">
        <v>44842</v>
      </c>
      <c r="Z195" s="6">
        <v>0.17527777777777778</v>
      </c>
      <c r="AB195">
        <v>1</v>
      </c>
      <c r="AD195" s="3">
        <v>3.0409384018164447</v>
      </c>
      <c r="AE195" s="3">
        <v>5.9781280501729173</v>
      </c>
      <c r="AF195" s="3">
        <v>2.9371896483564726</v>
      </c>
      <c r="AG195" s="3">
        <v>0.17261088035074182</v>
      </c>
      <c r="AH195" s="3"/>
      <c r="BG195" s="3"/>
      <c r="BH195" s="3"/>
      <c r="BI195" s="3"/>
      <c r="BJ195" s="3"/>
    </row>
    <row r="196" spans="1:62" x14ac:dyDescent="0.35">
      <c r="A196">
        <v>80</v>
      </c>
      <c r="B196">
        <v>23</v>
      </c>
      <c r="C196" t="s">
        <v>120</v>
      </c>
      <c r="D196" t="s">
        <v>27</v>
      </c>
      <c r="G196">
        <v>0.5</v>
      </c>
      <c r="H196">
        <v>0.5</v>
      </c>
      <c r="I196">
        <v>3524</v>
      </c>
      <c r="J196">
        <v>6774</v>
      </c>
      <c r="L196">
        <v>1405</v>
      </c>
      <c r="M196">
        <v>3.1179999999999999</v>
      </c>
      <c r="N196">
        <v>6.0170000000000003</v>
      </c>
      <c r="O196">
        <v>2.899</v>
      </c>
      <c r="Q196">
        <v>3.1E-2</v>
      </c>
      <c r="R196">
        <v>1</v>
      </c>
      <c r="S196">
        <v>0</v>
      </c>
      <c r="T196">
        <v>0</v>
      </c>
      <c r="V196">
        <v>0</v>
      </c>
      <c r="Y196" s="11">
        <v>44842</v>
      </c>
      <c r="Z196" s="6">
        <v>0.18814814814814815</v>
      </c>
      <c r="AB196">
        <v>1</v>
      </c>
      <c r="AD196" s="3">
        <v>3.5810243050808328</v>
      </c>
      <c r="AE196" s="3">
        <v>6.9820905998347058</v>
      </c>
      <c r="AF196" s="3">
        <v>3.401066294753873</v>
      </c>
      <c r="AG196" s="3">
        <v>0.16486362267127749</v>
      </c>
      <c r="AH196" s="3"/>
      <c r="BG196" s="3"/>
      <c r="BH196" s="3"/>
      <c r="BI196" s="3"/>
      <c r="BJ196" s="3"/>
    </row>
    <row r="197" spans="1:62" x14ac:dyDescent="0.35">
      <c r="A197">
        <v>81</v>
      </c>
      <c r="B197">
        <v>23</v>
      </c>
      <c r="C197" t="s">
        <v>120</v>
      </c>
      <c r="D197" t="s">
        <v>27</v>
      </c>
      <c r="G197">
        <v>0.5</v>
      </c>
      <c r="H197">
        <v>0.5</v>
      </c>
      <c r="I197">
        <v>3841</v>
      </c>
      <c r="J197">
        <v>6733</v>
      </c>
      <c r="L197">
        <v>1382</v>
      </c>
      <c r="M197">
        <v>3.3620000000000001</v>
      </c>
      <c r="N197">
        <v>5.9829999999999997</v>
      </c>
      <c r="O197">
        <v>2.621</v>
      </c>
      <c r="Q197">
        <v>2.9000000000000001E-2</v>
      </c>
      <c r="R197">
        <v>1</v>
      </c>
      <c r="S197">
        <v>0</v>
      </c>
      <c r="T197">
        <v>0</v>
      </c>
      <c r="V197">
        <v>0</v>
      </c>
      <c r="Y197" s="11">
        <v>44842</v>
      </c>
      <c r="Z197" s="6">
        <v>0.19513888888888889</v>
      </c>
      <c r="AB197">
        <v>1</v>
      </c>
      <c r="AD197" s="3">
        <v>3.898074733478631</v>
      </c>
      <c r="AE197" s="3">
        <v>6.9405961799394111</v>
      </c>
      <c r="AF197" s="3">
        <v>3.0425214464607802</v>
      </c>
      <c r="AG197" s="3">
        <v>0.16251905784722911</v>
      </c>
      <c r="AH197" s="3"/>
      <c r="AK197">
        <v>0.28263432579912967</v>
      </c>
      <c r="AQ197">
        <v>0.53807250889397185</v>
      </c>
      <c r="AW197">
        <v>1.5797833585750125</v>
      </c>
      <c r="BC197">
        <v>3.900756028151974</v>
      </c>
      <c r="BG197" s="3">
        <v>3.892573858537975</v>
      </c>
      <c r="BH197" s="3">
        <v>6.9593192718433858</v>
      </c>
      <c r="BI197" s="3">
        <v>3.0667454133054108</v>
      </c>
      <c r="BJ197" s="3">
        <v>0.15940996101533883</v>
      </c>
    </row>
    <row r="198" spans="1:62" x14ac:dyDescent="0.35">
      <c r="A198">
        <v>82</v>
      </c>
      <c r="B198">
        <v>23</v>
      </c>
      <c r="C198" t="s">
        <v>120</v>
      </c>
      <c r="D198" t="s">
        <v>27</v>
      </c>
      <c r="G198">
        <v>0.5</v>
      </c>
      <c r="H198">
        <v>0.5</v>
      </c>
      <c r="I198">
        <v>3830</v>
      </c>
      <c r="J198">
        <v>6770</v>
      </c>
      <c r="L198">
        <v>1321</v>
      </c>
      <c r="M198">
        <v>3.3530000000000002</v>
      </c>
      <c r="N198">
        <v>6.0140000000000002</v>
      </c>
      <c r="O198">
        <v>2.661</v>
      </c>
      <c r="Q198">
        <v>2.1999999999999999E-2</v>
      </c>
      <c r="R198">
        <v>1</v>
      </c>
      <c r="S198">
        <v>0</v>
      </c>
      <c r="T198">
        <v>0</v>
      </c>
      <c r="V198">
        <v>0</v>
      </c>
      <c r="Y198" s="11">
        <v>44842</v>
      </c>
      <c r="Z198" s="6">
        <v>0.2026388888888889</v>
      </c>
      <c r="AB198">
        <v>1</v>
      </c>
      <c r="AD198" s="3">
        <v>3.887072983597319</v>
      </c>
      <c r="AE198" s="3">
        <v>6.9780423637473605</v>
      </c>
      <c r="AF198" s="3">
        <v>3.0909693801500415</v>
      </c>
      <c r="AG198" s="3">
        <v>0.15630086418344857</v>
      </c>
      <c r="AH198" s="3"/>
      <c r="BG198" s="3"/>
      <c r="BH198" s="3"/>
      <c r="BI198" s="3"/>
      <c r="BJ198" s="3"/>
    </row>
    <row r="199" spans="1:62" x14ac:dyDescent="0.35">
      <c r="A199">
        <v>83</v>
      </c>
      <c r="B199">
        <v>24</v>
      </c>
      <c r="C199" t="s">
        <v>121</v>
      </c>
      <c r="D199" t="s">
        <v>27</v>
      </c>
      <c r="G199">
        <v>0.5</v>
      </c>
      <c r="H199">
        <v>0.5</v>
      </c>
      <c r="I199">
        <v>4571</v>
      </c>
      <c r="J199">
        <v>8130</v>
      </c>
      <c r="L199">
        <v>2253</v>
      </c>
      <c r="M199">
        <v>3.9220000000000002</v>
      </c>
      <c r="N199">
        <v>7.1660000000000004</v>
      </c>
      <c r="O199">
        <v>3.2440000000000002</v>
      </c>
      <c r="Q199">
        <v>0.12</v>
      </c>
      <c r="R199">
        <v>1</v>
      </c>
      <c r="S199">
        <v>0</v>
      </c>
      <c r="T199">
        <v>0</v>
      </c>
      <c r="V199">
        <v>0</v>
      </c>
      <c r="Y199" s="11">
        <v>44842</v>
      </c>
      <c r="Z199" s="6">
        <v>0.21555555555555558</v>
      </c>
      <c r="AB199">
        <v>1</v>
      </c>
      <c r="AD199" s="3">
        <v>4.6281908619656731</v>
      </c>
      <c r="AE199" s="3">
        <v>8.3544426334449753</v>
      </c>
      <c r="AF199" s="3">
        <v>3.7262517714793022</v>
      </c>
      <c r="AG199" s="3">
        <v>0.25130670835793162</v>
      </c>
      <c r="AH199" s="3"/>
      <c r="BG199" s="3"/>
      <c r="BH199" s="3"/>
      <c r="BI199" s="3"/>
      <c r="BJ199" s="3"/>
    </row>
    <row r="200" spans="1:62" x14ac:dyDescent="0.35">
      <c r="A200">
        <v>84</v>
      </c>
      <c r="B200">
        <v>24</v>
      </c>
      <c r="C200" t="s">
        <v>121</v>
      </c>
      <c r="D200" t="s">
        <v>27</v>
      </c>
      <c r="G200">
        <v>0.5</v>
      </c>
      <c r="H200">
        <v>0.5</v>
      </c>
      <c r="I200">
        <v>5114</v>
      </c>
      <c r="J200">
        <v>8102</v>
      </c>
      <c r="L200">
        <v>2163</v>
      </c>
      <c r="M200">
        <v>4.3380000000000001</v>
      </c>
      <c r="N200">
        <v>7.1429999999999998</v>
      </c>
      <c r="O200">
        <v>2.8050000000000002</v>
      </c>
      <c r="Q200">
        <v>0.11</v>
      </c>
      <c r="R200">
        <v>1</v>
      </c>
      <c r="S200">
        <v>0</v>
      </c>
      <c r="T200">
        <v>0</v>
      </c>
      <c r="V200">
        <v>0</v>
      </c>
      <c r="Y200" s="11">
        <v>44842</v>
      </c>
      <c r="Z200" s="6">
        <v>0.22265046296296298</v>
      </c>
      <c r="AB200">
        <v>1</v>
      </c>
      <c r="AD200" s="3">
        <v>5.1712772424704188</v>
      </c>
      <c r="AE200" s="3">
        <v>8.3261049808335539</v>
      </c>
      <c r="AF200" s="3">
        <v>3.1548277383631351</v>
      </c>
      <c r="AG200" s="3">
        <v>0.24213232426382919</v>
      </c>
      <c r="AH200" s="3"/>
      <c r="AK200">
        <v>0.79612350364315987</v>
      </c>
      <c r="AQ200">
        <v>0.84224437500446481</v>
      </c>
      <c r="AW200">
        <v>0.91788985083609465</v>
      </c>
      <c r="BC200">
        <v>1.7113285745395299</v>
      </c>
      <c r="BG200" s="3">
        <v>5.1507739813279745</v>
      </c>
      <c r="BH200" s="3">
        <v>8.2911889445801954</v>
      </c>
      <c r="BI200" s="3">
        <v>3.14041496325222</v>
      </c>
      <c r="BJ200" s="3">
        <v>0.24422204508526366</v>
      </c>
    </row>
    <row r="201" spans="1:62" x14ac:dyDescent="0.35">
      <c r="A201">
        <v>85</v>
      </c>
      <c r="B201">
        <v>24</v>
      </c>
      <c r="C201" t="s">
        <v>121</v>
      </c>
      <c r="D201" t="s">
        <v>27</v>
      </c>
      <c r="G201">
        <v>0.5</v>
      </c>
      <c r="H201">
        <v>0.5</v>
      </c>
      <c r="I201">
        <v>5073</v>
      </c>
      <c r="J201">
        <v>8033</v>
      </c>
      <c r="L201">
        <v>2204</v>
      </c>
      <c r="M201">
        <v>4.3070000000000004</v>
      </c>
      <c r="N201">
        <v>7.0839999999999996</v>
      </c>
      <c r="O201">
        <v>2.7770000000000001</v>
      </c>
      <c r="Q201">
        <v>0.115</v>
      </c>
      <c r="R201">
        <v>1</v>
      </c>
      <c r="S201">
        <v>0</v>
      </c>
      <c r="T201">
        <v>0</v>
      </c>
      <c r="V201">
        <v>0</v>
      </c>
      <c r="Y201" s="11">
        <v>44842</v>
      </c>
      <c r="Z201" s="6">
        <v>0.23015046296296296</v>
      </c>
      <c r="AB201">
        <v>1</v>
      </c>
      <c r="AD201" s="3">
        <v>5.1302707201855302</v>
      </c>
      <c r="AE201" s="3">
        <v>8.2562729083268351</v>
      </c>
      <c r="AF201" s="3">
        <v>3.1260021881413049</v>
      </c>
      <c r="AG201" s="3">
        <v>0.24631176590669812</v>
      </c>
      <c r="AH201" s="3"/>
      <c r="BG201" s="3"/>
      <c r="BH201" s="3"/>
      <c r="BI201" s="3"/>
      <c r="BJ201" s="3"/>
    </row>
    <row r="202" spans="1:62" x14ac:dyDescent="0.35">
      <c r="A202">
        <v>86</v>
      </c>
      <c r="B202">
        <v>25</v>
      </c>
      <c r="C202" t="s">
        <v>122</v>
      </c>
      <c r="D202" t="s">
        <v>27</v>
      </c>
      <c r="G202">
        <v>0.5</v>
      </c>
      <c r="H202">
        <v>0.5</v>
      </c>
      <c r="I202">
        <v>8601</v>
      </c>
      <c r="J202">
        <v>12477</v>
      </c>
      <c r="L202">
        <v>2854</v>
      </c>
      <c r="M202">
        <v>7.0129999999999999</v>
      </c>
      <c r="N202">
        <v>10.849</v>
      </c>
      <c r="O202">
        <v>3.8359999999999999</v>
      </c>
      <c r="Q202">
        <v>0.183</v>
      </c>
      <c r="R202">
        <v>1</v>
      </c>
      <c r="S202">
        <v>0</v>
      </c>
      <c r="T202">
        <v>0</v>
      </c>
      <c r="V202">
        <v>0</v>
      </c>
      <c r="Y202" s="11">
        <v>44842</v>
      </c>
      <c r="Z202" s="6">
        <v>0.2434375</v>
      </c>
      <c r="AB202">
        <v>1</v>
      </c>
      <c r="AD202" s="3">
        <v>8.6588319548461978</v>
      </c>
      <c r="AE202" s="3">
        <v>12.753863201368159</v>
      </c>
      <c r="AF202" s="3">
        <v>4.0950312465219607</v>
      </c>
      <c r="AG202" s="3">
        <v>0.31257120658632681</v>
      </c>
      <c r="AH202" s="3"/>
      <c r="BG202" s="3"/>
      <c r="BH202" s="3"/>
      <c r="BI202" s="3"/>
      <c r="BJ202" s="3"/>
    </row>
    <row r="203" spans="1:62" x14ac:dyDescent="0.35">
      <c r="A203">
        <v>87</v>
      </c>
      <c r="B203">
        <v>25</v>
      </c>
      <c r="C203" t="s">
        <v>122</v>
      </c>
      <c r="D203" t="s">
        <v>27</v>
      </c>
      <c r="G203">
        <v>0.5</v>
      </c>
      <c r="H203">
        <v>0.5</v>
      </c>
      <c r="I203">
        <v>10372</v>
      </c>
      <c r="J203">
        <v>12600</v>
      </c>
      <c r="L203">
        <v>2802</v>
      </c>
      <c r="M203">
        <v>8.3719999999999999</v>
      </c>
      <c r="N203">
        <v>10.952999999999999</v>
      </c>
      <c r="O203">
        <v>2.581</v>
      </c>
      <c r="Q203">
        <v>0.17699999999999999</v>
      </c>
      <c r="R203">
        <v>1</v>
      </c>
      <c r="S203">
        <v>0</v>
      </c>
      <c r="T203">
        <v>0</v>
      </c>
      <c r="V203">
        <v>0</v>
      </c>
      <c r="Y203" s="11">
        <v>44842</v>
      </c>
      <c r="Z203" s="6">
        <v>0.25081018518518522</v>
      </c>
      <c r="AB203">
        <v>1</v>
      </c>
      <c r="AD203" s="3">
        <v>10.430113685737368</v>
      </c>
      <c r="AE203" s="3">
        <v>12.878346461054047</v>
      </c>
      <c r="AF203" s="3">
        <v>2.4482327753166793</v>
      </c>
      <c r="AG203" s="3">
        <v>0.30727045133195652</v>
      </c>
      <c r="AH203" s="3"/>
      <c r="AK203">
        <v>0.74110043817551263</v>
      </c>
      <c r="AQ203">
        <v>0.98717488806714182</v>
      </c>
      <c r="AW203">
        <v>2.0423119701732562</v>
      </c>
      <c r="BC203">
        <v>0.56239259238511929</v>
      </c>
      <c r="BG203" s="3">
        <v>10.391607561152776</v>
      </c>
      <c r="BH203" s="3">
        <v>12.815092772189267</v>
      </c>
      <c r="BI203" s="3">
        <v>2.4234852110364908</v>
      </c>
      <c r="BJ203" s="3">
        <v>0.30813692094084399</v>
      </c>
    </row>
    <row r="204" spans="1:62" x14ac:dyDescent="0.35">
      <c r="A204">
        <v>88</v>
      </c>
      <c r="B204">
        <v>25</v>
      </c>
      <c r="C204" t="s">
        <v>122</v>
      </c>
      <c r="D204" t="s">
        <v>27</v>
      </c>
      <c r="G204">
        <v>0.5</v>
      </c>
      <c r="H204">
        <v>0.5</v>
      </c>
      <c r="I204">
        <v>10295</v>
      </c>
      <c r="J204">
        <v>12475</v>
      </c>
      <c r="L204">
        <v>2819</v>
      </c>
      <c r="M204">
        <v>8.3130000000000006</v>
      </c>
      <c r="N204">
        <v>10.848000000000001</v>
      </c>
      <c r="O204">
        <v>2.5350000000000001</v>
      </c>
      <c r="Q204">
        <v>0.17899999999999999</v>
      </c>
      <c r="R204">
        <v>1</v>
      </c>
      <c r="S204">
        <v>0</v>
      </c>
      <c r="T204">
        <v>0</v>
      </c>
      <c r="V204">
        <v>0</v>
      </c>
      <c r="Y204" s="11">
        <v>44842</v>
      </c>
      <c r="Z204" s="6">
        <v>0.25858796296296299</v>
      </c>
      <c r="AB204">
        <v>1</v>
      </c>
      <c r="AD204" s="3">
        <v>10.353101436568185</v>
      </c>
      <c r="AE204" s="3">
        <v>12.751839083324487</v>
      </c>
      <c r="AF204" s="3">
        <v>2.3987376467563024</v>
      </c>
      <c r="AG204" s="3">
        <v>0.30900339054973142</v>
      </c>
      <c r="AH204" s="3"/>
      <c r="BG204" s="3"/>
      <c r="BH204" s="3"/>
      <c r="BI204" s="3"/>
      <c r="BJ204" s="3"/>
    </row>
    <row r="205" spans="1:62" x14ac:dyDescent="0.35">
      <c r="A205">
        <v>89</v>
      </c>
      <c r="B205">
        <v>26</v>
      </c>
      <c r="C205" t="s">
        <v>123</v>
      </c>
      <c r="D205" t="s">
        <v>27</v>
      </c>
      <c r="G205">
        <v>0.5</v>
      </c>
      <c r="H205">
        <v>0.5</v>
      </c>
      <c r="I205">
        <v>3793</v>
      </c>
      <c r="J205">
        <v>7273</v>
      </c>
      <c r="L205">
        <v>1548</v>
      </c>
      <c r="M205">
        <v>3.3250000000000002</v>
      </c>
      <c r="N205">
        <v>6.44</v>
      </c>
      <c r="O205">
        <v>3.1150000000000002</v>
      </c>
      <c r="Q205">
        <v>4.5999999999999999E-2</v>
      </c>
      <c r="R205">
        <v>1</v>
      </c>
      <c r="S205">
        <v>0</v>
      </c>
      <c r="T205">
        <v>0</v>
      </c>
      <c r="V205">
        <v>0</v>
      </c>
      <c r="Y205" s="11">
        <v>44842</v>
      </c>
      <c r="Z205" s="6">
        <v>0.27144675925925926</v>
      </c>
      <c r="AB205">
        <v>1</v>
      </c>
      <c r="AD205" s="3">
        <v>3.8500670976329072</v>
      </c>
      <c r="AE205" s="3">
        <v>7.487108051731111</v>
      </c>
      <c r="AF205" s="3">
        <v>3.6370409540982038</v>
      </c>
      <c r="AG205" s="3">
        <v>0.17944069962079584</v>
      </c>
      <c r="AH205" s="3"/>
      <c r="BG205" s="3"/>
      <c r="BH205" s="3"/>
      <c r="BI205" s="3"/>
      <c r="BJ205" s="3"/>
    </row>
    <row r="206" spans="1:62" x14ac:dyDescent="0.35">
      <c r="A206">
        <v>90</v>
      </c>
      <c r="B206">
        <v>26</v>
      </c>
      <c r="C206" t="s">
        <v>123</v>
      </c>
      <c r="D206" t="s">
        <v>27</v>
      </c>
      <c r="G206">
        <v>0.5</v>
      </c>
      <c r="H206">
        <v>0.5</v>
      </c>
      <c r="I206">
        <v>4652</v>
      </c>
      <c r="J206">
        <v>7332</v>
      </c>
      <c r="L206">
        <v>1552</v>
      </c>
      <c r="M206">
        <v>3.984</v>
      </c>
      <c r="N206">
        <v>6.49</v>
      </c>
      <c r="O206">
        <v>2.5059999999999998</v>
      </c>
      <c r="Q206">
        <v>4.5999999999999999E-2</v>
      </c>
      <c r="R206">
        <v>1</v>
      </c>
      <c r="S206">
        <v>0</v>
      </c>
      <c r="T206">
        <v>0</v>
      </c>
      <c r="V206">
        <v>0</v>
      </c>
      <c r="Y206" s="11">
        <v>44842</v>
      </c>
      <c r="Z206" s="6">
        <v>0.27854166666666669</v>
      </c>
      <c r="AB206">
        <v>1</v>
      </c>
      <c r="AD206" s="3">
        <v>4.7092037474553319</v>
      </c>
      <c r="AE206" s="3">
        <v>7.5468195340194626</v>
      </c>
      <c r="AF206" s="3">
        <v>2.8376157865641307</v>
      </c>
      <c r="AG206" s="3">
        <v>0.17984845002497818</v>
      </c>
      <c r="AH206" s="3"/>
      <c r="AK206">
        <v>2.578640827170056</v>
      </c>
      <c r="AQ206">
        <v>1.159938654025725</v>
      </c>
      <c r="AW206">
        <v>1.2400288241837236</v>
      </c>
      <c r="BC206">
        <v>1.6303131052361179</v>
      </c>
      <c r="BG206" s="3">
        <v>4.7707135308826647</v>
      </c>
      <c r="BH206" s="3">
        <v>7.59084410146935</v>
      </c>
      <c r="BI206" s="3">
        <v>2.8201305705866848</v>
      </c>
      <c r="BJ206" s="3">
        <v>0.18132654524013914</v>
      </c>
    </row>
    <row r="207" spans="1:62" x14ac:dyDescent="0.35">
      <c r="A207">
        <v>91</v>
      </c>
      <c r="B207">
        <v>26</v>
      </c>
      <c r="C207" t="s">
        <v>123</v>
      </c>
      <c r="D207" t="s">
        <v>27</v>
      </c>
      <c r="G207">
        <v>0.5</v>
      </c>
      <c r="H207">
        <v>0.5</v>
      </c>
      <c r="I207">
        <v>4775</v>
      </c>
      <c r="J207">
        <v>7419</v>
      </c>
      <c r="L207">
        <v>1581</v>
      </c>
      <c r="M207">
        <v>4.0780000000000003</v>
      </c>
      <c r="N207">
        <v>6.5640000000000001</v>
      </c>
      <c r="O207">
        <v>2.4860000000000002</v>
      </c>
      <c r="Q207">
        <v>4.9000000000000002E-2</v>
      </c>
      <c r="R207">
        <v>1</v>
      </c>
      <c r="S207">
        <v>0</v>
      </c>
      <c r="T207">
        <v>0</v>
      </c>
      <c r="V207">
        <v>0</v>
      </c>
      <c r="Y207" s="11">
        <v>44842</v>
      </c>
      <c r="Z207" s="6">
        <v>0.28615740740740742</v>
      </c>
      <c r="AB207">
        <v>1</v>
      </c>
      <c r="AD207" s="3">
        <v>4.8322233143099984</v>
      </c>
      <c r="AE207" s="3">
        <v>7.6348686689192373</v>
      </c>
      <c r="AF207" s="3">
        <v>2.8026453546092389</v>
      </c>
      <c r="AG207" s="3">
        <v>0.18280464045530007</v>
      </c>
      <c r="AH207" s="3"/>
      <c r="BG207" s="3"/>
      <c r="BH207" s="3"/>
      <c r="BI207" s="3"/>
      <c r="BJ207" s="3"/>
    </row>
    <row r="208" spans="1:62" x14ac:dyDescent="0.35">
      <c r="A208">
        <v>92</v>
      </c>
      <c r="B208">
        <v>27</v>
      </c>
      <c r="C208" t="s">
        <v>124</v>
      </c>
      <c r="D208" t="s">
        <v>27</v>
      </c>
      <c r="G208">
        <v>0.5</v>
      </c>
      <c r="H208">
        <v>0.5</v>
      </c>
      <c r="I208">
        <v>2123</v>
      </c>
      <c r="J208">
        <v>8511</v>
      </c>
      <c r="L208">
        <v>3150</v>
      </c>
      <c r="M208">
        <v>2.044</v>
      </c>
      <c r="N208">
        <v>7.4889999999999999</v>
      </c>
      <c r="O208">
        <v>5.4450000000000003</v>
      </c>
      <c r="Q208">
        <v>0.21299999999999999</v>
      </c>
      <c r="R208">
        <v>1</v>
      </c>
      <c r="S208">
        <v>0</v>
      </c>
      <c r="T208">
        <v>0</v>
      </c>
      <c r="V208">
        <v>0</v>
      </c>
      <c r="Y208" s="11">
        <v>44842</v>
      </c>
      <c r="Z208" s="6">
        <v>0.29895833333333333</v>
      </c>
      <c r="AB208">
        <v>1</v>
      </c>
      <c r="AD208" s="3">
        <v>2.1798014338337821</v>
      </c>
      <c r="AE208" s="3">
        <v>8.7400371207646756</v>
      </c>
      <c r="AF208" s="3">
        <v>6.5602356869308931</v>
      </c>
      <c r="AG208" s="3">
        <v>0.34274473649581932</v>
      </c>
      <c r="AH208" s="3"/>
      <c r="BG208" s="3"/>
      <c r="BH208" s="3"/>
      <c r="BI208" s="3"/>
      <c r="BJ208" s="3"/>
    </row>
    <row r="209" spans="1:62" x14ac:dyDescent="0.35">
      <c r="A209">
        <v>93</v>
      </c>
      <c r="B209">
        <v>27</v>
      </c>
      <c r="C209" t="s">
        <v>124</v>
      </c>
      <c r="D209" t="s">
        <v>27</v>
      </c>
      <c r="G209">
        <v>0.5</v>
      </c>
      <c r="H209">
        <v>0.5</v>
      </c>
      <c r="I209">
        <v>3743</v>
      </c>
      <c r="J209">
        <v>8492</v>
      </c>
      <c r="L209">
        <v>3074</v>
      </c>
      <c r="M209">
        <v>3.2869999999999999</v>
      </c>
      <c r="N209">
        <v>7.4729999999999999</v>
      </c>
      <c r="O209">
        <v>4.1870000000000003</v>
      </c>
      <c r="Q209">
        <v>0.20499999999999999</v>
      </c>
      <c r="R209">
        <v>1</v>
      </c>
      <c r="S209">
        <v>0</v>
      </c>
      <c r="T209">
        <v>0</v>
      </c>
      <c r="V209">
        <v>0</v>
      </c>
      <c r="Y209" s="11">
        <v>44842</v>
      </c>
      <c r="Z209" s="6">
        <v>0.30615740740740743</v>
      </c>
      <c r="AB209">
        <v>1</v>
      </c>
      <c r="AD209" s="3">
        <v>3.8000591436269455</v>
      </c>
      <c r="AE209" s="3">
        <v>8.7208079993497805</v>
      </c>
      <c r="AF209" s="3">
        <v>4.9207488557228345</v>
      </c>
      <c r="AG209" s="3">
        <v>0.334997478816355</v>
      </c>
      <c r="AH209" s="3"/>
      <c r="AK209">
        <v>2.2381525908414286</v>
      </c>
      <c r="AQ209">
        <v>0.59361710384648314</v>
      </c>
      <c r="AW209">
        <v>2.8365735504877558</v>
      </c>
      <c r="BC209">
        <v>0.96902176228880832</v>
      </c>
      <c r="BG209" s="3">
        <v>3.8430659840720729</v>
      </c>
      <c r="BH209" s="3">
        <v>8.6950004942929517</v>
      </c>
      <c r="BI209" s="3">
        <v>4.851934510220878</v>
      </c>
      <c r="BJ209" s="3">
        <v>0.33662848043308435</v>
      </c>
    </row>
    <row r="210" spans="1:62" x14ac:dyDescent="0.35">
      <c r="A210">
        <v>94</v>
      </c>
      <c r="B210">
        <v>27</v>
      </c>
      <c r="C210" t="s">
        <v>124</v>
      </c>
      <c r="D210" t="s">
        <v>27</v>
      </c>
      <c r="G210">
        <v>0.5</v>
      </c>
      <c r="H210">
        <v>0.5</v>
      </c>
      <c r="I210">
        <v>3829</v>
      </c>
      <c r="J210">
        <v>8441</v>
      </c>
      <c r="L210">
        <v>3106</v>
      </c>
      <c r="M210">
        <v>3.3530000000000002</v>
      </c>
      <c r="N210">
        <v>7.43</v>
      </c>
      <c r="O210">
        <v>4.077</v>
      </c>
      <c r="Q210">
        <v>0.20899999999999999</v>
      </c>
      <c r="R210">
        <v>1</v>
      </c>
      <c r="S210">
        <v>0</v>
      </c>
      <c r="T210">
        <v>0</v>
      </c>
      <c r="V210">
        <v>0</v>
      </c>
      <c r="Y210" s="11">
        <v>44842</v>
      </c>
      <c r="Z210" s="6">
        <v>0.31369212962962961</v>
      </c>
      <c r="AB210">
        <v>1</v>
      </c>
      <c r="AD210" s="3">
        <v>3.8860728245172003</v>
      </c>
      <c r="AE210" s="3">
        <v>8.6691929892361212</v>
      </c>
      <c r="AF210" s="3">
        <v>4.7831201647189214</v>
      </c>
      <c r="AG210" s="3">
        <v>0.33825948204981371</v>
      </c>
      <c r="AH210" s="3"/>
      <c r="BG210" s="3"/>
      <c r="BH210" s="3"/>
      <c r="BI210" s="3"/>
      <c r="BJ210" s="3"/>
    </row>
    <row r="211" spans="1:62" x14ac:dyDescent="0.35">
      <c r="A211">
        <v>95</v>
      </c>
      <c r="B211">
        <v>28</v>
      </c>
      <c r="C211" t="s">
        <v>125</v>
      </c>
      <c r="D211" t="s">
        <v>27</v>
      </c>
      <c r="G211">
        <v>0.5</v>
      </c>
      <c r="H211">
        <v>0.5</v>
      </c>
      <c r="I211">
        <v>8078</v>
      </c>
      <c r="J211">
        <v>11891</v>
      </c>
      <c r="L211">
        <v>1544</v>
      </c>
      <c r="M211">
        <v>6.6120000000000001</v>
      </c>
      <c r="N211">
        <v>10.352</v>
      </c>
      <c r="O211">
        <v>3.74</v>
      </c>
      <c r="Q211">
        <v>4.5999999999999999E-2</v>
      </c>
      <c r="R211">
        <v>1</v>
      </c>
      <c r="S211">
        <v>0</v>
      </c>
      <c r="T211">
        <v>0</v>
      </c>
      <c r="V211">
        <v>0</v>
      </c>
      <c r="Y211" s="11">
        <v>44842</v>
      </c>
      <c r="Z211" s="6">
        <v>0.3269097222222222</v>
      </c>
      <c r="AB211">
        <v>1</v>
      </c>
      <c r="AD211" s="3">
        <v>8.1357487559438368</v>
      </c>
      <c r="AE211" s="3">
        <v>12.160796614571982</v>
      </c>
      <c r="AF211" s="3">
        <v>4.0250478586281453</v>
      </c>
      <c r="AG211" s="3">
        <v>0.17903294921661353</v>
      </c>
      <c r="AH211" s="3"/>
      <c r="BG211" s="3"/>
      <c r="BH211" s="3"/>
      <c r="BI211" s="3"/>
      <c r="BJ211" s="3"/>
    </row>
    <row r="212" spans="1:62" x14ac:dyDescent="0.35">
      <c r="A212">
        <v>96</v>
      </c>
      <c r="B212">
        <v>28</v>
      </c>
      <c r="C212" t="s">
        <v>125</v>
      </c>
      <c r="D212" t="s">
        <v>27</v>
      </c>
      <c r="G212">
        <v>0.5</v>
      </c>
      <c r="H212">
        <v>0.5</v>
      </c>
      <c r="I212">
        <v>9683</v>
      </c>
      <c r="J212">
        <v>11887</v>
      </c>
      <c r="L212">
        <v>1565</v>
      </c>
      <c r="M212">
        <v>7.843</v>
      </c>
      <c r="N212">
        <v>10.349</v>
      </c>
      <c r="O212">
        <v>2.5059999999999998</v>
      </c>
      <c r="Q212">
        <v>4.8000000000000001E-2</v>
      </c>
      <c r="R212">
        <v>1</v>
      </c>
      <c r="S212">
        <v>0</v>
      </c>
      <c r="T212">
        <v>0</v>
      </c>
      <c r="V212">
        <v>0</v>
      </c>
      <c r="Y212" s="11">
        <v>44842</v>
      </c>
      <c r="Z212" s="6">
        <v>0.33435185185185184</v>
      </c>
      <c r="AB212">
        <v>1</v>
      </c>
      <c r="AD212" s="3">
        <v>9.7410040795352124</v>
      </c>
      <c r="AE212" s="3">
        <v>12.156748378484636</v>
      </c>
      <c r="AF212" s="3">
        <v>2.4157442989494236</v>
      </c>
      <c r="AG212" s="3">
        <v>0.18117363883857074</v>
      </c>
      <c r="AH212" s="3"/>
      <c r="AK212">
        <v>0.27683918113813011</v>
      </c>
      <c r="AQ212">
        <v>2.4972121426578137E-2</v>
      </c>
      <c r="AW212">
        <v>0.99710934975357735</v>
      </c>
      <c r="BC212">
        <v>1.9500786373062668</v>
      </c>
      <c r="BG212" s="3">
        <v>9.7545062271168206</v>
      </c>
      <c r="BH212" s="3">
        <v>12.158266467017391</v>
      </c>
      <c r="BI212" s="3">
        <v>2.4037602399005698</v>
      </c>
      <c r="BJ212" s="3">
        <v>0.18295754685686844</v>
      </c>
    </row>
    <row r="213" spans="1:62" x14ac:dyDescent="0.35">
      <c r="A213">
        <v>97</v>
      </c>
      <c r="B213">
        <v>28</v>
      </c>
      <c r="C213" t="s">
        <v>125</v>
      </c>
      <c r="D213" t="s">
        <v>27</v>
      </c>
      <c r="G213">
        <v>0.5</v>
      </c>
      <c r="H213">
        <v>0.5</v>
      </c>
      <c r="I213">
        <v>9710</v>
      </c>
      <c r="J213">
        <v>11890</v>
      </c>
      <c r="L213">
        <v>1600</v>
      </c>
      <c r="M213">
        <v>7.8639999999999999</v>
      </c>
      <c r="N213">
        <v>10.351000000000001</v>
      </c>
      <c r="O213">
        <v>2.4870000000000001</v>
      </c>
      <c r="Q213">
        <v>5.0999999999999997E-2</v>
      </c>
      <c r="R213">
        <v>1</v>
      </c>
      <c r="S213">
        <v>0</v>
      </c>
      <c r="T213">
        <v>0</v>
      </c>
      <c r="V213">
        <v>0</v>
      </c>
      <c r="Y213" s="11">
        <v>44842</v>
      </c>
      <c r="Z213" s="6">
        <v>0.34209490740740739</v>
      </c>
      <c r="AB213">
        <v>1</v>
      </c>
      <c r="AD213" s="3">
        <v>9.7680083746984305</v>
      </c>
      <c r="AE213" s="3">
        <v>12.159784555550146</v>
      </c>
      <c r="AF213" s="3">
        <v>2.3917761808517159</v>
      </c>
      <c r="AG213" s="3">
        <v>0.18474145487516613</v>
      </c>
      <c r="AH213" s="3"/>
      <c r="BG213" s="3"/>
      <c r="BH213" s="3"/>
      <c r="BI213" s="3"/>
      <c r="BJ213" s="3"/>
    </row>
    <row r="214" spans="1:62" x14ac:dyDescent="0.35">
      <c r="A214">
        <v>98</v>
      </c>
      <c r="B214">
        <v>29</v>
      </c>
      <c r="C214" t="s">
        <v>126</v>
      </c>
      <c r="D214" t="s">
        <v>27</v>
      </c>
      <c r="G214">
        <v>0.5</v>
      </c>
      <c r="H214">
        <v>0.5</v>
      </c>
      <c r="I214">
        <v>4537</v>
      </c>
      <c r="J214">
        <v>8212</v>
      </c>
      <c r="L214">
        <v>1754</v>
      </c>
      <c r="M214">
        <v>3.8959999999999999</v>
      </c>
      <c r="N214">
        <v>7.2359999999999998</v>
      </c>
      <c r="O214">
        <v>3.34</v>
      </c>
      <c r="Q214">
        <v>6.7000000000000004E-2</v>
      </c>
      <c r="R214">
        <v>1</v>
      </c>
      <c r="S214">
        <v>0</v>
      </c>
      <c r="T214">
        <v>0</v>
      </c>
      <c r="V214">
        <v>0</v>
      </c>
      <c r="Y214" s="11">
        <v>44842</v>
      </c>
      <c r="Z214" s="6">
        <v>0.3553472222222222</v>
      </c>
      <c r="AB214">
        <v>1</v>
      </c>
      <c r="AD214" s="3">
        <v>4.5941854532416198</v>
      </c>
      <c r="AE214" s="3">
        <v>8.4374314732355664</v>
      </c>
      <c r="AF214" s="3">
        <v>3.8432460199939467</v>
      </c>
      <c r="AG214" s="3">
        <v>0.2004398454361859</v>
      </c>
      <c r="AH214" s="3"/>
      <c r="BG214" s="3"/>
      <c r="BH214" s="3"/>
      <c r="BI214" s="3"/>
      <c r="BJ214" s="3"/>
    </row>
    <row r="215" spans="1:62" x14ac:dyDescent="0.35">
      <c r="A215">
        <v>99</v>
      </c>
      <c r="B215">
        <v>29</v>
      </c>
      <c r="C215" t="s">
        <v>126</v>
      </c>
      <c r="D215" t="s">
        <v>27</v>
      </c>
      <c r="G215">
        <v>0.5</v>
      </c>
      <c r="H215">
        <v>0.5</v>
      </c>
      <c r="I215">
        <v>4608</v>
      </c>
      <c r="J215">
        <v>8274</v>
      </c>
      <c r="L215">
        <v>1765</v>
      </c>
      <c r="M215">
        <v>3.95</v>
      </c>
      <c r="N215">
        <v>7.2880000000000003</v>
      </c>
      <c r="O215">
        <v>3.3380000000000001</v>
      </c>
      <c r="Q215">
        <v>6.9000000000000006E-2</v>
      </c>
      <c r="R215">
        <v>1</v>
      </c>
      <c r="S215">
        <v>0</v>
      </c>
      <c r="T215">
        <v>0</v>
      </c>
      <c r="V215">
        <v>0</v>
      </c>
      <c r="Y215" s="11">
        <v>44842</v>
      </c>
      <c r="Z215" s="6">
        <v>0.36251157407407408</v>
      </c>
      <c r="AB215">
        <v>1</v>
      </c>
      <c r="AD215" s="3">
        <v>4.6651967479300849</v>
      </c>
      <c r="AE215" s="3">
        <v>8.5001791325894285</v>
      </c>
      <c r="AF215" s="3">
        <v>3.8349823846593436</v>
      </c>
      <c r="AG215" s="3">
        <v>0.20156115904768729</v>
      </c>
      <c r="AH215" s="3"/>
      <c r="AK215">
        <v>0.55896491596785169</v>
      </c>
      <c r="AQ215">
        <v>0.6210514968255223</v>
      </c>
      <c r="AW215">
        <v>0.6966307048070457</v>
      </c>
      <c r="BC215">
        <v>0.95631193788388102</v>
      </c>
      <c r="BG215" s="3">
        <v>4.6521946798885345</v>
      </c>
      <c r="BH215" s="3">
        <v>8.4738655980216802</v>
      </c>
      <c r="BI215" s="3">
        <v>3.8216709181331452</v>
      </c>
      <c r="BJ215" s="3">
        <v>0.20252956625762031</v>
      </c>
    </row>
    <row r="216" spans="1:62" x14ac:dyDescent="0.35">
      <c r="A216">
        <v>100</v>
      </c>
      <c r="B216">
        <v>29</v>
      </c>
      <c r="C216" t="s">
        <v>126</v>
      </c>
      <c r="D216" t="s">
        <v>27</v>
      </c>
      <c r="G216">
        <v>0.5</v>
      </c>
      <c r="H216">
        <v>0.5</v>
      </c>
      <c r="I216">
        <v>4582</v>
      </c>
      <c r="J216">
        <v>8222</v>
      </c>
      <c r="L216">
        <v>1784</v>
      </c>
      <c r="M216">
        <v>3.93</v>
      </c>
      <c r="N216">
        <v>7.2439999999999998</v>
      </c>
      <c r="O216">
        <v>3.3140000000000001</v>
      </c>
      <c r="Q216">
        <v>7.0999999999999994E-2</v>
      </c>
      <c r="R216">
        <v>1</v>
      </c>
      <c r="S216">
        <v>0</v>
      </c>
      <c r="T216">
        <v>0</v>
      </c>
      <c r="V216">
        <v>0</v>
      </c>
      <c r="Y216" s="11">
        <v>44842</v>
      </c>
      <c r="Z216" s="6">
        <v>0.37016203703703704</v>
      </c>
      <c r="AB216">
        <v>1</v>
      </c>
      <c r="AD216" s="3">
        <v>4.6391926118469851</v>
      </c>
      <c r="AE216" s="3">
        <v>8.4475520634539318</v>
      </c>
      <c r="AF216" s="3">
        <v>3.8083594516069468</v>
      </c>
      <c r="AG216" s="3">
        <v>0.20349797346755336</v>
      </c>
      <c r="AH216" s="3"/>
      <c r="BG216" s="3"/>
      <c r="BH216" s="3"/>
      <c r="BI216" s="3"/>
      <c r="BJ216" s="3"/>
    </row>
    <row r="217" spans="1:62" x14ac:dyDescent="0.35">
      <c r="A217">
        <v>101</v>
      </c>
      <c r="B217">
        <v>30</v>
      </c>
      <c r="C217" t="s">
        <v>127</v>
      </c>
      <c r="D217" t="s">
        <v>27</v>
      </c>
      <c r="G217">
        <v>0.5</v>
      </c>
      <c r="H217">
        <v>0.5</v>
      </c>
      <c r="I217">
        <v>6043</v>
      </c>
      <c r="J217">
        <v>8532</v>
      </c>
      <c r="L217">
        <v>810</v>
      </c>
      <c r="M217">
        <v>5.0510000000000002</v>
      </c>
      <c r="N217">
        <v>7.5060000000000002</v>
      </c>
      <c r="O217">
        <v>2.4550000000000001</v>
      </c>
      <c r="Q217">
        <v>0</v>
      </c>
      <c r="R217">
        <v>1</v>
      </c>
      <c r="S217">
        <v>0</v>
      </c>
      <c r="T217">
        <v>0</v>
      </c>
      <c r="V217">
        <v>0</v>
      </c>
      <c r="Y217" s="11">
        <v>44842</v>
      </c>
      <c r="Z217" s="6">
        <v>0.38309027777777777</v>
      </c>
      <c r="AB217">
        <v>1</v>
      </c>
      <c r="AD217" s="3">
        <v>6.1004250279011902</v>
      </c>
      <c r="AE217" s="3">
        <v>8.7612903602232404</v>
      </c>
      <c r="AF217" s="3">
        <v>2.6608653323220501</v>
      </c>
      <c r="AG217" s="3">
        <v>0.10421075004915582</v>
      </c>
      <c r="AH217" s="3"/>
      <c r="BG217" s="3"/>
      <c r="BH217" s="3"/>
      <c r="BI217" s="3"/>
      <c r="BJ217" s="3"/>
    </row>
    <row r="218" spans="1:62" x14ac:dyDescent="0.35">
      <c r="A218">
        <v>102</v>
      </c>
      <c r="B218">
        <v>30</v>
      </c>
      <c r="C218" t="s">
        <v>127</v>
      </c>
      <c r="D218" t="s">
        <v>27</v>
      </c>
      <c r="G218">
        <v>0.5</v>
      </c>
      <c r="H218">
        <v>0.5</v>
      </c>
      <c r="I218">
        <v>7107</v>
      </c>
      <c r="J218">
        <v>8472</v>
      </c>
      <c r="L218">
        <v>848</v>
      </c>
      <c r="M218">
        <v>5.867</v>
      </c>
      <c r="N218">
        <v>7.4560000000000004</v>
      </c>
      <c r="O218">
        <v>1.589</v>
      </c>
      <c r="Q218">
        <v>0</v>
      </c>
      <c r="R218">
        <v>1</v>
      </c>
      <c r="S218">
        <v>0</v>
      </c>
      <c r="T218">
        <v>0</v>
      </c>
      <c r="V218">
        <v>0</v>
      </c>
      <c r="Y218" s="11">
        <v>44842</v>
      </c>
      <c r="Z218" s="6">
        <v>0.3903935185185185</v>
      </c>
      <c r="AB218">
        <v>1</v>
      </c>
      <c r="AD218" s="3">
        <v>7.1645942891480576</v>
      </c>
      <c r="AE218" s="3">
        <v>8.7005668189130514</v>
      </c>
      <c r="AF218" s="3">
        <v>1.5359725297649938</v>
      </c>
      <c r="AG218" s="3">
        <v>0.10808437888888796</v>
      </c>
      <c r="AH218" s="3"/>
      <c r="AK218">
        <v>0.83409157749803597</v>
      </c>
      <c r="AQ218">
        <v>0.99538227642910082</v>
      </c>
      <c r="AW218">
        <v>1.7442897786677609</v>
      </c>
      <c r="BC218">
        <v>1.4047582130926775</v>
      </c>
      <c r="BG218" s="3">
        <v>7.1945990615516351</v>
      </c>
      <c r="BH218" s="3">
        <v>8.74408535685202</v>
      </c>
      <c r="BI218" s="3">
        <v>1.549486295300385</v>
      </c>
      <c r="BJ218" s="3">
        <v>0.10884891089672982</v>
      </c>
    </row>
    <row r="219" spans="1:62" x14ac:dyDescent="0.35">
      <c r="A219">
        <v>103</v>
      </c>
      <c r="B219">
        <v>30</v>
      </c>
      <c r="C219" t="s">
        <v>127</v>
      </c>
      <c r="D219" t="s">
        <v>27</v>
      </c>
      <c r="G219">
        <v>0.5</v>
      </c>
      <c r="H219">
        <v>0.5</v>
      </c>
      <c r="I219">
        <v>7167</v>
      </c>
      <c r="J219">
        <v>8558</v>
      </c>
      <c r="L219">
        <v>863</v>
      </c>
      <c r="M219">
        <v>5.9130000000000003</v>
      </c>
      <c r="N219">
        <v>7.5279999999999996</v>
      </c>
      <c r="O219">
        <v>1.615</v>
      </c>
      <c r="Q219">
        <v>0</v>
      </c>
      <c r="R219">
        <v>1</v>
      </c>
      <c r="S219">
        <v>0</v>
      </c>
      <c r="T219">
        <v>0</v>
      </c>
      <c r="V219">
        <v>0</v>
      </c>
      <c r="Y219" s="11">
        <v>44842</v>
      </c>
      <c r="Z219" s="6">
        <v>0.3981365740740741</v>
      </c>
      <c r="AB219">
        <v>1</v>
      </c>
      <c r="AD219" s="3">
        <v>7.2246038339552126</v>
      </c>
      <c r="AE219" s="3">
        <v>8.7876038947909887</v>
      </c>
      <c r="AF219" s="3">
        <v>1.5630000608357761</v>
      </c>
      <c r="AG219" s="3">
        <v>0.1096134429045717</v>
      </c>
      <c r="AH219" s="3"/>
      <c r="BG219" s="3"/>
      <c r="BH219" s="3"/>
      <c r="BI219" s="3"/>
      <c r="BJ219" s="3"/>
    </row>
    <row r="220" spans="1:62" x14ac:dyDescent="0.35">
      <c r="A220">
        <v>104</v>
      </c>
      <c r="B220">
        <v>31</v>
      </c>
      <c r="C220" t="s">
        <v>62</v>
      </c>
      <c r="D220" t="s">
        <v>27</v>
      </c>
      <c r="G220">
        <v>0.5</v>
      </c>
      <c r="H220">
        <v>0.5</v>
      </c>
      <c r="I220">
        <v>5202</v>
      </c>
      <c r="J220">
        <v>18366</v>
      </c>
      <c r="L220">
        <v>5046</v>
      </c>
      <c r="M220">
        <v>4.4059999999999997</v>
      </c>
      <c r="N220">
        <v>15.837999999999999</v>
      </c>
      <c r="O220">
        <v>11.432</v>
      </c>
      <c r="Q220">
        <v>0.41199999999999998</v>
      </c>
      <c r="R220">
        <v>1</v>
      </c>
      <c r="S220">
        <v>0</v>
      </c>
      <c r="T220">
        <v>0</v>
      </c>
      <c r="V220">
        <v>0</v>
      </c>
      <c r="Y220" s="11">
        <v>44842</v>
      </c>
      <c r="Z220" s="6">
        <v>0.41140046296296301</v>
      </c>
      <c r="AB220">
        <v>1</v>
      </c>
      <c r="AD220" s="3">
        <v>5.2592912415209119</v>
      </c>
      <c r="AE220" s="3">
        <v>18.713878780963199</v>
      </c>
      <c r="AF220" s="3">
        <v>13.454587539442286</v>
      </c>
      <c r="AG220" s="3">
        <v>0.53601842807824407</v>
      </c>
      <c r="AH220" s="3"/>
      <c r="BG220" s="3"/>
      <c r="BH220" s="3"/>
      <c r="BI220" s="3"/>
      <c r="BJ220" s="3"/>
    </row>
    <row r="221" spans="1:62" x14ac:dyDescent="0.35">
      <c r="A221">
        <v>105</v>
      </c>
      <c r="B221">
        <v>31</v>
      </c>
      <c r="C221" t="s">
        <v>62</v>
      </c>
      <c r="D221" t="s">
        <v>27</v>
      </c>
      <c r="G221">
        <v>0.5</v>
      </c>
      <c r="H221">
        <v>0.5</v>
      </c>
      <c r="I221">
        <v>10546</v>
      </c>
      <c r="J221">
        <v>18252</v>
      </c>
      <c r="L221">
        <v>5114</v>
      </c>
      <c r="M221">
        <v>8.5050000000000008</v>
      </c>
      <c r="N221">
        <v>15.741</v>
      </c>
      <c r="O221">
        <v>7.2359999999999998</v>
      </c>
      <c r="Q221">
        <v>0.41899999999999998</v>
      </c>
      <c r="R221">
        <v>1</v>
      </c>
      <c r="S221">
        <v>0</v>
      </c>
      <c r="T221">
        <v>0</v>
      </c>
      <c r="V221">
        <v>0</v>
      </c>
      <c r="Y221" s="11">
        <v>44842</v>
      </c>
      <c r="Z221" s="6">
        <v>0.4189930555555556</v>
      </c>
      <c r="AB221">
        <v>2</v>
      </c>
      <c r="AD221" s="3">
        <v>10.604141365678114</v>
      </c>
      <c r="AE221" s="3">
        <v>18.598504052473839</v>
      </c>
      <c r="AF221" s="3">
        <v>7.9943626867957249</v>
      </c>
      <c r="AG221" s="3">
        <v>0.54295018494934366</v>
      </c>
      <c r="AH221" s="3"/>
      <c r="AK221">
        <v>26.437585180065419</v>
      </c>
      <c r="AM221">
        <v>64.592176781284792</v>
      </c>
      <c r="AQ221">
        <v>0.55350863917219373</v>
      </c>
      <c r="AS221">
        <v>100.04795603269206</v>
      </c>
      <c r="AW221">
        <v>48.630377749566591</v>
      </c>
      <c r="AY221">
        <v>135.50373528409932</v>
      </c>
      <c r="BC221">
        <v>0.90526762506718517</v>
      </c>
      <c r="BE221">
        <v>79.077098242041345</v>
      </c>
      <c r="BG221" s="3">
        <v>12.219398280070681</v>
      </c>
      <c r="BH221" s="3">
        <v>18.6501190625875</v>
      </c>
      <c r="BI221" s="3">
        <v>6.4307207825168184</v>
      </c>
      <c r="BJ221" s="3">
        <v>0.54050368252424974</v>
      </c>
    </row>
    <row r="222" spans="1:62" x14ac:dyDescent="0.35">
      <c r="A222">
        <v>106</v>
      </c>
      <c r="B222">
        <v>31</v>
      </c>
      <c r="C222" t="s">
        <v>62</v>
      </c>
      <c r="D222" t="s">
        <v>27</v>
      </c>
      <c r="G222">
        <v>0.5</v>
      </c>
      <c r="H222">
        <v>0.5</v>
      </c>
      <c r="I222">
        <v>13776</v>
      </c>
      <c r="J222">
        <v>18354</v>
      </c>
      <c r="L222">
        <v>5066</v>
      </c>
      <c r="M222">
        <v>10.984</v>
      </c>
      <c r="N222">
        <v>15.827999999999999</v>
      </c>
      <c r="O222">
        <v>4.8440000000000003</v>
      </c>
      <c r="Q222">
        <v>0.41399999999999998</v>
      </c>
      <c r="R222">
        <v>1</v>
      </c>
      <c r="S222">
        <v>0</v>
      </c>
      <c r="T222">
        <v>0</v>
      </c>
      <c r="V222">
        <v>0</v>
      </c>
      <c r="Y222" s="11">
        <v>44842</v>
      </c>
      <c r="Z222" s="6">
        <v>0.42717592592592596</v>
      </c>
      <c r="AB222">
        <v>2</v>
      </c>
      <c r="AD222" s="3">
        <v>13.834655194463249</v>
      </c>
      <c r="AE222" s="3">
        <v>18.701734072701161</v>
      </c>
      <c r="AF222" s="3">
        <v>4.867078878237912</v>
      </c>
      <c r="AG222" s="3">
        <v>0.53805718009915571</v>
      </c>
      <c r="AH222" s="3"/>
    </row>
    <row r="223" spans="1:62" x14ac:dyDescent="0.35">
      <c r="A223">
        <v>107</v>
      </c>
      <c r="B223">
        <v>32</v>
      </c>
      <c r="C223" t="s">
        <v>63</v>
      </c>
      <c r="D223" t="s">
        <v>27</v>
      </c>
      <c r="G223">
        <v>0.5</v>
      </c>
      <c r="H223">
        <v>0.5</v>
      </c>
      <c r="I223">
        <v>2006</v>
      </c>
      <c r="J223">
        <v>9966</v>
      </c>
      <c r="L223">
        <v>1636</v>
      </c>
      <c r="M223">
        <v>1.954</v>
      </c>
      <c r="N223">
        <v>8.7219999999999995</v>
      </c>
      <c r="O223">
        <v>6.7679999999999998</v>
      </c>
      <c r="Q223">
        <v>5.5E-2</v>
      </c>
      <c r="R223">
        <v>1</v>
      </c>
      <c r="S223">
        <v>0</v>
      </c>
      <c r="T223">
        <v>0</v>
      </c>
      <c r="V223">
        <v>0</v>
      </c>
      <c r="Y223" s="11">
        <v>44842</v>
      </c>
      <c r="Z223" s="6">
        <v>0.43964120370370369</v>
      </c>
      <c r="AB223">
        <v>1</v>
      </c>
      <c r="AD223" s="3">
        <v>2.0627828214598312</v>
      </c>
      <c r="AE223" s="3">
        <v>10.212582997536755</v>
      </c>
      <c r="AF223" s="3">
        <v>8.1498001760769228</v>
      </c>
      <c r="AG223" s="3">
        <v>0.18841120851280713</v>
      </c>
      <c r="AH223" s="3"/>
      <c r="BG223" s="3"/>
      <c r="BH223" s="3"/>
      <c r="BI223" s="3"/>
      <c r="BJ223" s="3"/>
    </row>
    <row r="224" spans="1:62" x14ac:dyDescent="0.35">
      <c r="A224">
        <v>108</v>
      </c>
      <c r="B224">
        <v>32</v>
      </c>
      <c r="C224" t="s">
        <v>63</v>
      </c>
      <c r="D224" t="s">
        <v>27</v>
      </c>
      <c r="G224">
        <v>0.5</v>
      </c>
      <c r="H224">
        <v>0.5</v>
      </c>
      <c r="I224">
        <v>4069</v>
      </c>
      <c r="J224">
        <v>10273</v>
      </c>
      <c r="L224">
        <v>1504</v>
      </c>
      <c r="M224">
        <v>3.5369999999999999</v>
      </c>
      <c r="N224">
        <v>8.9819999999999993</v>
      </c>
      <c r="O224">
        <v>5.4450000000000003</v>
      </c>
      <c r="Q224">
        <v>4.1000000000000002E-2</v>
      </c>
      <c r="R224">
        <v>1</v>
      </c>
      <c r="S224">
        <v>0</v>
      </c>
      <c r="T224">
        <v>0</v>
      </c>
      <c r="V224">
        <v>0</v>
      </c>
      <c r="Y224" s="11">
        <v>44842</v>
      </c>
      <c r="Z224" s="6">
        <v>0.44664351851851852</v>
      </c>
      <c r="AB224">
        <v>2</v>
      </c>
      <c r="AD224" s="3">
        <v>4.1261110037458169</v>
      </c>
      <c r="AE224" s="3">
        <v>10.523285117240555</v>
      </c>
      <c r="AF224" s="3">
        <v>6.3971741134947377</v>
      </c>
      <c r="AG224" s="3">
        <v>0.1749554451747902</v>
      </c>
      <c r="AH224" s="3"/>
      <c r="AK224">
        <v>66.575519751886489</v>
      </c>
      <c r="AL224">
        <v>15.09260823083704</v>
      </c>
      <c r="AQ224">
        <v>0.50135478333929528</v>
      </c>
      <c r="AR224">
        <v>18.22026961751796</v>
      </c>
      <c r="AW224">
        <v>96.712661827568496</v>
      </c>
      <c r="AX224">
        <v>94.260434027535311</v>
      </c>
      <c r="BC224">
        <v>1.8820214659254964</v>
      </c>
      <c r="BD224">
        <v>45.699235341274004</v>
      </c>
      <c r="BG224" s="3">
        <v>6.1849384701712644</v>
      </c>
      <c r="BH224" s="3">
        <v>10.496971582672806</v>
      </c>
      <c r="BI224" s="3">
        <v>4.3120331125015419</v>
      </c>
      <c r="BJ224" s="3">
        <v>0.17332444355806087</v>
      </c>
    </row>
    <row r="225" spans="1:62" x14ac:dyDescent="0.35">
      <c r="A225">
        <v>109</v>
      </c>
      <c r="B225">
        <v>32</v>
      </c>
      <c r="C225" t="s">
        <v>63</v>
      </c>
      <c r="D225" t="s">
        <v>27</v>
      </c>
      <c r="G225">
        <v>0.5</v>
      </c>
      <c r="H225">
        <v>0.5</v>
      </c>
      <c r="I225">
        <v>8186</v>
      </c>
      <c r="J225">
        <v>10221</v>
      </c>
      <c r="L225">
        <v>1472</v>
      </c>
      <c r="M225">
        <v>6.6950000000000003</v>
      </c>
      <c r="N225">
        <v>8.9369999999999994</v>
      </c>
      <c r="O225">
        <v>2.242</v>
      </c>
      <c r="Q225">
        <v>3.7999999999999999E-2</v>
      </c>
      <c r="R225">
        <v>1</v>
      </c>
      <c r="S225">
        <v>0</v>
      </c>
      <c r="T225">
        <v>0</v>
      </c>
      <c r="V225">
        <v>0</v>
      </c>
      <c r="Y225" s="11">
        <v>44842</v>
      </c>
      <c r="Z225" s="6">
        <v>0.45429398148148148</v>
      </c>
      <c r="AB225">
        <v>2</v>
      </c>
      <c r="AD225" s="3">
        <v>8.2437659365967129</v>
      </c>
      <c r="AE225" s="3">
        <v>10.470658048105058</v>
      </c>
      <c r="AF225" s="3">
        <v>2.2268921115083451</v>
      </c>
      <c r="AG225" s="3">
        <v>0.17169344194133157</v>
      </c>
      <c r="AH225" s="3"/>
    </row>
    <row r="226" spans="1:62" x14ac:dyDescent="0.35">
      <c r="A226">
        <v>110</v>
      </c>
      <c r="B226">
        <v>3</v>
      </c>
      <c r="C226" t="s">
        <v>28</v>
      </c>
      <c r="D226" t="s">
        <v>27</v>
      </c>
      <c r="G226">
        <v>0.5</v>
      </c>
      <c r="H226">
        <v>0.5</v>
      </c>
      <c r="I226">
        <v>2294</v>
      </c>
      <c r="J226">
        <v>1054</v>
      </c>
      <c r="L226">
        <v>253</v>
      </c>
      <c r="M226">
        <v>2.1749999999999998</v>
      </c>
      <c r="N226">
        <v>1.1719999999999999</v>
      </c>
      <c r="O226">
        <v>0</v>
      </c>
      <c r="Q226">
        <v>0</v>
      </c>
      <c r="R226">
        <v>1</v>
      </c>
      <c r="S226">
        <v>0</v>
      </c>
      <c r="T226">
        <v>0</v>
      </c>
      <c r="V226">
        <v>0</v>
      </c>
      <c r="Y226" s="11">
        <v>44842</v>
      </c>
      <c r="Z226" s="6">
        <v>0.46685185185185185</v>
      </c>
      <c r="AB226">
        <v>1</v>
      </c>
      <c r="AD226" s="3">
        <v>2.3508286365341715</v>
      </c>
      <c r="AE226" s="3">
        <v>1.193112994930033</v>
      </c>
      <c r="AF226" s="3">
        <v>-1.1577156416041385</v>
      </c>
      <c r="AG226" s="3">
        <v>4.743150626676626E-2</v>
      </c>
      <c r="AH226" s="3"/>
      <c r="BG226" s="3"/>
      <c r="BH226" s="3"/>
      <c r="BI226" s="3"/>
      <c r="BJ226" s="3"/>
    </row>
    <row r="227" spans="1:62" x14ac:dyDescent="0.35">
      <c r="A227">
        <v>111</v>
      </c>
      <c r="B227">
        <v>3</v>
      </c>
      <c r="C227" t="s">
        <v>28</v>
      </c>
      <c r="D227" t="s">
        <v>27</v>
      </c>
      <c r="G227">
        <v>0.5</v>
      </c>
      <c r="H227">
        <v>0.5</v>
      </c>
      <c r="I227">
        <v>972</v>
      </c>
      <c r="J227">
        <v>1151</v>
      </c>
      <c r="L227">
        <v>272</v>
      </c>
      <c r="M227">
        <v>1.161</v>
      </c>
      <c r="N227">
        <v>1.254</v>
      </c>
      <c r="O227">
        <v>9.2999999999999999E-2</v>
      </c>
      <c r="Q227">
        <v>0</v>
      </c>
      <c r="R227">
        <v>1</v>
      </c>
      <c r="S227">
        <v>0</v>
      </c>
      <c r="T227">
        <v>0</v>
      </c>
      <c r="V227">
        <v>0</v>
      </c>
      <c r="Y227" s="11">
        <v>44842</v>
      </c>
      <c r="Z227" s="6">
        <v>0.47327546296296297</v>
      </c>
      <c r="AB227">
        <v>1</v>
      </c>
      <c r="AD227" s="3">
        <v>1.0286183326165403</v>
      </c>
      <c r="AE227" s="3">
        <v>1.2912827200481716</v>
      </c>
      <c r="AF227" s="3">
        <v>0.26266438743163123</v>
      </c>
      <c r="AG227" s="3">
        <v>4.9368320686632342E-2</v>
      </c>
      <c r="AH227" s="3"/>
      <c r="AK227">
        <v>3.2610154540387608</v>
      </c>
      <c r="AQ227">
        <v>5.2655812090687926</v>
      </c>
      <c r="AW227">
        <v>32.742079726844679</v>
      </c>
      <c r="BC227">
        <v>4.6482203953305756</v>
      </c>
      <c r="BG227" s="3">
        <v>1.0121157077945728</v>
      </c>
      <c r="BH227" s="3">
        <v>1.3261987563015303</v>
      </c>
      <c r="BI227" s="3">
        <v>0.31408304850695734</v>
      </c>
      <c r="BJ227" s="3">
        <v>4.8247007075130931E-2</v>
      </c>
    </row>
    <row r="228" spans="1:62" x14ac:dyDescent="0.35">
      <c r="A228">
        <v>112</v>
      </c>
      <c r="B228">
        <v>3</v>
      </c>
      <c r="C228" t="s">
        <v>28</v>
      </c>
      <c r="D228" t="s">
        <v>27</v>
      </c>
      <c r="G228">
        <v>0.5</v>
      </c>
      <c r="H228">
        <v>0.5</v>
      </c>
      <c r="I228">
        <v>939</v>
      </c>
      <c r="J228">
        <v>1220</v>
      </c>
      <c r="L228">
        <v>250</v>
      </c>
      <c r="M228">
        <v>1.135</v>
      </c>
      <c r="N228">
        <v>1.3120000000000001</v>
      </c>
      <c r="O228">
        <v>0.17699999999999999</v>
      </c>
      <c r="Q228">
        <v>0</v>
      </c>
      <c r="R228">
        <v>1</v>
      </c>
      <c r="S228">
        <v>0</v>
      </c>
      <c r="T228">
        <v>0</v>
      </c>
      <c r="V228">
        <v>0</v>
      </c>
      <c r="Y228" s="11">
        <v>44842</v>
      </c>
      <c r="Z228" s="6">
        <v>0.48016203703703703</v>
      </c>
      <c r="AB228">
        <v>1</v>
      </c>
      <c r="AD228" s="3">
        <v>0.99561308297260553</v>
      </c>
      <c r="AE228" s="3">
        <v>1.361114792554889</v>
      </c>
      <c r="AF228" s="3">
        <v>0.36550170958228345</v>
      </c>
      <c r="AG228" s="3">
        <v>4.712569346362952E-2</v>
      </c>
      <c r="AH228" s="3"/>
      <c r="BG228" s="3"/>
      <c r="BH228" s="3"/>
      <c r="BI228" s="3"/>
      <c r="BJ228" s="3"/>
    </row>
    <row r="229" spans="1:62" x14ac:dyDescent="0.35">
      <c r="A229">
        <v>113</v>
      </c>
      <c r="B229">
        <v>1</v>
      </c>
      <c r="C229" t="s">
        <v>71</v>
      </c>
      <c r="D229" t="s">
        <v>27</v>
      </c>
      <c r="G229">
        <v>0.3</v>
      </c>
      <c r="H229">
        <v>0.3</v>
      </c>
      <c r="I229">
        <v>606</v>
      </c>
      <c r="J229">
        <v>722</v>
      </c>
      <c r="L229">
        <v>124</v>
      </c>
      <c r="M229">
        <v>1.466</v>
      </c>
      <c r="N229">
        <v>1.4830000000000001</v>
      </c>
      <c r="O229">
        <v>1.7000000000000001E-2</v>
      </c>
      <c r="Q229">
        <v>0</v>
      </c>
      <c r="R229">
        <v>1</v>
      </c>
      <c r="S229">
        <v>0</v>
      </c>
      <c r="T229">
        <v>0</v>
      </c>
      <c r="V229">
        <v>0</v>
      </c>
      <c r="Y229" s="11">
        <v>44842</v>
      </c>
      <c r="Z229" s="6">
        <v>0.49122685185185189</v>
      </c>
      <c r="AB229">
        <v>1</v>
      </c>
      <c r="AD229" s="3">
        <v>1.1042668488214995</v>
      </c>
      <c r="AE229" s="3">
        <v>1.4285156661338687</v>
      </c>
      <c r="AF229" s="3">
        <v>0.32424881731236921</v>
      </c>
      <c r="AG229" s="3">
        <v>5.7135926219810167E-2</v>
      </c>
      <c r="AH229" s="3"/>
    </row>
    <row r="230" spans="1:62" x14ac:dyDescent="0.35">
      <c r="A230">
        <v>114</v>
      </c>
      <c r="B230">
        <v>1</v>
      </c>
      <c r="C230" t="s">
        <v>71</v>
      </c>
      <c r="D230" t="s">
        <v>27</v>
      </c>
      <c r="G230">
        <v>0.3</v>
      </c>
      <c r="H230">
        <v>0.3</v>
      </c>
      <c r="I230">
        <v>873</v>
      </c>
      <c r="J230">
        <v>5344</v>
      </c>
      <c r="L230">
        <v>2190</v>
      </c>
      <c r="M230">
        <v>1.8069999999999999</v>
      </c>
      <c r="N230">
        <v>8.01</v>
      </c>
      <c r="O230">
        <v>6.202</v>
      </c>
      <c r="Q230">
        <v>0.188</v>
      </c>
      <c r="R230">
        <v>1</v>
      </c>
      <c r="S230">
        <v>0</v>
      </c>
      <c r="T230">
        <v>0</v>
      </c>
      <c r="V230">
        <v>0</v>
      </c>
      <c r="Y230" s="11">
        <v>44842</v>
      </c>
      <c r="Z230" s="6">
        <v>0.49756944444444445</v>
      </c>
      <c r="AB230">
        <v>2</v>
      </c>
      <c r="AD230" s="3">
        <v>1.5493376394745599</v>
      </c>
      <c r="AE230" s="3">
        <v>9.2247436643475638</v>
      </c>
      <c r="AF230" s="3">
        <v>7.6754060248730038</v>
      </c>
      <c r="AG230" s="3">
        <v>0.40814106582009985</v>
      </c>
      <c r="AH230" s="3"/>
      <c r="AI230">
        <v>44.563450320359564</v>
      </c>
      <c r="AK230">
        <v>122.10581530648456</v>
      </c>
      <c r="AO230">
        <v>55.636987369405894</v>
      </c>
      <c r="AQ230">
        <v>0.29213624082269563</v>
      </c>
      <c r="AU230">
        <v>68.822591664768851</v>
      </c>
      <c r="AW230">
        <v>91.830518247899505</v>
      </c>
      <c r="BA230">
        <v>58.079126148927671</v>
      </c>
      <c r="BC230">
        <v>0.83601575386542537</v>
      </c>
      <c r="BG230" s="3">
        <v>3.978057272364107</v>
      </c>
      <c r="BH230" s="3">
        <v>9.2382377846387165</v>
      </c>
      <c r="BI230" s="3">
        <v>5.2601805122746095</v>
      </c>
      <c r="BJ230" s="3">
        <v>0.40644210580267348</v>
      </c>
    </row>
    <row r="231" spans="1:62" x14ac:dyDescent="0.35">
      <c r="A231">
        <v>115</v>
      </c>
      <c r="B231">
        <v>1</v>
      </c>
      <c r="C231" t="s">
        <v>71</v>
      </c>
      <c r="D231" t="s">
        <v>27</v>
      </c>
      <c r="G231">
        <v>0.3</v>
      </c>
      <c r="H231">
        <v>0.3</v>
      </c>
      <c r="I231">
        <v>3787</v>
      </c>
      <c r="J231">
        <v>5360</v>
      </c>
      <c r="L231">
        <v>2170</v>
      </c>
      <c r="M231">
        <v>5.5330000000000004</v>
      </c>
      <c r="N231">
        <v>8.032</v>
      </c>
      <c r="O231">
        <v>2.4990000000000001</v>
      </c>
      <c r="Q231">
        <v>0.185</v>
      </c>
      <c r="R231">
        <v>1</v>
      </c>
      <c r="S231">
        <v>0</v>
      </c>
      <c r="T231">
        <v>0</v>
      </c>
      <c r="V231">
        <v>0</v>
      </c>
      <c r="Y231" s="11">
        <v>44842</v>
      </c>
      <c r="Z231" s="6">
        <v>0.50476851851851856</v>
      </c>
      <c r="AB231">
        <v>2</v>
      </c>
      <c r="AD231" s="3">
        <v>6.4067769052536541</v>
      </c>
      <c r="AE231" s="3">
        <v>9.2517319049298692</v>
      </c>
      <c r="AF231" s="3">
        <v>2.8449549996762151</v>
      </c>
      <c r="AG231" s="3">
        <v>0.40474314578524712</v>
      </c>
      <c r="AH231" s="3"/>
      <c r="BG231" s="3"/>
      <c r="BH231" s="3"/>
      <c r="BI231" s="3"/>
      <c r="BJ231" s="3"/>
    </row>
    <row r="232" spans="1:62" x14ac:dyDescent="0.35">
      <c r="A232">
        <v>116</v>
      </c>
      <c r="B232">
        <v>6</v>
      </c>
      <c r="R232">
        <v>1</v>
      </c>
    </row>
    <row r="237" spans="1:62" x14ac:dyDescent="0.35">
      <c r="A237">
        <v>6</v>
      </c>
      <c r="B237">
        <v>3</v>
      </c>
      <c r="C237" t="s">
        <v>85</v>
      </c>
      <c r="D237" t="s">
        <v>27</v>
      </c>
      <c r="G237">
        <v>0.5</v>
      </c>
      <c r="H237">
        <v>0.5</v>
      </c>
      <c r="I237">
        <v>590</v>
      </c>
      <c r="J237">
        <v>816</v>
      </c>
      <c r="L237">
        <v>462</v>
      </c>
      <c r="M237">
        <v>0.86799999999999999</v>
      </c>
      <c r="N237">
        <v>0.97</v>
      </c>
      <c r="O237">
        <v>0.10199999999999999</v>
      </c>
      <c r="Q237">
        <v>0</v>
      </c>
      <c r="R237">
        <v>1</v>
      </c>
      <c r="S237">
        <v>0</v>
      </c>
      <c r="T237">
        <v>0</v>
      </c>
      <c r="V237">
        <v>0</v>
      </c>
      <c r="Y237" s="11">
        <v>44844</v>
      </c>
      <c r="Z237">
        <v>0.46475694444444443</v>
      </c>
      <c r="AB237">
        <v>1</v>
      </c>
      <c r="AD237">
        <v>0.64336733969049764</v>
      </c>
      <c r="AE237">
        <v>0.95094516085053371</v>
      </c>
      <c r="AF237">
        <v>0.30757782116003607</v>
      </c>
      <c r="AG237">
        <v>6.4280148476339491E-2</v>
      </c>
    </row>
    <row r="238" spans="1:62" x14ac:dyDescent="0.35">
      <c r="A238">
        <v>7</v>
      </c>
      <c r="B238">
        <v>3</v>
      </c>
      <c r="D238" t="s">
        <v>87</v>
      </c>
      <c r="Y238" s="11">
        <v>44844</v>
      </c>
      <c r="Z238">
        <v>0.46857638888888892</v>
      </c>
    </row>
    <row r="239" spans="1:62" x14ac:dyDescent="0.35">
      <c r="A239">
        <v>8</v>
      </c>
      <c r="B239">
        <v>3</v>
      </c>
      <c r="C239" t="s">
        <v>86</v>
      </c>
      <c r="D239" t="s">
        <v>27</v>
      </c>
      <c r="G239">
        <v>0.5</v>
      </c>
      <c r="H239">
        <v>0.5</v>
      </c>
      <c r="I239">
        <v>134</v>
      </c>
      <c r="J239">
        <v>141</v>
      </c>
      <c r="L239">
        <v>108</v>
      </c>
      <c r="M239">
        <v>0.51800000000000002</v>
      </c>
      <c r="N239">
        <v>0.39800000000000002</v>
      </c>
      <c r="O239">
        <v>0</v>
      </c>
      <c r="Q239">
        <v>0</v>
      </c>
      <c r="R239">
        <v>1</v>
      </c>
      <c r="S239">
        <v>0</v>
      </c>
      <c r="T239">
        <v>0</v>
      </c>
      <c r="V239">
        <v>0</v>
      </c>
      <c r="Y239" s="11">
        <v>44844</v>
      </c>
      <c r="Z239">
        <v>0.47927083333333331</v>
      </c>
      <c r="AB239">
        <v>1</v>
      </c>
      <c r="AD239">
        <v>0.18883586753755532</v>
      </c>
      <c r="AE239">
        <v>0.28462020614853928</v>
      </c>
      <c r="AF239">
        <v>9.5784338610983955E-2</v>
      </c>
      <c r="AG239">
        <v>2.8992193506261674E-2</v>
      </c>
    </row>
    <row r="240" spans="1:62" x14ac:dyDescent="0.35">
      <c r="A240">
        <v>9</v>
      </c>
      <c r="B240">
        <v>3</v>
      </c>
      <c r="C240" t="s">
        <v>86</v>
      </c>
      <c r="D240" t="s">
        <v>27</v>
      </c>
      <c r="G240">
        <v>0.5</v>
      </c>
      <c r="H240">
        <v>0.5</v>
      </c>
      <c r="I240">
        <v>77</v>
      </c>
      <c r="J240">
        <v>152</v>
      </c>
      <c r="L240">
        <v>157</v>
      </c>
      <c r="M240">
        <v>0.47399999999999998</v>
      </c>
      <c r="N240">
        <v>0.40699999999999997</v>
      </c>
      <c r="O240">
        <v>0</v>
      </c>
      <c r="Q240">
        <v>0</v>
      </c>
      <c r="R240">
        <v>1</v>
      </c>
      <c r="S240">
        <v>0</v>
      </c>
      <c r="T240">
        <v>0</v>
      </c>
      <c r="V240">
        <v>0</v>
      </c>
      <c r="Y240" s="11">
        <v>44844</v>
      </c>
      <c r="Z240">
        <v>0.48495370370370372</v>
      </c>
      <c r="AB240">
        <v>1</v>
      </c>
      <c r="AD240">
        <v>0.13201943351843753</v>
      </c>
      <c r="AE240">
        <v>0.29547883503997918</v>
      </c>
      <c r="AF240">
        <v>0.16345940152154165</v>
      </c>
      <c r="AG240">
        <v>3.3876684448447582E-2</v>
      </c>
      <c r="AK240">
        <v>3.0664036633148841</v>
      </c>
      <c r="AQ240">
        <v>0</v>
      </c>
      <c r="AW240">
        <v>2.4098197832676607</v>
      </c>
      <c r="BC240">
        <v>2.9864788546394192</v>
      </c>
      <c r="BG240">
        <v>0.13002587443004743</v>
      </c>
      <c r="BH240">
        <v>0.29547883503997918</v>
      </c>
      <c r="BI240">
        <v>0.16545296060993175</v>
      </c>
      <c r="BJ240">
        <v>3.337826700536739E-2</v>
      </c>
    </row>
    <row r="241" spans="1:62" x14ac:dyDescent="0.35">
      <c r="A241">
        <v>10</v>
      </c>
      <c r="B241">
        <v>3</v>
      </c>
      <c r="C241" t="s">
        <v>86</v>
      </c>
      <c r="D241" t="s">
        <v>27</v>
      </c>
      <c r="G241">
        <v>0.5</v>
      </c>
      <c r="H241">
        <v>0.5</v>
      </c>
      <c r="I241">
        <v>73</v>
      </c>
      <c r="J241">
        <v>152</v>
      </c>
      <c r="L241">
        <v>147</v>
      </c>
      <c r="M241">
        <v>0.47099999999999997</v>
      </c>
      <c r="N241">
        <v>0.40799999999999997</v>
      </c>
      <c r="O241">
        <v>0</v>
      </c>
      <c r="Q241">
        <v>0</v>
      </c>
      <c r="R241">
        <v>1</v>
      </c>
      <c r="S241">
        <v>0</v>
      </c>
      <c r="T241">
        <v>0</v>
      </c>
      <c r="V241">
        <v>0</v>
      </c>
      <c r="Y241" s="11">
        <v>44844</v>
      </c>
      <c r="Z241">
        <v>0.49106481481481484</v>
      </c>
      <c r="AB241">
        <v>1</v>
      </c>
      <c r="AD241">
        <v>0.12803231534165735</v>
      </c>
      <c r="AE241">
        <v>0.29547883503997918</v>
      </c>
      <c r="AF241">
        <v>0.16744651969832183</v>
      </c>
      <c r="AG241">
        <v>3.2879849562287199E-2</v>
      </c>
    </row>
    <row r="242" spans="1:62" x14ac:dyDescent="0.35">
      <c r="A242">
        <v>3</v>
      </c>
      <c r="B242">
        <v>4</v>
      </c>
      <c r="C242" t="s">
        <v>61</v>
      </c>
      <c r="D242" t="s">
        <v>27</v>
      </c>
      <c r="G242">
        <v>0.2</v>
      </c>
      <c r="H242">
        <v>0.2</v>
      </c>
      <c r="I242">
        <v>367</v>
      </c>
      <c r="J242">
        <v>2060</v>
      </c>
      <c r="L242">
        <v>1043</v>
      </c>
      <c r="M242">
        <v>1.7410000000000001</v>
      </c>
      <c r="N242">
        <v>5.0599999999999996</v>
      </c>
      <c r="O242">
        <v>3.319</v>
      </c>
      <c r="Q242">
        <v>0</v>
      </c>
      <c r="R242">
        <v>1</v>
      </c>
      <c r="S242">
        <v>0</v>
      </c>
      <c r="T242">
        <v>0</v>
      </c>
      <c r="V242">
        <v>0</v>
      </c>
      <c r="Y242" s="11">
        <v>44844</v>
      </c>
      <c r="Z242">
        <v>0.50214120370370374</v>
      </c>
      <c r="AB242">
        <v>3</v>
      </c>
      <c r="AC242" t="s">
        <v>200</v>
      </c>
      <c r="AD242">
        <v>1.0527137533375042</v>
      </c>
      <c r="AE242">
        <v>5.4473934341607082</v>
      </c>
      <c r="AF242">
        <v>4.394679680823204</v>
      </c>
      <c r="AG242">
        <v>0.30549063840564539</v>
      </c>
    </row>
    <row r="243" spans="1:62" x14ac:dyDescent="0.35">
      <c r="A243">
        <v>12</v>
      </c>
      <c r="B243">
        <v>4</v>
      </c>
      <c r="C243" t="s">
        <v>61</v>
      </c>
      <c r="D243" t="s">
        <v>27</v>
      </c>
      <c r="G243">
        <v>0.2</v>
      </c>
      <c r="H243">
        <v>0.2</v>
      </c>
      <c r="I243">
        <v>993</v>
      </c>
      <c r="J243">
        <v>2122</v>
      </c>
      <c r="L243">
        <v>1078</v>
      </c>
      <c r="M243">
        <v>2.9430000000000001</v>
      </c>
      <c r="N243">
        <v>5.19</v>
      </c>
      <c r="O243">
        <v>2.2480000000000002</v>
      </c>
      <c r="Q243">
        <v>0</v>
      </c>
      <c r="R243">
        <v>1</v>
      </c>
      <c r="S243">
        <v>0</v>
      </c>
      <c r="T243">
        <v>0</v>
      </c>
      <c r="V243">
        <v>0</v>
      </c>
      <c r="Y243" s="11">
        <v>44844</v>
      </c>
      <c r="Z243">
        <v>0.50841435185185191</v>
      </c>
      <c r="AB243">
        <v>3</v>
      </c>
      <c r="AC243" t="s">
        <v>200</v>
      </c>
      <c r="AD243">
        <v>2.612673740002756</v>
      </c>
      <c r="AE243">
        <v>5.6004013867219076</v>
      </c>
      <c r="AF243">
        <v>2.9877276467191516</v>
      </c>
      <c r="AG243">
        <v>0.31421294365954883</v>
      </c>
      <c r="AJ243">
        <v>9.9620691816644538</v>
      </c>
      <c r="AK243">
        <v>6.5501419785549135</v>
      </c>
      <c r="AP243">
        <v>8.2229613496148577</v>
      </c>
      <c r="AQ243">
        <v>3.4060468383615676</v>
      </c>
      <c r="AV243">
        <v>6.4838535175652785</v>
      </c>
      <c r="AW243">
        <v>12.991927711673545</v>
      </c>
      <c r="BB243">
        <v>4.4469043780528219</v>
      </c>
      <c r="BC243">
        <v>0.5567297761378962</v>
      </c>
      <c r="BG243">
        <v>2.7011379245500664</v>
      </c>
      <c r="BH243">
        <v>5.5066223190231085</v>
      </c>
      <c r="BI243">
        <v>2.8054843944730417</v>
      </c>
      <c r="BJ243">
        <v>0.31334071313415846</v>
      </c>
    </row>
    <row r="244" spans="1:62" x14ac:dyDescent="0.35">
      <c r="A244">
        <v>13</v>
      </c>
      <c r="B244">
        <v>4</v>
      </c>
      <c r="C244" t="s">
        <v>61</v>
      </c>
      <c r="D244" t="s">
        <v>27</v>
      </c>
      <c r="G244">
        <v>0.2</v>
      </c>
      <c r="H244">
        <v>0.2</v>
      </c>
      <c r="I244">
        <v>1064</v>
      </c>
      <c r="J244">
        <v>2046</v>
      </c>
      <c r="L244">
        <v>1071</v>
      </c>
      <c r="M244">
        <v>3.0779999999999998</v>
      </c>
      <c r="N244">
        <v>5.0289999999999999</v>
      </c>
      <c r="O244">
        <v>1.9510000000000001</v>
      </c>
      <c r="Q244">
        <v>0</v>
      </c>
      <c r="R244">
        <v>1</v>
      </c>
      <c r="S244">
        <v>0</v>
      </c>
      <c r="T244">
        <v>0</v>
      </c>
      <c r="V244">
        <v>0</v>
      </c>
      <c r="Y244" s="11">
        <v>44844</v>
      </c>
      <c r="Z244">
        <v>0.51515046296296296</v>
      </c>
      <c r="AB244">
        <v>3</v>
      </c>
      <c r="AC244" t="s">
        <v>200</v>
      </c>
      <c r="AD244">
        <v>2.7896021090973768</v>
      </c>
      <c r="AE244">
        <v>5.4128432513243085</v>
      </c>
      <c r="AF244">
        <v>2.6232411422269317</v>
      </c>
      <c r="AG244">
        <v>0.31246848260876814</v>
      </c>
    </row>
    <row r="245" spans="1:62" x14ac:dyDescent="0.35">
      <c r="A245">
        <v>14</v>
      </c>
      <c r="B245">
        <v>5</v>
      </c>
      <c r="C245" t="s">
        <v>61</v>
      </c>
      <c r="D245" t="s">
        <v>27</v>
      </c>
      <c r="G245">
        <v>0.6</v>
      </c>
      <c r="H245">
        <v>0.6</v>
      </c>
      <c r="I245">
        <v>624</v>
      </c>
      <c r="J245">
        <v>3569</v>
      </c>
      <c r="L245">
        <v>1809</v>
      </c>
      <c r="M245">
        <v>0.745</v>
      </c>
      <c r="N245">
        <v>2.7509999999999999</v>
      </c>
      <c r="O245">
        <v>2.0070000000000001</v>
      </c>
      <c r="Q245">
        <v>6.0999999999999999E-2</v>
      </c>
      <c r="R245">
        <v>1</v>
      </c>
      <c r="S245">
        <v>0</v>
      </c>
      <c r="T245">
        <v>0</v>
      </c>
      <c r="V245">
        <v>0</v>
      </c>
      <c r="Y245" s="11">
        <v>44844</v>
      </c>
      <c r="Z245">
        <v>0.52681712962962968</v>
      </c>
      <c r="AB245">
        <v>3</v>
      </c>
      <c r="AC245" t="s">
        <v>200</v>
      </c>
      <c r="AD245">
        <v>0.56438153682760783</v>
      </c>
      <c r="AE245">
        <v>3.0571365232946932</v>
      </c>
      <c r="AF245">
        <v>2.4927549864670855</v>
      </c>
      <c r="AG245">
        <v>0.16546150636845344</v>
      </c>
    </row>
    <row r="246" spans="1:62" x14ac:dyDescent="0.35">
      <c r="A246">
        <v>15</v>
      </c>
      <c r="B246">
        <v>5</v>
      </c>
      <c r="C246" t="s">
        <v>61</v>
      </c>
      <c r="D246" t="s">
        <v>27</v>
      </c>
      <c r="G246">
        <v>0.6</v>
      </c>
      <c r="H246">
        <v>0.6</v>
      </c>
      <c r="I246">
        <v>2331</v>
      </c>
      <c r="J246">
        <v>7187</v>
      </c>
      <c r="L246">
        <v>3913</v>
      </c>
      <c r="M246">
        <v>1.8360000000000001</v>
      </c>
      <c r="N246">
        <v>5.306</v>
      </c>
      <c r="O246">
        <v>3.47</v>
      </c>
      <c r="Q246">
        <v>0.24399999999999999</v>
      </c>
      <c r="R246">
        <v>1</v>
      </c>
      <c r="S246">
        <v>0</v>
      </c>
      <c r="T246">
        <v>0</v>
      </c>
      <c r="V246">
        <v>0</v>
      </c>
      <c r="Y246" s="11">
        <v>44844</v>
      </c>
      <c r="Z246">
        <v>0.5337615740740741</v>
      </c>
      <c r="AB246">
        <v>3</v>
      </c>
      <c r="AC246" t="s">
        <v>200</v>
      </c>
      <c r="AD246">
        <v>1.9823004384450653</v>
      </c>
      <c r="AE246">
        <v>6.0333879876302685</v>
      </c>
      <c r="AF246">
        <v>4.051087549185203</v>
      </c>
      <c r="AG246">
        <v>0.34023988974190855</v>
      </c>
      <c r="AJ246">
        <v>15.330611387192953</v>
      </c>
      <c r="AK246">
        <v>43.918369167230644</v>
      </c>
      <c r="AP246">
        <v>0.35081061028781058</v>
      </c>
      <c r="AQ246">
        <v>0.40987381958543162</v>
      </c>
      <c r="AV246">
        <v>16.03223260776856</v>
      </c>
      <c r="AW246">
        <v>32.756448108653984</v>
      </c>
      <c r="BB246">
        <v>12.776429847811483</v>
      </c>
      <c r="BC246">
        <v>1.1294323356114881</v>
      </c>
      <c r="BG246">
        <v>2.5400816583842114</v>
      </c>
      <c r="BH246">
        <v>6.0210486366172686</v>
      </c>
      <c r="BI246">
        <v>3.4809669782330568</v>
      </c>
      <c r="BJ246">
        <v>0.33832928954343444</v>
      </c>
    </row>
    <row r="247" spans="1:62" x14ac:dyDescent="0.35">
      <c r="A247">
        <v>16</v>
      </c>
      <c r="B247">
        <v>5</v>
      </c>
      <c r="C247" t="s">
        <v>61</v>
      </c>
      <c r="D247" t="s">
        <v>27</v>
      </c>
      <c r="G247">
        <v>0.6</v>
      </c>
      <c r="H247">
        <v>0.6</v>
      </c>
      <c r="I247">
        <v>3674</v>
      </c>
      <c r="J247">
        <v>7157</v>
      </c>
      <c r="L247">
        <v>3867</v>
      </c>
      <c r="M247">
        <v>2.6949999999999998</v>
      </c>
      <c r="N247">
        <v>5.2850000000000001</v>
      </c>
      <c r="O247">
        <v>2.5910000000000002</v>
      </c>
      <c r="Q247">
        <v>0.24</v>
      </c>
      <c r="R247">
        <v>1</v>
      </c>
      <c r="S247">
        <v>0</v>
      </c>
      <c r="T247">
        <v>0</v>
      </c>
      <c r="V247">
        <v>0</v>
      </c>
      <c r="Y247" s="11">
        <v>44844</v>
      </c>
      <c r="Z247">
        <v>0.54113425925925929</v>
      </c>
      <c r="AB247">
        <v>3</v>
      </c>
      <c r="AC247" t="s">
        <v>200</v>
      </c>
      <c r="AD247">
        <v>3.0978628783233577</v>
      </c>
      <c r="AE247">
        <v>6.0087092856042688</v>
      </c>
      <c r="AF247">
        <v>2.910846407280911</v>
      </c>
      <c r="AG247">
        <v>0.33641868934496039</v>
      </c>
    </row>
    <row r="248" spans="1:62" x14ac:dyDescent="0.35">
      <c r="A248">
        <v>17</v>
      </c>
      <c r="B248">
        <v>6</v>
      </c>
      <c r="C248" t="s">
        <v>65</v>
      </c>
      <c r="D248" t="s">
        <v>27</v>
      </c>
      <c r="G248">
        <v>0.33300000000000002</v>
      </c>
      <c r="H248">
        <v>0.33300000000000002</v>
      </c>
      <c r="I248">
        <v>864</v>
      </c>
      <c r="J248">
        <v>1052</v>
      </c>
      <c r="L248">
        <v>131</v>
      </c>
      <c r="M248">
        <v>1.6180000000000001</v>
      </c>
      <c r="N248">
        <v>1.7569999999999999</v>
      </c>
      <c r="O248">
        <v>0.13900000000000001</v>
      </c>
      <c r="Q248">
        <v>0</v>
      </c>
      <c r="R248">
        <v>1</v>
      </c>
      <c r="S248">
        <v>0</v>
      </c>
      <c r="T248">
        <v>0</v>
      </c>
      <c r="V248">
        <v>0</v>
      </c>
      <c r="Y248" s="11">
        <v>44844</v>
      </c>
      <c r="Z248">
        <v>0.55238425925925927</v>
      </c>
      <c r="AB248">
        <v>3</v>
      </c>
      <c r="AC248" t="s">
        <v>200</v>
      </c>
      <c r="AD248">
        <v>1.3761035057056172</v>
      </c>
      <c r="AE248">
        <v>1.7776458077717296</v>
      </c>
      <c r="AF248">
        <v>0.40154230206611241</v>
      </c>
      <c r="AG248">
        <v>4.6974344961607462E-2</v>
      </c>
    </row>
    <row r="249" spans="1:62" x14ac:dyDescent="0.35">
      <c r="A249">
        <v>18</v>
      </c>
      <c r="B249">
        <v>6</v>
      </c>
      <c r="C249" t="s">
        <v>65</v>
      </c>
      <c r="D249" t="s">
        <v>27</v>
      </c>
      <c r="G249">
        <v>0.33300000000000002</v>
      </c>
      <c r="H249">
        <v>0.33300000000000002</v>
      </c>
      <c r="I249">
        <v>1145</v>
      </c>
      <c r="J249">
        <v>10075</v>
      </c>
      <c r="L249">
        <v>5417</v>
      </c>
      <c r="M249">
        <v>1.9419999999999999</v>
      </c>
      <c r="N249">
        <v>13.234</v>
      </c>
      <c r="O249">
        <v>11.292999999999999</v>
      </c>
      <c r="Q249">
        <v>0.67600000000000005</v>
      </c>
      <c r="R249">
        <v>1</v>
      </c>
      <c r="S249">
        <v>0</v>
      </c>
      <c r="T249">
        <v>0</v>
      </c>
      <c r="V249">
        <v>0</v>
      </c>
      <c r="Y249" s="11">
        <v>44844</v>
      </c>
      <c r="Z249">
        <v>0.55899305555555556</v>
      </c>
      <c r="AB249">
        <v>3</v>
      </c>
      <c r="AC249" t="s">
        <v>200</v>
      </c>
      <c r="AD249">
        <v>1.79666664672485</v>
      </c>
      <c r="AE249">
        <v>15.151575440239966</v>
      </c>
      <c r="AF249">
        <v>13.354908793515117</v>
      </c>
      <c r="AG249">
        <v>0.83815590776098037</v>
      </c>
      <c r="AJ249">
        <v>62.908526572578403</v>
      </c>
      <c r="AK249">
        <v>92.358211218275997</v>
      </c>
      <c r="AP249">
        <v>21.905735857926395</v>
      </c>
      <c r="AQ249">
        <v>15.573883785645162</v>
      </c>
      <c r="AV249">
        <v>19.097054856725631</v>
      </c>
      <c r="AW249">
        <v>49.188152741497568</v>
      </c>
      <c r="BB249">
        <v>10.804689771251299</v>
      </c>
      <c r="BC249">
        <v>8.8191272765999997</v>
      </c>
      <c r="BG249">
        <v>3.3382326084679437</v>
      </c>
      <c r="BH249">
        <v>14.056967545573249</v>
      </c>
      <c r="BI249">
        <v>10.718734937105307</v>
      </c>
      <c r="BJ249">
        <v>0.80275779205873832</v>
      </c>
    </row>
    <row r="250" spans="1:62" x14ac:dyDescent="0.35">
      <c r="A250">
        <v>19</v>
      </c>
      <c r="B250">
        <v>6</v>
      </c>
      <c r="C250" t="s">
        <v>65</v>
      </c>
      <c r="D250" t="s">
        <v>27</v>
      </c>
      <c r="G250">
        <v>0.33300000000000002</v>
      </c>
      <c r="H250">
        <v>0.33300000000000002</v>
      </c>
      <c r="I250">
        <v>3205</v>
      </c>
      <c r="J250">
        <v>8598</v>
      </c>
      <c r="L250">
        <v>4944</v>
      </c>
      <c r="M250">
        <v>4.3150000000000004</v>
      </c>
      <c r="N250">
        <v>11.355</v>
      </c>
      <c r="O250">
        <v>7.04</v>
      </c>
      <c r="Q250">
        <v>0.60199999999999998</v>
      </c>
      <c r="R250">
        <v>1</v>
      </c>
      <c r="S250">
        <v>0</v>
      </c>
      <c r="T250">
        <v>0</v>
      </c>
      <c r="V250">
        <v>0</v>
      </c>
      <c r="Y250" s="11">
        <v>44844</v>
      </c>
      <c r="Z250">
        <v>0.56615740740740739</v>
      </c>
      <c r="AB250">
        <v>3</v>
      </c>
      <c r="AC250" t="s">
        <v>200</v>
      </c>
      <c r="AD250">
        <v>4.8797985702110376</v>
      </c>
      <c r="AE250">
        <v>12.962359650906532</v>
      </c>
      <c r="AF250">
        <v>8.0825610806954948</v>
      </c>
      <c r="AG250">
        <v>0.76735967635649627</v>
      </c>
    </row>
    <row r="251" spans="1:62" x14ac:dyDescent="0.35">
      <c r="A251">
        <v>20</v>
      </c>
      <c r="B251">
        <v>7</v>
      </c>
      <c r="C251" t="s">
        <v>65</v>
      </c>
      <c r="D251" t="s">
        <v>27</v>
      </c>
      <c r="G251">
        <v>0.46700000000000003</v>
      </c>
      <c r="H251">
        <v>0.46700000000000003</v>
      </c>
      <c r="I251">
        <v>1822</v>
      </c>
      <c r="J251">
        <v>5552</v>
      </c>
      <c r="L251">
        <v>2862</v>
      </c>
      <c r="M251">
        <v>1.9410000000000001</v>
      </c>
      <c r="N251">
        <v>5.3339999999999996</v>
      </c>
      <c r="O251">
        <v>3.3929999999999998</v>
      </c>
      <c r="Q251">
        <v>0.19600000000000001</v>
      </c>
      <c r="R251">
        <v>1</v>
      </c>
      <c r="S251">
        <v>0</v>
      </c>
      <c r="T251">
        <v>0</v>
      </c>
      <c r="V251">
        <v>0</v>
      </c>
      <c r="Y251" s="11">
        <v>44844</v>
      </c>
      <c r="Z251">
        <v>0.57820601851851849</v>
      </c>
      <c r="AB251">
        <v>3</v>
      </c>
      <c r="AC251" t="s">
        <v>200</v>
      </c>
      <c r="AD251">
        <v>2.0036399765940023</v>
      </c>
      <c r="AE251">
        <v>6.0236386216872964</v>
      </c>
      <c r="AF251">
        <v>4.0199986450932936</v>
      </c>
      <c r="AG251">
        <v>0.32496843806727321</v>
      </c>
    </row>
    <row r="252" spans="1:62" x14ac:dyDescent="0.35">
      <c r="A252">
        <v>21</v>
      </c>
      <c r="B252">
        <v>7</v>
      </c>
      <c r="C252" t="s">
        <v>65</v>
      </c>
      <c r="D252" t="s">
        <v>27</v>
      </c>
      <c r="G252">
        <v>0.46700000000000003</v>
      </c>
      <c r="H252">
        <v>0.46700000000000003</v>
      </c>
      <c r="I252">
        <v>4395</v>
      </c>
      <c r="J252">
        <v>15539</v>
      </c>
      <c r="L252">
        <v>9189</v>
      </c>
      <c r="M252">
        <v>4.0540000000000003</v>
      </c>
      <c r="N252">
        <v>14.393000000000001</v>
      </c>
      <c r="O252">
        <v>10.339</v>
      </c>
      <c r="Q252">
        <v>0.90500000000000003</v>
      </c>
      <c r="R252">
        <v>1</v>
      </c>
      <c r="S252">
        <v>0</v>
      </c>
      <c r="T252">
        <v>0</v>
      </c>
      <c r="V252">
        <v>0</v>
      </c>
      <c r="Y252" s="11">
        <v>44844</v>
      </c>
      <c r="Z252">
        <v>0.58530092592592597</v>
      </c>
      <c r="AB252">
        <v>3</v>
      </c>
      <c r="AC252" t="s">
        <v>200</v>
      </c>
      <c r="AD252">
        <v>4.7495861941677289</v>
      </c>
      <c r="AE252">
        <v>16.578936143471452</v>
      </c>
      <c r="AF252">
        <v>11.829349949303722</v>
      </c>
      <c r="AG252">
        <v>1.000233355062647</v>
      </c>
      <c r="AJ252">
        <v>32.688969467811219</v>
      </c>
      <c r="AK252">
        <v>43.196042259491641</v>
      </c>
      <c r="AP252">
        <v>9.4537322002961162</v>
      </c>
      <c r="AQ252">
        <v>3.4433953717633776</v>
      </c>
      <c r="AV252">
        <v>13.78150506721898</v>
      </c>
      <c r="AW252">
        <v>31.034422652927219</v>
      </c>
      <c r="BB252">
        <v>10.840574162873096</v>
      </c>
      <c r="BC252">
        <v>0.53494000869481684</v>
      </c>
      <c r="BG252">
        <v>6.0579927478969902</v>
      </c>
      <c r="BH252">
        <v>16.298328203946699</v>
      </c>
      <c r="BI252">
        <v>10.240335456049708</v>
      </c>
      <c r="BJ252">
        <v>0.99756516746585788</v>
      </c>
    </row>
    <row r="253" spans="1:62" x14ac:dyDescent="0.35">
      <c r="A253">
        <v>22</v>
      </c>
      <c r="B253">
        <v>7</v>
      </c>
      <c r="C253" t="s">
        <v>65</v>
      </c>
      <c r="D253" t="s">
        <v>27</v>
      </c>
      <c r="G253">
        <v>0.46700000000000003</v>
      </c>
      <c r="H253">
        <v>0.46700000000000003</v>
      </c>
      <c r="I253">
        <v>6847</v>
      </c>
      <c r="J253">
        <v>15008</v>
      </c>
      <c r="L253">
        <v>9139</v>
      </c>
      <c r="M253">
        <v>6.0679999999999996</v>
      </c>
      <c r="N253">
        <v>13.912000000000001</v>
      </c>
      <c r="O253">
        <v>7.843</v>
      </c>
      <c r="Q253">
        <v>0.89900000000000002</v>
      </c>
      <c r="R253">
        <v>1</v>
      </c>
      <c r="S253">
        <v>0</v>
      </c>
      <c r="T253">
        <v>0</v>
      </c>
      <c r="V253">
        <v>0</v>
      </c>
      <c r="Y253" s="11">
        <v>44844</v>
      </c>
      <c r="Z253">
        <v>0.59299768518518514</v>
      </c>
      <c r="AB253">
        <v>3</v>
      </c>
      <c r="AC253" t="s">
        <v>200</v>
      </c>
      <c r="AD253">
        <v>7.3663993016262515</v>
      </c>
      <c r="AE253">
        <v>16.017720264421946</v>
      </c>
      <c r="AF253">
        <v>8.651320962795694</v>
      </c>
      <c r="AG253">
        <v>0.99489697986906867</v>
      </c>
    </row>
    <row r="254" spans="1:62" x14ac:dyDescent="0.35">
      <c r="A254">
        <v>23</v>
      </c>
      <c r="B254">
        <v>8</v>
      </c>
      <c r="C254" t="s">
        <v>65</v>
      </c>
      <c r="D254" t="s">
        <v>27</v>
      </c>
      <c r="G254">
        <v>0.6</v>
      </c>
      <c r="H254">
        <v>0.6</v>
      </c>
      <c r="I254">
        <v>1676</v>
      </c>
      <c r="J254">
        <v>137</v>
      </c>
      <c r="L254">
        <v>132</v>
      </c>
      <c r="M254">
        <v>1.417</v>
      </c>
      <c r="N254">
        <v>0.32900000000000001</v>
      </c>
      <c r="O254">
        <v>0</v>
      </c>
      <c r="Q254">
        <v>0</v>
      </c>
      <c r="R254">
        <v>1</v>
      </c>
      <c r="S254">
        <v>0</v>
      </c>
      <c r="T254">
        <v>0</v>
      </c>
      <c r="V254">
        <v>0</v>
      </c>
      <c r="Y254" s="11">
        <v>44844</v>
      </c>
      <c r="Z254">
        <v>0.6042939814814815</v>
      </c>
      <c r="AB254">
        <v>3</v>
      </c>
      <c r="AC254" t="s">
        <v>200</v>
      </c>
      <c r="AD254">
        <v>1.4382249372386011</v>
      </c>
      <c r="AE254">
        <v>0.23389301152031611</v>
      </c>
      <c r="AF254">
        <v>-1.204331925718285</v>
      </c>
      <c r="AG254">
        <v>2.6153831027538842E-2</v>
      </c>
    </row>
    <row r="255" spans="1:62" x14ac:dyDescent="0.35">
      <c r="A255">
        <v>24</v>
      </c>
      <c r="B255">
        <v>8</v>
      </c>
      <c r="C255" t="s">
        <v>65</v>
      </c>
      <c r="D255" t="s">
        <v>27</v>
      </c>
      <c r="G255">
        <v>0.6</v>
      </c>
      <c r="H255">
        <v>0.6</v>
      </c>
      <c r="I255">
        <v>1060</v>
      </c>
      <c r="J255">
        <v>181</v>
      </c>
      <c r="L255">
        <v>51</v>
      </c>
      <c r="M255">
        <v>1.0229999999999999</v>
      </c>
      <c r="N255">
        <v>0.36</v>
      </c>
      <c r="O255">
        <v>0</v>
      </c>
      <c r="Q255">
        <v>0</v>
      </c>
      <c r="R255">
        <v>1</v>
      </c>
      <c r="S255">
        <v>0</v>
      </c>
      <c r="T255">
        <v>0</v>
      </c>
      <c r="V255">
        <v>0</v>
      </c>
      <c r="Y255" s="11">
        <v>44844</v>
      </c>
      <c r="Z255">
        <v>0.61</v>
      </c>
      <c r="AB255">
        <v>3</v>
      </c>
      <c r="AC255" t="s">
        <v>200</v>
      </c>
      <c r="AD255">
        <v>0.92654477121847567</v>
      </c>
      <c r="AE255">
        <v>0.27008844115844916</v>
      </c>
      <c r="AF255">
        <v>-0.65645633006002657</v>
      </c>
      <c r="AG255">
        <v>1.9425195545956207E-2</v>
      </c>
      <c r="AJ255">
        <v>91.943197351899343</v>
      </c>
      <c r="AK255">
        <v>55.558994109269207</v>
      </c>
      <c r="AP255">
        <v>83.3358173042554</v>
      </c>
      <c r="AQ255">
        <v>181.99141995541936</v>
      </c>
      <c r="AV255">
        <v>74.728437256611471</v>
      </c>
      <c r="AW255">
        <v>257.72463932644933</v>
      </c>
      <c r="BB255">
        <v>71.600889556430886</v>
      </c>
      <c r="BC255">
        <v>184.79984036858767</v>
      </c>
      <c r="BG255">
        <v>0.72511223832905958</v>
      </c>
      <c r="BH255">
        <v>2.9995528852340265</v>
      </c>
      <c r="BI255">
        <v>2.2744406469049672</v>
      </c>
      <c r="BJ255">
        <v>0.25559199399212207</v>
      </c>
    </row>
    <row r="256" spans="1:62" x14ac:dyDescent="0.35">
      <c r="A256">
        <v>25</v>
      </c>
      <c r="B256">
        <v>8</v>
      </c>
      <c r="C256" t="s">
        <v>65</v>
      </c>
      <c r="D256" t="s">
        <v>27</v>
      </c>
      <c r="G256">
        <v>0.6</v>
      </c>
      <c r="H256">
        <v>0.6</v>
      </c>
      <c r="I256">
        <v>575</v>
      </c>
      <c r="J256">
        <v>6817</v>
      </c>
      <c r="L256">
        <v>5737</v>
      </c>
      <c r="M256">
        <v>0.71299999999999997</v>
      </c>
      <c r="N256">
        <v>5.0449999999999999</v>
      </c>
      <c r="O256">
        <v>4.3310000000000004</v>
      </c>
      <c r="Q256">
        <v>0.40300000000000002</v>
      </c>
      <c r="R256">
        <v>1</v>
      </c>
      <c r="S256">
        <v>0</v>
      </c>
      <c r="T256">
        <v>0</v>
      </c>
      <c r="V256">
        <v>0</v>
      </c>
      <c r="Y256" s="11">
        <v>44844</v>
      </c>
      <c r="Z256">
        <v>0.61677083333333338</v>
      </c>
      <c r="AB256">
        <v>3</v>
      </c>
      <c r="AC256" t="s">
        <v>200</v>
      </c>
      <c r="AD256">
        <v>0.52367970543964337</v>
      </c>
      <c r="AE256">
        <v>5.7290173293096043</v>
      </c>
      <c r="AF256">
        <v>5.2053376238699611</v>
      </c>
      <c r="AG256">
        <v>0.49175879243828796</v>
      </c>
    </row>
    <row r="257" spans="1:62" x14ac:dyDescent="0.35">
      <c r="A257">
        <v>26</v>
      </c>
      <c r="B257">
        <v>1</v>
      </c>
      <c r="C257" t="s">
        <v>71</v>
      </c>
      <c r="D257" t="s">
        <v>27</v>
      </c>
      <c r="G257">
        <v>0.3</v>
      </c>
      <c r="H257">
        <v>0.3</v>
      </c>
      <c r="I257">
        <v>1839</v>
      </c>
      <c r="J257">
        <v>1559</v>
      </c>
      <c r="L257">
        <v>62</v>
      </c>
      <c r="M257">
        <v>3.0430000000000001</v>
      </c>
      <c r="N257">
        <v>2.6659999999999999</v>
      </c>
      <c r="O257">
        <v>0</v>
      </c>
      <c r="Q257">
        <v>0</v>
      </c>
      <c r="R257">
        <v>1</v>
      </c>
      <c r="S257">
        <v>0</v>
      </c>
      <c r="T257">
        <v>0</v>
      </c>
      <c r="V257">
        <v>0</v>
      </c>
      <c r="Y257" s="11">
        <v>44844</v>
      </c>
      <c r="Z257">
        <v>0.62813657407407408</v>
      </c>
      <c r="AB257">
        <v>3</v>
      </c>
      <c r="AC257" t="s">
        <v>200</v>
      </c>
      <c r="AD257">
        <v>3.1472416506501899</v>
      </c>
      <c r="AE257">
        <v>2.8073269751054131</v>
      </c>
      <c r="AF257">
        <v>-0.33991467554477683</v>
      </c>
      <c r="AG257">
        <v>4.0677921716539799E-2</v>
      </c>
    </row>
    <row r="258" spans="1:62" x14ac:dyDescent="0.35">
      <c r="A258">
        <v>27</v>
      </c>
      <c r="B258">
        <v>1</v>
      </c>
      <c r="C258" t="s">
        <v>71</v>
      </c>
      <c r="D258" t="s">
        <v>27</v>
      </c>
      <c r="G258">
        <v>0.3</v>
      </c>
      <c r="H258">
        <v>0.3</v>
      </c>
      <c r="I258">
        <v>2497</v>
      </c>
      <c r="J258">
        <v>5948</v>
      </c>
      <c r="L258">
        <v>4176</v>
      </c>
      <c r="M258">
        <v>3.8839999999999999</v>
      </c>
      <c r="N258">
        <v>8.8629999999999995</v>
      </c>
      <c r="O258">
        <v>4.9790000000000001</v>
      </c>
      <c r="Q258">
        <v>0.53500000000000003</v>
      </c>
      <c r="R258">
        <v>1</v>
      </c>
      <c r="S258">
        <v>0</v>
      </c>
      <c r="T258">
        <v>0</v>
      </c>
      <c r="V258">
        <v>0</v>
      </c>
      <c r="Y258" s="11">
        <v>44844</v>
      </c>
      <c r="Z258">
        <v>0.63458333333333339</v>
      </c>
      <c r="AB258">
        <v>3</v>
      </c>
      <c r="AC258" t="s">
        <v>200</v>
      </c>
      <c r="AD258">
        <v>4.2403765507840943</v>
      </c>
      <c r="AE258">
        <v>10.028315187912956</v>
      </c>
      <c r="AF258">
        <v>5.7879386371288613</v>
      </c>
      <c r="AG258">
        <v>0.72417437532718087</v>
      </c>
      <c r="AI258">
        <v>100</v>
      </c>
      <c r="AK258">
        <v>42.463290941331714</v>
      </c>
      <c r="AO258">
        <v>100</v>
      </c>
      <c r="AQ258">
        <v>3.8459443481364093</v>
      </c>
      <c r="AU258">
        <v>100</v>
      </c>
      <c r="AW258">
        <v>59.795718246687684</v>
      </c>
      <c r="BA258">
        <v>100</v>
      </c>
      <c r="BC258">
        <v>6.5634483696149415</v>
      </c>
      <c r="BG258">
        <v>5.3833504281277502</v>
      </c>
      <c r="BH258">
        <v>9.8391118057136229</v>
      </c>
      <c r="BI258">
        <v>4.4557613775858727</v>
      </c>
      <c r="BJ258">
        <v>0.70116410337164514</v>
      </c>
    </row>
    <row r="259" spans="1:62" x14ac:dyDescent="0.35">
      <c r="A259">
        <v>28</v>
      </c>
      <c r="B259">
        <v>1</v>
      </c>
      <c r="C259" t="s">
        <v>71</v>
      </c>
      <c r="D259" t="s">
        <v>27</v>
      </c>
      <c r="G259">
        <v>0.3</v>
      </c>
      <c r="H259">
        <v>0.3</v>
      </c>
      <c r="I259">
        <v>3873</v>
      </c>
      <c r="J259">
        <v>5718</v>
      </c>
      <c r="L259">
        <v>3899</v>
      </c>
      <c r="M259">
        <v>5.6440000000000001</v>
      </c>
      <c r="N259">
        <v>8.5380000000000003</v>
      </c>
      <c r="O259">
        <v>2.8940000000000001</v>
      </c>
      <c r="Q259">
        <v>0.48599999999999999</v>
      </c>
      <c r="R259">
        <v>1</v>
      </c>
      <c r="S259">
        <v>0</v>
      </c>
      <c r="T259">
        <v>0</v>
      </c>
      <c r="V259">
        <v>0</v>
      </c>
      <c r="Y259" s="11">
        <v>44844</v>
      </c>
      <c r="Z259">
        <v>0.64165509259259257</v>
      </c>
      <c r="AB259">
        <v>3</v>
      </c>
      <c r="AC259" t="s">
        <v>200</v>
      </c>
      <c r="AD259">
        <v>6.5263243054714071</v>
      </c>
      <c r="AE259">
        <v>9.6499084235142902</v>
      </c>
      <c r="AF259">
        <v>3.1235841180428832</v>
      </c>
      <c r="AG259">
        <v>0.67815383141610941</v>
      </c>
    </row>
    <row r="260" spans="1:62" x14ac:dyDescent="0.35">
      <c r="A260">
        <v>29</v>
      </c>
      <c r="B260">
        <v>2</v>
      </c>
      <c r="C260" t="s">
        <v>70</v>
      </c>
      <c r="D260" t="s">
        <v>27</v>
      </c>
      <c r="G260">
        <v>0.5</v>
      </c>
      <c r="H260">
        <v>0.5</v>
      </c>
      <c r="I260">
        <v>1234</v>
      </c>
      <c r="J260">
        <v>96</v>
      </c>
      <c r="L260">
        <v>90</v>
      </c>
      <c r="M260">
        <v>1.361</v>
      </c>
      <c r="N260">
        <v>0.36</v>
      </c>
      <c r="O260">
        <v>0</v>
      </c>
      <c r="Q260">
        <v>0</v>
      </c>
      <c r="R260">
        <v>1</v>
      </c>
      <c r="S260">
        <v>0</v>
      </c>
      <c r="T260">
        <v>0</v>
      </c>
      <c r="V260">
        <v>0</v>
      </c>
      <c r="Y260" s="11">
        <v>44844</v>
      </c>
      <c r="Z260">
        <v>0.65283564814814821</v>
      </c>
      <c r="AB260">
        <v>3</v>
      </c>
      <c r="AC260" t="s">
        <v>200</v>
      </c>
      <c r="AD260">
        <v>1.2852933661521093</v>
      </c>
      <c r="AE260">
        <v>0.24019854250173966</v>
      </c>
      <c r="AF260">
        <v>-1.0450948236503697</v>
      </c>
      <c r="AG260">
        <v>2.719789071117297E-2</v>
      </c>
    </row>
    <row r="261" spans="1:62" x14ac:dyDescent="0.35">
      <c r="A261">
        <v>30</v>
      </c>
      <c r="B261">
        <v>2</v>
      </c>
      <c r="C261" t="s">
        <v>70</v>
      </c>
      <c r="D261" t="s">
        <v>27</v>
      </c>
      <c r="G261">
        <v>0.5</v>
      </c>
      <c r="H261">
        <v>0.5</v>
      </c>
      <c r="I261">
        <v>788</v>
      </c>
      <c r="J261">
        <v>106</v>
      </c>
      <c r="L261">
        <v>41</v>
      </c>
      <c r="M261">
        <v>1.0189999999999999</v>
      </c>
      <c r="N261">
        <v>0.36799999999999999</v>
      </c>
      <c r="O261">
        <v>0</v>
      </c>
      <c r="Q261">
        <v>0</v>
      </c>
      <c r="R261">
        <v>1</v>
      </c>
      <c r="S261">
        <v>0</v>
      </c>
      <c r="T261">
        <v>0</v>
      </c>
      <c r="V261">
        <v>0</v>
      </c>
      <c r="Y261" s="11">
        <v>44844</v>
      </c>
      <c r="Z261">
        <v>0.65850694444444446</v>
      </c>
      <c r="AB261">
        <v>3</v>
      </c>
      <c r="AC261" t="s">
        <v>200</v>
      </c>
      <c r="AD261">
        <v>0.84072968944111737</v>
      </c>
      <c r="AE261">
        <v>0.25007002331213957</v>
      </c>
      <c r="AF261">
        <v>-0.5906596661289778</v>
      </c>
      <c r="AG261">
        <v>2.2313399768987056E-2</v>
      </c>
      <c r="AK261">
        <v>46.641111145296065</v>
      </c>
      <c r="AQ261">
        <v>167.04332233533853</v>
      </c>
      <c r="AW261">
        <v>341.33575864771728</v>
      </c>
      <c r="BC261">
        <v>174.23903643571194</v>
      </c>
      <c r="BG261">
        <v>0.6817433521420071</v>
      </c>
      <c r="BH261">
        <v>1.5175681593674892</v>
      </c>
      <c r="BI261">
        <v>0.83582480722548214</v>
      </c>
      <c r="BJ261">
        <v>0.17323420153367017</v>
      </c>
    </row>
    <row r="262" spans="1:62" x14ac:dyDescent="0.35">
      <c r="A262">
        <v>31</v>
      </c>
      <c r="B262">
        <v>2</v>
      </c>
      <c r="C262" t="s">
        <v>70</v>
      </c>
      <c r="D262" t="s">
        <v>27</v>
      </c>
      <c r="G262">
        <v>0.5</v>
      </c>
      <c r="H262">
        <v>0.5</v>
      </c>
      <c r="I262">
        <v>469</v>
      </c>
      <c r="J262">
        <v>2674</v>
      </c>
      <c r="L262">
        <v>3069</v>
      </c>
      <c r="M262">
        <v>0.77500000000000002</v>
      </c>
      <c r="N262">
        <v>2.544</v>
      </c>
      <c r="O262">
        <v>1.7689999999999999</v>
      </c>
      <c r="Q262">
        <v>0.20499999999999999</v>
      </c>
      <c r="R262">
        <v>1</v>
      </c>
      <c r="S262">
        <v>0</v>
      </c>
      <c r="T262">
        <v>0</v>
      </c>
      <c r="V262">
        <v>0</v>
      </c>
      <c r="Y262" s="11">
        <v>44844</v>
      </c>
      <c r="Z262">
        <v>0.66501157407407407</v>
      </c>
      <c r="AB262">
        <v>3</v>
      </c>
      <c r="AC262" t="s">
        <v>200</v>
      </c>
      <c r="AD262">
        <v>0.52275701484289672</v>
      </c>
      <c r="AE262">
        <v>2.7850662954228387</v>
      </c>
      <c r="AF262">
        <v>2.2623092805799421</v>
      </c>
      <c r="AG262">
        <v>0.32415500329835328</v>
      </c>
    </row>
    <row r="263" spans="1:62" x14ac:dyDescent="0.35">
      <c r="A263">
        <v>32</v>
      </c>
      <c r="B263">
        <v>9</v>
      </c>
      <c r="C263" t="s">
        <v>128</v>
      </c>
      <c r="D263" t="s">
        <v>27</v>
      </c>
      <c r="G263">
        <v>0.5</v>
      </c>
      <c r="H263">
        <v>0.5</v>
      </c>
      <c r="I263">
        <v>2768</v>
      </c>
      <c r="J263">
        <v>7975</v>
      </c>
      <c r="L263">
        <v>3284</v>
      </c>
      <c r="M263">
        <v>2.5390000000000001</v>
      </c>
      <c r="N263">
        <v>7.0350000000000001</v>
      </c>
      <c r="O263">
        <v>4.4960000000000004</v>
      </c>
      <c r="Q263">
        <v>0.22700000000000001</v>
      </c>
      <c r="R263">
        <v>1</v>
      </c>
      <c r="S263">
        <v>0</v>
      </c>
      <c r="T263">
        <v>0</v>
      </c>
      <c r="V263">
        <v>0</v>
      </c>
      <c r="Y263" s="11">
        <v>44844</v>
      </c>
      <c r="Z263">
        <v>0.67746527777777776</v>
      </c>
      <c r="AB263">
        <v>1</v>
      </c>
      <c r="AD263">
        <v>2.8143531869473146</v>
      </c>
      <c r="AE263">
        <v>8.0179382730158366</v>
      </c>
      <c r="AF263">
        <v>5.2035850860685215</v>
      </c>
      <c r="AG263">
        <v>0.3455869533508017</v>
      </c>
    </row>
    <row r="264" spans="1:62" x14ac:dyDescent="0.35">
      <c r="A264">
        <v>33</v>
      </c>
      <c r="B264">
        <v>9</v>
      </c>
      <c r="C264" t="s">
        <v>128</v>
      </c>
      <c r="D264" t="s">
        <v>27</v>
      </c>
      <c r="G264">
        <v>0.5</v>
      </c>
      <c r="H264">
        <v>0.5</v>
      </c>
      <c r="I264">
        <v>3778</v>
      </c>
      <c r="J264">
        <v>7990</v>
      </c>
      <c r="L264">
        <v>3280</v>
      </c>
      <c r="M264">
        <v>3.3130000000000002</v>
      </c>
      <c r="N264">
        <v>7.048</v>
      </c>
      <c r="O264">
        <v>3.734</v>
      </c>
      <c r="Q264">
        <v>0.22700000000000001</v>
      </c>
      <c r="R264">
        <v>1</v>
      </c>
      <c r="S264">
        <v>0</v>
      </c>
      <c r="T264">
        <v>0</v>
      </c>
      <c r="V264">
        <v>0</v>
      </c>
      <c r="Y264" s="11">
        <v>44844</v>
      </c>
      <c r="Z264">
        <v>0.68478009259259265</v>
      </c>
      <c r="AB264">
        <v>1</v>
      </c>
      <c r="AD264">
        <v>3.8211005265843143</v>
      </c>
      <c r="AE264">
        <v>8.0327454942314365</v>
      </c>
      <c r="AF264">
        <v>4.2116449676471222</v>
      </c>
      <c r="AG264">
        <v>0.34518821939633754</v>
      </c>
      <c r="AK264">
        <v>5.2185993376096855E-2</v>
      </c>
      <c r="AQ264">
        <v>0.80780132956489747</v>
      </c>
      <c r="AW264">
        <v>1.5816699690820659</v>
      </c>
      <c r="BC264">
        <v>1.8948545310308711</v>
      </c>
      <c r="BG264">
        <v>3.8201037470401191</v>
      </c>
      <c r="BH264">
        <v>8.0653213809057558</v>
      </c>
      <c r="BI264">
        <v>4.2452176338656367</v>
      </c>
      <c r="BJ264">
        <v>0.34194850601631627</v>
      </c>
    </row>
    <row r="265" spans="1:62" x14ac:dyDescent="0.35">
      <c r="A265">
        <v>34</v>
      </c>
      <c r="B265">
        <v>9</v>
      </c>
      <c r="C265" t="s">
        <v>128</v>
      </c>
      <c r="D265" t="s">
        <v>27</v>
      </c>
      <c r="G265">
        <v>0.5</v>
      </c>
      <c r="H265">
        <v>0.5</v>
      </c>
      <c r="I265">
        <v>3776</v>
      </c>
      <c r="J265">
        <v>8056</v>
      </c>
      <c r="L265">
        <v>3215</v>
      </c>
      <c r="M265">
        <v>3.3119999999999998</v>
      </c>
      <c r="N265">
        <v>7.1040000000000001</v>
      </c>
      <c r="O265">
        <v>3.7919999999999998</v>
      </c>
      <c r="Q265">
        <v>0.22</v>
      </c>
      <c r="R265">
        <v>1</v>
      </c>
      <c r="S265">
        <v>0</v>
      </c>
      <c r="T265">
        <v>0</v>
      </c>
      <c r="V265">
        <v>0</v>
      </c>
      <c r="Y265" s="11">
        <v>44844</v>
      </c>
      <c r="Z265">
        <v>0.6925810185185185</v>
      </c>
      <c r="AB265">
        <v>1</v>
      </c>
      <c r="AD265">
        <v>3.8191069674959239</v>
      </c>
      <c r="AE265">
        <v>8.0978972675800751</v>
      </c>
      <c r="AF265">
        <v>4.2787903000841512</v>
      </c>
      <c r="AG265">
        <v>0.338708792636295</v>
      </c>
    </row>
    <row r="266" spans="1:62" x14ac:dyDescent="0.35">
      <c r="A266">
        <v>35</v>
      </c>
      <c r="B266">
        <v>10</v>
      </c>
      <c r="C266" t="s">
        <v>129</v>
      </c>
      <c r="D266" t="s">
        <v>27</v>
      </c>
      <c r="G266">
        <v>0.5</v>
      </c>
      <c r="H266">
        <v>0.5</v>
      </c>
      <c r="I266">
        <v>1268</v>
      </c>
      <c r="J266">
        <v>390</v>
      </c>
      <c r="L266">
        <v>55</v>
      </c>
      <c r="M266">
        <v>1.3879999999999999</v>
      </c>
      <c r="N266">
        <v>0.60899999999999999</v>
      </c>
      <c r="O266">
        <v>0</v>
      </c>
      <c r="Q266">
        <v>0</v>
      </c>
      <c r="R266">
        <v>1</v>
      </c>
      <c r="S266">
        <v>0</v>
      </c>
      <c r="T266">
        <v>0</v>
      </c>
      <c r="V266">
        <v>0</v>
      </c>
      <c r="Y266" s="11">
        <v>44844</v>
      </c>
      <c r="Z266">
        <v>0.70400462962962962</v>
      </c>
      <c r="AB266">
        <v>3</v>
      </c>
      <c r="AC266" t="s">
        <v>200</v>
      </c>
      <c r="AD266">
        <v>1.319183870654741</v>
      </c>
      <c r="AE266">
        <v>0.53042007832749727</v>
      </c>
      <c r="AF266">
        <v>-0.7887637923272437</v>
      </c>
      <c r="AG266">
        <v>2.3708968609611605E-2</v>
      </c>
    </row>
    <row r="267" spans="1:62" x14ac:dyDescent="0.35">
      <c r="A267">
        <v>36</v>
      </c>
      <c r="B267">
        <v>10</v>
      </c>
      <c r="C267" t="s">
        <v>129</v>
      </c>
      <c r="D267" t="s">
        <v>27</v>
      </c>
      <c r="G267">
        <v>0.5</v>
      </c>
      <c r="H267">
        <v>0.5</v>
      </c>
      <c r="I267">
        <v>1194</v>
      </c>
      <c r="J267">
        <v>5383</v>
      </c>
      <c r="L267">
        <v>1444</v>
      </c>
      <c r="M267">
        <v>1.331</v>
      </c>
      <c r="N267">
        <v>4.8390000000000004</v>
      </c>
      <c r="O267">
        <v>3.508</v>
      </c>
      <c r="Q267">
        <v>3.5000000000000003E-2</v>
      </c>
      <c r="R267">
        <v>1</v>
      </c>
      <c r="S267">
        <v>0</v>
      </c>
      <c r="T267">
        <v>0</v>
      </c>
      <c r="V267">
        <v>0</v>
      </c>
      <c r="Y267" s="11">
        <v>44844</v>
      </c>
      <c r="Z267">
        <v>0.710474537037037</v>
      </c>
      <c r="AB267">
        <v>3</v>
      </c>
      <c r="AC267" t="s">
        <v>200</v>
      </c>
      <c r="AD267">
        <v>1.2454221843843074</v>
      </c>
      <c r="AE267">
        <v>5.4592504469601772</v>
      </c>
      <c r="AF267">
        <v>4.2138282625758698</v>
      </c>
      <c r="AG267">
        <v>0.16216933429728983</v>
      </c>
      <c r="AK267">
        <v>61.973680443780758</v>
      </c>
      <c r="AQ267">
        <v>5.2299544540147487</v>
      </c>
      <c r="AW267">
        <v>21.708879596613599</v>
      </c>
      <c r="BC267">
        <v>3.5025338980001757</v>
      </c>
      <c r="BG267">
        <v>1.8046155086777298</v>
      </c>
      <c r="BH267">
        <v>5.6058419369946151</v>
      </c>
      <c r="BI267">
        <v>3.8012264283168857</v>
      </c>
      <c r="BJ267">
        <v>0.15937819661604075</v>
      </c>
    </row>
    <row r="268" spans="1:62" x14ac:dyDescent="0.35">
      <c r="A268">
        <v>37</v>
      </c>
      <c r="B268">
        <v>10</v>
      </c>
      <c r="C268" t="s">
        <v>129</v>
      </c>
      <c r="D268" t="s">
        <v>27</v>
      </c>
      <c r="G268">
        <v>0.5</v>
      </c>
      <c r="H268">
        <v>0.5</v>
      </c>
      <c r="I268">
        <v>2316</v>
      </c>
      <c r="J268">
        <v>5680</v>
      </c>
      <c r="L268">
        <v>1388</v>
      </c>
      <c r="M268">
        <v>2.1920000000000002</v>
      </c>
      <c r="N268">
        <v>5.09</v>
      </c>
      <c r="O268">
        <v>2.8980000000000001</v>
      </c>
      <c r="Q268">
        <v>2.9000000000000001E-2</v>
      </c>
      <c r="R268">
        <v>1</v>
      </c>
      <c r="S268">
        <v>0</v>
      </c>
      <c r="T268">
        <v>0</v>
      </c>
      <c r="V268">
        <v>0</v>
      </c>
      <c r="Y268" s="11">
        <v>44844</v>
      </c>
      <c r="Z268">
        <v>0.71778935185185189</v>
      </c>
      <c r="AB268">
        <v>3</v>
      </c>
      <c r="AC268" t="s">
        <v>200</v>
      </c>
      <c r="AD268">
        <v>2.3638088329711522</v>
      </c>
      <c r="AE268">
        <v>5.7524334270290538</v>
      </c>
      <c r="AF268">
        <v>3.3886245940579016</v>
      </c>
      <c r="AG268">
        <v>0.15658705893479163</v>
      </c>
    </row>
    <row r="269" spans="1:62" x14ac:dyDescent="0.35">
      <c r="A269">
        <v>38</v>
      </c>
      <c r="B269">
        <v>11</v>
      </c>
      <c r="C269" t="s">
        <v>130</v>
      </c>
      <c r="D269" t="s">
        <v>27</v>
      </c>
      <c r="G269">
        <v>0.5</v>
      </c>
      <c r="H269">
        <v>0.5</v>
      </c>
      <c r="I269">
        <v>1097</v>
      </c>
      <c r="J269">
        <v>2718</v>
      </c>
      <c r="L269">
        <v>1084</v>
      </c>
      <c r="M269">
        <v>1.2569999999999999</v>
      </c>
      <c r="N269">
        <v>2.581</v>
      </c>
      <c r="O269">
        <v>1.3240000000000001</v>
      </c>
      <c r="Q269">
        <v>0</v>
      </c>
      <c r="R269">
        <v>1</v>
      </c>
      <c r="S269">
        <v>0</v>
      </c>
      <c r="T269">
        <v>0</v>
      </c>
      <c r="V269">
        <v>0</v>
      </c>
      <c r="Y269" s="11">
        <v>44844</v>
      </c>
      <c r="Z269">
        <v>0.72949074074074083</v>
      </c>
      <c r="AB269">
        <v>3</v>
      </c>
      <c r="AC269" t="s">
        <v>200</v>
      </c>
      <c r="AD269">
        <v>1.1487345685973875</v>
      </c>
      <c r="AE269">
        <v>2.8285008109885981</v>
      </c>
      <c r="AF269">
        <v>1.6797662423912105</v>
      </c>
      <c r="AG269">
        <v>0.12628327839551576</v>
      </c>
    </row>
    <row r="270" spans="1:62" x14ac:dyDescent="0.35">
      <c r="A270">
        <v>39</v>
      </c>
      <c r="B270">
        <v>11</v>
      </c>
      <c r="C270" t="s">
        <v>130</v>
      </c>
      <c r="D270" t="s">
        <v>27</v>
      </c>
      <c r="G270">
        <v>0.5</v>
      </c>
      <c r="H270">
        <v>0.5</v>
      </c>
      <c r="I270">
        <v>2392</v>
      </c>
      <c r="J270">
        <v>5316</v>
      </c>
      <c r="L270">
        <v>2242</v>
      </c>
      <c r="M270">
        <v>2.25</v>
      </c>
      <c r="N270">
        <v>4.782</v>
      </c>
      <c r="O270">
        <v>2.532</v>
      </c>
      <c r="Q270">
        <v>0.11899999999999999</v>
      </c>
      <c r="R270">
        <v>1</v>
      </c>
      <c r="S270">
        <v>0</v>
      </c>
      <c r="T270">
        <v>0</v>
      </c>
      <c r="V270">
        <v>0</v>
      </c>
      <c r="Y270" s="11">
        <v>44844</v>
      </c>
      <c r="Z270">
        <v>0.73643518518518514</v>
      </c>
      <c r="AB270">
        <v>3</v>
      </c>
      <c r="AC270" t="s">
        <v>200</v>
      </c>
      <c r="AD270">
        <v>2.4395640783299761</v>
      </c>
      <c r="AE270">
        <v>5.3931115255304976</v>
      </c>
      <c r="AF270">
        <v>2.9535474472005214</v>
      </c>
      <c r="AG270">
        <v>0.24171675821288899</v>
      </c>
      <c r="AK270">
        <v>15.143813527791352</v>
      </c>
      <c r="AQ270">
        <v>2.1834361132557492</v>
      </c>
      <c r="AW270">
        <v>19.150486947144888</v>
      </c>
      <c r="BC270">
        <v>4.2968310096465929</v>
      </c>
      <c r="BG270">
        <v>2.6394183769410837</v>
      </c>
      <c r="BH270">
        <v>5.3348697887491383</v>
      </c>
      <c r="BI270">
        <v>2.6954514118080546</v>
      </c>
      <c r="BJ270">
        <v>0.236632900293471</v>
      </c>
    </row>
    <row r="271" spans="1:62" x14ac:dyDescent="0.35">
      <c r="A271">
        <v>40</v>
      </c>
      <c r="B271">
        <v>11</v>
      </c>
      <c r="C271" t="s">
        <v>130</v>
      </c>
      <c r="D271" t="s">
        <v>27</v>
      </c>
      <c r="G271">
        <v>0.5</v>
      </c>
      <c r="H271">
        <v>0.5</v>
      </c>
      <c r="I271">
        <v>2793</v>
      </c>
      <c r="J271">
        <v>5198</v>
      </c>
      <c r="L271">
        <v>2140</v>
      </c>
      <c r="M271">
        <v>2.5579999999999998</v>
      </c>
      <c r="N271">
        <v>4.6820000000000004</v>
      </c>
      <c r="O271">
        <v>2.1240000000000001</v>
      </c>
      <c r="Q271">
        <v>0.108</v>
      </c>
      <c r="R271">
        <v>1</v>
      </c>
      <c r="S271">
        <v>0</v>
      </c>
      <c r="T271">
        <v>0</v>
      </c>
      <c r="V271">
        <v>0</v>
      </c>
      <c r="Y271" s="11">
        <v>44844</v>
      </c>
      <c r="Z271">
        <v>0.74392361111111116</v>
      </c>
      <c r="AB271">
        <v>3</v>
      </c>
      <c r="AC271" t="s">
        <v>200</v>
      </c>
      <c r="AD271">
        <v>2.8392726755521909</v>
      </c>
      <c r="AE271">
        <v>5.2766280519677782</v>
      </c>
      <c r="AF271">
        <v>2.4373553764155873</v>
      </c>
      <c r="AG271">
        <v>0.23154904237405302</v>
      </c>
    </row>
    <row r="272" spans="1:62" x14ac:dyDescent="0.35">
      <c r="A272">
        <v>41</v>
      </c>
      <c r="B272">
        <v>12</v>
      </c>
      <c r="C272" t="s">
        <v>131</v>
      </c>
      <c r="D272" t="s">
        <v>27</v>
      </c>
      <c r="G272">
        <v>0.5</v>
      </c>
      <c r="H272">
        <v>0.5</v>
      </c>
      <c r="I272">
        <v>1145</v>
      </c>
      <c r="J272">
        <v>600</v>
      </c>
      <c r="L272">
        <v>81</v>
      </c>
      <c r="M272">
        <v>1.2929999999999999</v>
      </c>
      <c r="N272">
        <v>0.78700000000000003</v>
      </c>
      <c r="O272">
        <v>0</v>
      </c>
      <c r="Q272">
        <v>0</v>
      </c>
      <c r="R272">
        <v>1</v>
      </c>
      <c r="S272">
        <v>0</v>
      </c>
      <c r="T272">
        <v>0</v>
      </c>
      <c r="V272">
        <v>0</v>
      </c>
      <c r="Y272" s="11">
        <v>44844</v>
      </c>
      <c r="Z272">
        <v>0.75520833333333337</v>
      </c>
      <c r="AB272">
        <v>3</v>
      </c>
      <c r="AC272" t="s">
        <v>200</v>
      </c>
      <c r="AD272">
        <v>1.1965799867187501</v>
      </c>
      <c r="AE272">
        <v>0.73772117534589554</v>
      </c>
      <c r="AF272">
        <v>-0.45885881137285456</v>
      </c>
      <c r="AG272">
        <v>2.630073931362862E-2</v>
      </c>
    </row>
    <row r="273" spans="1:62" x14ac:dyDescent="0.35">
      <c r="A273">
        <v>42</v>
      </c>
      <c r="B273">
        <v>12</v>
      </c>
      <c r="C273" t="s">
        <v>131</v>
      </c>
      <c r="D273" t="s">
        <v>27</v>
      </c>
      <c r="G273">
        <v>0.5</v>
      </c>
      <c r="H273">
        <v>0.5</v>
      </c>
      <c r="I273">
        <v>1558</v>
      </c>
      <c r="J273">
        <v>4638</v>
      </c>
      <c r="L273">
        <v>1995</v>
      </c>
      <c r="M273">
        <v>1.61</v>
      </c>
      <c r="N273">
        <v>4.2069999999999999</v>
      </c>
      <c r="O273">
        <v>2.597</v>
      </c>
      <c r="Q273">
        <v>9.2999999999999999E-2</v>
      </c>
      <c r="R273">
        <v>1</v>
      </c>
      <c r="S273">
        <v>0</v>
      </c>
      <c r="T273">
        <v>0</v>
      </c>
      <c r="V273">
        <v>0</v>
      </c>
      <c r="Y273" s="11">
        <v>44844</v>
      </c>
      <c r="Z273">
        <v>0.76186342592592593</v>
      </c>
      <c r="AB273">
        <v>3</v>
      </c>
      <c r="AC273" t="s">
        <v>200</v>
      </c>
      <c r="AD273">
        <v>1.6082499384713052</v>
      </c>
      <c r="AE273">
        <v>4.7238251265853828</v>
      </c>
      <c r="AF273">
        <v>3.1155751881140779</v>
      </c>
      <c r="AG273">
        <v>0.21709493652472736</v>
      </c>
      <c r="AK273">
        <v>29.710609639514896</v>
      </c>
      <c r="AQ273">
        <v>4.9125267083287527</v>
      </c>
      <c r="AW273">
        <v>10.944194942159159</v>
      </c>
      <c r="BC273">
        <v>0.18349949724317705</v>
      </c>
      <c r="BG273">
        <v>1.8888433801622115</v>
      </c>
      <c r="BH273">
        <v>4.8427764703507021</v>
      </c>
      <c r="BI273">
        <v>2.9539330901884906</v>
      </c>
      <c r="BJ273">
        <v>0.21729430350195944</v>
      </c>
    </row>
    <row r="274" spans="1:62" x14ac:dyDescent="0.35">
      <c r="A274">
        <v>43</v>
      </c>
      <c r="B274">
        <v>12</v>
      </c>
      <c r="C274" t="s">
        <v>131</v>
      </c>
      <c r="D274" t="s">
        <v>27</v>
      </c>
      <c r="G274">
        <v>0.5</v>
      </c>
      <c r="H274">
        <v>0.5</v>
      </c>
      <c r="I274">
        <v>2121</v>
      </c>
      <c r="J274">
        <v>4879</v>
      </c>
      <c r="L274">
        <v>1999</v>
      </c>
      <c r="M274">
        <v>2.0419999999999998</v>
      </c>
      <c r="N274">
        <v>4.4119999999999999</v>
      </c>
      <c r="O274">
        <v>2.37</v>
      </c>
      <c r="Q274">
        <v>9.2999999999999999E-2</v>
      </c>
      <c r="R274">
        <v>1</v>
      </c>
      <c r="S274">
        <v>0</v>
      </c>
      <c r="T274">
        <v>0</v>
      </c>
      <c r="V274">
        <v>0</v>
      </c>
      <c r="Y274" s="11">
        <v>44844</v>
      </c>
      <c r="Z274">
        <v>0.76928240740740739</v>
      </c>
      <c r="AB274">
        <v>3</v>
      </c>
      <c r="AC274" t="s">
        <v>200</v>
      </c>
      <c r="AD274">
        <v>2.1694368218531181</v>
      </c>
      <c r="AE274">
        <v>4.9617278141160215</v>
      </c>
      <c r="AF274">
        <v>2.7922909922629033</v>
      </c>
      <c r="AG274">
        <v>0.21749367047919152</v>
      </c>
    </row>
    <row r="275" spans="1:62" x14ac:dyDescent="0.35">
      <c r="A275">
        <v>44</v>
      </c>
      <c r="B275">
        <v>13</v>
      </c>
      <c r="C275" t="s">
        <v>132</v>
      </c>
      <c r="D275" t="s">
        <v>27</v>
      </c>
      <c r="G275">
        <v>0.5</v>
      </c>
      <c r="H275">
        <v>0.5</v>
      </c>
      <c r="I275">
        <v>1775</v>
      </c>
      <c r="J275">
        <v>264</v>
      </c>
      <c r="L275">
        <v>139</v>
      </c>
      <c r="M275">
        <v>1.776</v>
      </c>
      <c r="N275">
        <v>0.502</v>
      </c>
      <c r="O275">
        <v>0</v>
      </c>
      <c r="Q275">
        <v>0</v>
      </c>
      <c r="R275">
        <v>1</v>
      </c>
      <c r="S275">
        <v>0</v>
      </c>
      <c r="T275">
        <v>0</v>
      </c>
      <c r="V275">
        <v>0</v>
      </c>
      <c r="Y275" s="11">
        <v>44844</v>
      </c>
      <c r="Z275">
        <v>0.78021990740740732</v>
      </c>
      <c r="AB275">
        <v>3</v>
      </c>
      <c r="AC275" t="s">
        <v>200</v>
      </c>
      <c r="AD275">
        <v>1.8245510995616308</v>
      </c>
      <c r="AE275">
        <v>0.40603942011645827</v>
      </c>
      <c r="AF275">
        <v>-1.4185116794451724</v>
      </c>
      <c r="AG275">
        <v>3.2082381653358881E-2</v>
      </c>
    </row>
    <row r="276" spans="1:62" x14ac:dyDescent="0.35">
      <c r="A276">
        <v>45</v>
      </c>
      <c r="B276">
        <v>13</v>
      </c>
      <c r="C276" t="s">
        <v>132</v>
      </c>
      <c r="D276" t="s">
        <v>27</v>
      </c>
      <c r="G276">
        <v>0.5</v>
      </c>
      <c r="H276">
        <v>0.5</v>
      </c>
      <c r="I276">
        <v>1235</v>
      </c>
      <c r="J276">
        <v>298</v>
      </c>
      <c r="L276">
        <v>103</v>
      </c>
      <c r="M276">
        <v>1.363</v>
      </c>
      <c r="N276">
        <v>0.53100000000000003</v>
      </c>
      <c r="O276">
        <v>0</v>
      </c>
      <c r="Q276">
        <v>0</v>
      </c>
      <c r="R276">
        <v>1</v>
      </c>
      <c r="S276">
        <v>0</v>
      </c>
      <c r="T276">
        <v>0</v>
      </c>
      <c r="V276">
        <v>0</v>
      </c>
      <c r="Y276" s="11">
        <v>44844</v>
      </c>
      <c r="Z276">
        <v>0.78589120370370369</v>
      </c>
      <c r="AB276">
        <v>3</v>
      </c>
      <c r="AC276" t="s">
        <v>200</v>
      </c>
      <c r="AD276">
        <v>1.2862901456963045</v>
      </c>
      <c r="AE276">
        <v>0.43960245487181804</v>
      </c>
      <c r="AF276">
        <v>-0.84668769082448647</v>
      </c>
      <c r="AG276">
        <v>2.8493776063181479E-2</v>
      </c>
      <c r="AK276">
        <v>36.357110236171188</v>
      </c>
      <c r="AQ276">
        <v>152.78379183663588</v>
      </c>
      <c r="AW276">
        <v>418.88035499807853</v>
      </c>
      <c r="BC276">
        <v>175.88684305361735</v>
      </c>
      <c r="BG276">
        <v>1.0884294061735873</v>
      </c>
      <c r="BH276">
        <v>1.8620828396504465</v>
      </c>
      <c r="BI276">
        <v>0.77365343347685911</v>
      </c>
      <c r="BJ276">
        <v>0.23633384982762287</v>
      </c>
    </row>
    <row r="277" spans="1:62" x14ac:dyDescent="0.35">
      <c r="A277">
        <v>46</v>
      </c>
      <c r="B277">
        <v>13</v>
      </c>
      <c r="C277" t="s">
        <v>132</v>
      </c>
      <c r="D277" t="s">
        <v>27</v>
      </c>
      <c r="G277">
        <v>0.5</v>
      </c>
      <c r="H277">
        <v>0.5</v>
      </c>
      <c r="I277">
        <v>838</v>
      </c>
      <c r="J277">
        <v>3180</v>
      </c>
      <c r="L277">
        <v>4273</v>
      </c>
      <c r="M277">
        <v>1.0580000000000001</v>
      </c>
      <c r="N277">
        <v>2.9729999999999999</v>
      </c>
      <c r="O277">
        <v>1.915</v>
      </c>
      <c r="Q277">
        <v>0.33100000000000002</v>
      </c>
      <c r="R277">
        <v>1</v>
      </c>
      <c r="S277">
        <v>0</v>
      </c>
      <c r="T277">
        <v>0</v>
      </c>
      <c r="V277">
        <v>0</v>
      </c>
      <c r="Y277" s="11">
        <v>44844</v>
      </c>
      <c r="Z277">
        <v>0.79290509259259256</v>
      </c>
      <c r="AB277">
        <v>3</v>
      </c>
      <c r="AC277" t="s">
        <v>200</v>
      </c>
      <c r="AD277">
        <v>0.89056866665086998</v>
      </c>
      <c r="AE277">
        <v>3.2845632244290748</v>
      </c>
      <c r="AF277">
        <v>2.3939945577782047</v>
      </c>
      <c r="AG277">
        <v>0.44417392359206426</v>
      </c>
    </row>
    <row r="278" spans="1:62" x14ac:dyDescent="0.35">
      <c r="A278">
        <v>47</v>
      </c>
      <c r="B278">
        <v>14</v>
      </c>
      <c r="C278" t="s">
        <v>133</v>
      </c>
      <c r="D278" t="s">
        <v>27</v>
      </c>
      <c r="G278">
        <v>0.5</v>
      </c>
      <c r="H278">
        <v>0.5</v>
      </c>
      <c r="I278">
        <v>1927</v>
      </c>
      <c r="J278">
        <v>9335</v>
      </c>
      <c r="L278">
        <v>3176</v>
      </c>
      <c r="M278">
        <v>1.893</v>
      </c>
      <c r="N278">
        <v>8.1869999999999994</v>
      </c>
      <c r="O278">
        <v>6.2939999999999996</v>
      </c>
      <c r="Q278">
        <v>0.216</v>
      </c>
      <c r="R278">
        <v>1</v>
      </c>
      <c r="S278">
        <v>0</v>
      </c>
      <c r="T278">
        <v>0</v>
      </c>
      <c r="V278">
        <v>0</v>
      </c>
      <c r="Y278" s="11">
        <v>44844</v>
      </c>
      <c r="Z278">
        <v>0.80525462962962957</v>
      </c>
      <c r="AB278">
        <v>3</v>
      </c>
      <c r="AC278" t="s">
        <v>200</v>
      </c>
      <c r="AD278">
        <v>1.976061590279278</v>
      </c>
      <c r="AE278">
        <v>9.3604596632302233</v>
      </c>
      <c r="AF278">
        <v>7.3843980729509457</v>
      </c>
      <c r="AG278">
        <v>0.33482113658026946</v>
      </c>
    </row>
    <row r="279" spans="1:62" x14ac:dyDescent="0.35">
      <c r="A279">
        <v>48</v>
      </c>
      <c r="B279">
        <v>14</v>
      </c>
      <c r="C279" t="s">
        <v>133</v>
      </c>
      <c r="D279" t="s">
        <v>27</v>
      </c>
      <c r="G279">
        <v>0.5</v>
      </c>
      <c r="H279">
        <v>0.5</v>
      </c>
      <c r="I279">
        <v>10053</v>
      </c>
      <c r="J279">
        <v>14495</v>
      </c>
      <c r="L279">
        <v>5969</v>
      </c>
      <c r="M279">
        <v>8.1270000000000007</v>
      </c>
      <c r="N279">
        <v>12.558999999999999</v>
      </c>
      <c r="O279">
        <v>4.431</v>
      </c>
      <c r="Q279">
        <v>0.50800000000000001</v>
      </c>
      <c r="R279">
        <v>1</v>
      </c>
      <c r="S279">
        <v>0</v>
      </c>
      <c r="T279">
        <v>0</v>
      </c>
      <c r="V279">
        <v>0</v>
      </c>
      <c r="Y279" s="11">
        <v>44844</v>
      </c>
      <c r="Z279">
        <v>0.81254629629629627</v>
      </c>
      <c r="AB279">
        <v>3</v>
      </c>
      <c r="AC279" t="s">
        <v>200</v>
      </c>
      <c r="AD279">
        <v>10.075892166408249</v>
      </c>
      <c r="AE279">
        <v>14.454143761396582</v>
      </c>
      <c r="AF279">
        <v>4.3782515949883329</v>
      </c>
      <c r="AG279">
        <v>0.61323712028486643</v>
      </c>
      <c r="AK279">
        <v>32.328571156174505</v>
      </c>
      <c r="AQ279">
        <v>10.683587170194023</v>
      </c>
      <c r="AW279">
        <v>314.31066021986129</v>
      </c>
      <c r="BC279">
        <v>6.2516313247751185</v>
      </c>
      <c r="BG279">
        <v>12.018615498044397</v>
      </c>
      <c r="BH279">
        <v>13.721186311224388</v>
      </c>
      <c r="BI279">
        <v>1.7025708131799897</v>
      </c>
      <c r="BJ279">
        <v>0.63302429277515015</v>
      </c>
    </row>
    <row r="280" spans="1:62" x14ac:dyDescent="0.35">
      <c r="A280">
        <v>49</v>
      </c>
      <c r="B280">
        <v>14</v>
      </c>
      <c r="C280" t="s">
        <v>133</v>
      </c>
      <c r="D280" t="s">
        <v>27</v>
      </c>
      <c r="G280">
        <v>0.5</v>
      </c>
      <c r="H280">
        <v>0.5</v>
      </c>
      <c r="I280">
        <v>13951</v>
      </c>
      <c r="J280">
        <v>13010</v>
      </c>
      <c r="L280">
        <v>6366</v>
      </c>
      <c r="M280">
        <v>11.118</v>
      </c>
      <c r="N280">
        <v>11.301</v>
      </c>
      <c r="O280">
        <v>0.183</v>
      </c>
      <c r="Q280">
        <v>0.55000000000000004</v>
      </c>
      <c r="R280">
        <v>1</v>
      </c>
      <c r="S280">
        <v>0</v>
      </c>
      <c r="T280">
        <v>0</v>
      </c>
      <c r="V280">
        <v>0</v>
      </c>
      <c r="Y280" s="11">
        <v>44844</v>
      </c>
      <c r="Z280">
        <v>0.8205324074074074</v>
      </c>
      <c r="AB280">
        <v>3</v>
      </c>
      <c r="AC280" t="s">
        <v>200</v>
      </c>
      <c r="AD280">
        <v>13.961338829680548</v>
      </c>
      <c r="AE280">
        <v>12.988228861052194</v>
      </c>
      <c r="AF280">
        <v>-0.97310996862835353</v>
      </c>
      <c r="AG280">
        <v>0.65281146526543388</v>
      </c>
    </row>
    <row r="281" spans="1:62" x14ac:dyDescent="0.35">
      <c r="A281">
        <v>50</v>
      </c>
      <c r="B281">
        <v>15</v>
      </c>
      <c r="C281" t="s">
        <v>134</v>
      </c>
      <c r="D281" t="s">
        <v>27</v>
      </c>
      <c r="G281">
        <v>0.5</v>
      </c>
      <c r="H281">
        <v>0.5</v>
      </c>
      <c r="I281">
        <v>3866</v>
      </c>
      <c r="J281">
        <v>7716</v>
      </c>
      <c r="L281">
        <v>9523</v>
      </c>
      <c r="M281">
        <v>3.3809999999999998</v>
      </c>
      <c r="N281">
        <v>6.8150000000000004</v>
      </c>
      <c r="O281">
        <v>3.4350000000000001</v>
      </c>
      <c r="Q281">
        <v>0.88</v>
      </c>
      <c r="R281">
        <v>1</v>
      </c>
      <c r="S281">
        <v>0</v>
      </c>
      <c r="T281">
        <v>0</v>
      </c>
      <c r="V281">
        <v>0</v>
      </c>
      <c r="Y281" s="11">
        <v>44844</v>
      </c>
      <c r="Z281">
        <v>0.83392361111111113</v>
      </c>
      <c r="AB281">
        <v>1</v>
      </c>
      <c r="AD281">
        <v>3.9088171264734788</v>
      </c>
      <c r="AE281">
        <v>7.7622669200264784</v>
      </c>
      <c r="AF281">
        <v>3.8534497935529997</v>
      </c>
      <c r="AG281">
        <v>0.96751223882626936</v>
      </c>
    </row>
    <row r="282" spans="1:62" x14ac:dyDescent="0.35">
      <c r="A282">
        <v>51</v>
      </c>
      <c r="B282">
        <v>15</v>
      </c>
      <c r="C282" t="s">
        <v>134</v>
      </c>
      <c r="D282" t="s">
        <v>27</v>
      </c>
      <c r="G282">
        <v>0.5</v>
      </c>
      <c r="H282">
        <v>0.5</v>
      </c>
      <c r="I282">
        <v>5677</v>
      </c>
      <c r="J282">
        <v>7515</v>
      </c>
      <c r="L282">
        <v>10043</v>
      </c>
      <c r="M282">
        <v>4.7699999999999996</v>
      </c>
      <c r="N282">
        <v>6.6449999999999996</v>
      </c>
      <c r="O282">
        <v>1.875</v>
      </c>
      <c r="Q282">
        <v>0.93400000000000005</v>
      </c>
      <c r="R282">
        <v>1</v>
      </c>
      <c r="S282">
        <v>0</v>
      </c>
      <c r="T282">
        <v>0</v>
      </c>
      <c r="V282">
        <v>0</v>
      </c>
      <c r="Y282" s="11">
        <v>44844</v>
      </c>
      <c r="Z282">
        <v>0.84120370370370379</v>
      </c>
      <c r="AB282">
        <v>1</v>
      </c>
      <c r="AD282">
        <v>5.7139848810107123</v>
      </c>
      <c r="AE282">
        <v>7.5638501557374402</v>
      </c>
      <c r="AF282">
        <v>1.8498652747267279</v>
      </c>
      <c r="AG282">
        <v>1.0193476529066097</v>
      </c>
      <c r="AK282">
        <v>0.34950089708424059</v>
      </c>
      <c r="AQ282">
        <v>2.8861458826502067</v>
      </c>
      <c r="AW282">
        <v>11.143642838652648</v>
      </c>
      <c r="BC282">
        <v>9.9611195901671881</v>
      </c>
      <c r="BG282">
        <v>5.7040170855687613</v>
      </c>
      <c r="BH282">
        <v>7.4562510149040815</v>
      </c>
      <c r="BI282">
        <v>1.7522339293353193</v>
      </c>
      <c r="BJ282">
        <v>1.0727780028048066</v>
      </c>
    </row>
    <row r="283" spans="1:62" x14ac:dyDescent="0.35">
      <c r="A283">
        <v>52</v>
      </c>
      <c r="B283">
        <v>15</v>
      </c>
      <c r="C283" t="s">
        <v>134</v>
      </c>
      <c r="D283" t="s">
        <v>27</v>
      </c>
      <c r="G283">
        <v>0.5</v>
      </c>
      <c r="H283">
        <v>0.5</v>
      </c>
      <c r="I283">
        <v>5657</v>
      </c>
      <c r="J283">
        <v>7297</v>
      </c>
      <c r="L283">
        <v>11115</v>
      </c>
      <c r="M283">
        <v>4.7549999999999999</v>
      </c>
      <c r="N283">
        <v>6.4610000000000003</v>
      </c>
      <c r="O283">
        <v>1.706</v>
      </c>
      <c r="Q283">
        <v>1.046</v>
      </c>
      <c r="R283">
        <v>1</v>
      </c>
      <c r="S283">
        <v>0</v>
      </c>
      <c r="T283">
        <v>0</v>
      </c>
      <c r="V283">
        <v>0</v>
      </c>
      <c r="Y283" s="11">
        <v>44844</v>
      </c>
      <c r="Z283">
        <v>0.84881944444444446</v>
      </c>
      <c r="AB283">
        <v>1</v>
      </c>
      <c r="AD283">
        <v>5.6940492901268112</v>
      </c>
      <c r="AE283">
        <v>7.3486518740707218</v>
      </c>
      <c r="AF283">
        <v>1.6546025839439107</v>
      </c>
      <c r="AG283">
        <v>1.1262083527030036</v>
      </c>
    </row>
    <row r="284" spans="1:62" x14ac:dyDescent="0.35">
      <c r="A284">
        <v>53</v>
      </c>
      <c r="B284">
        <v>16</v>
      </c>
      <c r="C284" t="s">
        <v>135</v>
      </c>
      <c r="D284" t="s">
        <v>27</v>
      </c>
      <c r="G284">
        <v>0.5</v>
      </c>
      <c r="H284">
        <v>0.5</v>
      </c>
      <c r="I284">
        <v>1611</v>
      </c>
      <c r="J284">
        <v>6790</v>
      </c>
      <c r="L284">
        <v>13791</v>
      </c>
      <c r="M284">
        <v>1.651</v>
      </c>
      <c r="N284">
        <v>6.0309999999999997</v>
      </c>
      <c r="O284">
        <v>4.38</v>
      </c>
      <c r="Q284">
        <v>1.3260000000000001</v>
      </c>
      <c r="R284">
        <v>1</v>
      </c>
      <c r="S284">
        <v>0</v>
      </c>
      <c r="T284">
        <v>0</v>
      </c>
      <c r="V284">
        <v>0</v>
      </c>
      <c r="Y284" s="11">
        <v>44844</v>
      </c>
      <c r="Z284">
        <v>0.8612037037037038</v>
      </c>
      <c r="AB284">
        <v>3</v>
      </c>
      <c r="AC284" t="s">
        <v>200</v>
      </c>
      <c r="AD284">
        <v>1.6610792543136428</v>
      </c>
      <c r="AE284">
        <v>6.8481677969834447</v>
      </c>
      <c r="AF284">
        <v>5.1870885426698017</v>
      </c>
      <c r="AG284">
        <v>1.3929613682395241</v>
      </c>
    </row>
    <row r="285" spans="1:62" x14ac:dyDescent="0.35">
      <c r="A285">
        <v>54</v>
      </c>
      <c r="B285">
        <v>16</v>
      </c>
      <c r="C285" t="s">
        <v>135</v>
      </c>
      <c r="D285" t="s">
        <v>27</v>
      </c>
      <c r="G285">
        <v>0.5</v>
      </c>
      <c r="H285">
        <v>0.5</v>
      </c>
      <c r="I285">
        <v>3309</v>
      </c>
      <c r="J285">
        <v>7047</v>
      </c>
      <c r="L285">
        <v>14402</v>
      </c>
      <c r="M285">
        <v>2.9540000000000002</v>
      </c>
      <c r="N285">
        <v>6.2489999999999997</v>
      </c>
      <c r="O285">
        <v>3.2949999999999999</v>
      </c>
      <c r="Q285">
        <v>1.39</v>
      </c>
      <c r="R285">
        <v>1</v>
      </c>
      <c r="S285">
        <v>0</v>
      </c>
      <c r="T285">
        <v>0</v>
      </c>
      <c r="V285">
        <v>0</v>
      </c>
      <c r="Y285" s="11">
        <v>44844</v>
      </c>
      <c r="Z285">
        <v>0.86829861111111117</v>
      </c>
      <c r="AB285">
        <v>3</v>
      </c>
      <c r="AC285" t="s">
        <v>200</v>
      </c>
      <c r="AD285">
        <v>3.3536109203568363</v>
      </c>
      <c r="AE285">
        <v>7.1018648538107225</v>
      </c>
      <c r="AF285">
        <v>3.7482539334538862</v>
      </c>
      <c r="AG285">
        <v>1.4538679797839238</v>
      </c>
      <c r="AK285">
        <v>25.831861187461357</v>
      </c>
      <c r="AQ285">
        <v>1.7244217704564537</v>
      </c>
      <c r="AW285">
        <v>34.989098705364377</v>
      </c>
      <c r="BC285">
        <v>0.55383318431750694</v>
      </c>
      <c r="BG285">
        <v>3.8510039129101656</v>
      </c>
      <c r="BH285">
        <v>7.0411552468267633</v>
      </c>
      <c r="BI285">
        <v>3.1901513339165977</v>
      </c>
      <c r="BJ285">
        <v>1.4579051610728735</v>
      </c>
    </row>
    <row r="286" spans="1:62" x14ac:dyDescent="0.35">
      <c r="A286">
        <v>55</v>
      </c>
      <c r="B286">
        <v>16</v>
      </c>
      <c r="C286" t="s">
        <v>135</v>
      </c>
      <c r="D286" t="s">
        <v>27</v>
      </c>
      <c r="G286">
        <v>0.5</v>
      </c>
      <c r="H286">
        <v>0.5</v>
      </c>
      <c r="I286">
        <v>4307</v>
      </c>
      <c r="J286">
        <v>6924</v>
      </c>
      <c r="L286">
        <v>14483</v>
      </c>
      <c r="M286">
        <v>3.7189999999999999</v>
      </c>
      <c r="N286">
        <v>6.1440000000000001</v>
      </c>
      <c r="O286">
        <v>2.4249999999999998</v>
      </c>
      <c r="Q286">
        <v>1.399</v>
      </c>
      <c r="R286">
        <v>1</v>
      </c>
      <c r="S286">
        <v>0</v>
      </c>
      <c r="T286">
        <v>0</v>
      </c>
      <c r="V286">
        <v>0</v>
      </c>
      <c r="Y286" s="11">
        <v>44844</v>
      </c>
      <c r="Z286">
        <v>0.87587962962962962</v>
      </c>
      <c r="AB286">
        <v>3</v>
      </c>
      <c r="AC286" t="s">
        <v>200</v>
      </c>
      <c r="AD286">
        <v>4.3483969054634954</v>
      </c>
      <c r="AE286">
        <v>6.980445639842805</v>
      </c>
      <c r="AF286">
        <v>2.6320487343793095</v>
      </c>
      <c r="AG286">
        <v>1.461942342361823</v>
      </c>
    </row>
    <row r="287" spans="1:62" x14ac:dyDescent="0.35">
      <c r="A287">
        <v>56</v>
      </c>
      <c r="B287">
        <v>17</v>
      </c>
      <c r="C287" t="s">
        <v>136</v>
      </c>
      <c r="D287" t="s">
        <v>27</v>
      </c>
      <c r="G287">
        <v>0.5</v>
      </c>
      <c r="H287">
        <v>0.5</v>
      </c>
      <c r="I287">
        <v>4416</v>
      </c>
      <c r="J287">
        <v>7384</v>
      </c>
      <c r="L287">
        <v>6027</v>
      </c>
      <c r="M287">
        <v>3.802</v>
      </c>
      <c r="N287">
        <v>6.5339999999999998</v>
      </c>
      <c r="O287">
        <v>2.7320000000000002</v>
      </c>
      <c r="Q287">
        <v>0.51400000000000001</v>
      </c>
      <c r="R287">
        <v>1</v>
      </c>
      <c r="S287">
        <v>0</v>
      </c>
      <c r="T287">
        <v>0</v>
      </c>
      <c r="V287">
        <v>0</v>
      </c>
      <c r="Y287" s="11">
        <v>44844</v>
      </c>
      <c r="Z287">
        <v>0.88914351851851858</v>
      </c>
      <c r="AB287">
        <v>1</v>
      </c>
      <c r="AD287">
        <v>4.4570458757807554</v>
      </c>
      <c r="AE287">
        <v>7.4345337571212013</v>
      </c>
      <c r="AF287">
        <v>2.977487881340446</v>
      </c>
      <c r="AG287">
        <v>0.61901876262459676</v>
      </c>
    </row>
    <row r="288" spans="1:62" x14ac:dyDescent="0.35">
      <c r="A288">
        <v>57</v>
      </c>
      <c r="B288">
        <v>17</v>
      </c>
      <c r="C288" t="s">
        <v>136</v>
      </c>
      <c r="D288" t="s">
        <v>27</v>
      </c>
      <c r="G288">
        <v>0.5</v>
      </c>
      <c r="H288">
        <v>0.5</v>
      </c>
      <c r="I288">
        <v>5866</v>
      </c>
      <c r="J288">
        <v>7479</v>
      </c>
      <c r="L288">
        <v>6143</v>
      </c>
      <c r="M288">
        <v>4.915</v>
      </c>
      <c r="N288">
        <v>6.6150000000000002</v>
      </c>
      <c r="O288">
        <v>1.6990000000000001</v>
      </c>
      <c r="Q288">
        <v>0.52600000000000002</v>
      </c>
      <c r="R288">
        <v>1</v>
      </c>
      <c r="S288">
        <v>0</v>
      </c>
      <c r="T288">
        <v>0</v>
      </c>
      <c r="V288">
        <v>0</v>
      </c>
      <c r="Y288" s="11">
        <v>44844</v>
      </c>
      <c r="Z288">
        <v>0.89638888888888879</v>
      </c>
      <c r="AB288">
        <v>1</v>
      </c>
      <c r="AD288">
        <v>5.902376214863577</v>
      </c>
      <c r="AE288">
        <v>7.5283128248200004</v>
      </c>
      <c r="AF288">
        <v>1.6259366099564234</v>
      </c>
      <c r="AG288">
        <v>0.63058204730405731</v>
      </c>
      <c r="AK288">
        <v>0.79688759849234603</v>
      </c>
      <c r="AQ288">
        <v>0.19688073335094602</v>
      </c>
      <c r="AW288">
        <v>1.9514159715285238</v>
      </c>
      <c r="BC288">
        <v>1.4282704189806228</v>
      </c>
      <c r="BG288">
        <v>5.8789518955749926</v>
      </c>
      <c r="BH288">
        <v>7.5209092142122005</v>
      </c>
      <c r="BI288">
        <v>1.6419573186372074</v>
      </c>
      <c r="BJ288">
        <v>0.635117646036087</v>
      </c>
    </row>
    <row r="289" spans="1:62" x14ac:dyDescent="0.35">
      <c r="A289">
        <v>58</v>
      </c>
      <c r="B289">
        <v>17</v>
      </c>
      <c r="C289" t="s">
        <v>136</v>
      </c>
      <c r="D289" t="s">
        <v>27</v>
      </c>
      <c r="G289">
        <v>0.5</v>
      </c>
      <c r="H289">
        <v>0.5</v>
      </c>
      <c r="I289">
        <v>5819</v>
      </c>
      <c r="J289">
        <v>7464</v>
      </c>
      <c r="L289">
        <v>6234</v>
      </c>
      <c r="M289">
        <v>4.8789999999999996</v>
      </c>
      <c r="N289">
        <v>6.6020000000000003</v>
      </c>
      <c r="O289">
        <v>1.7230000000000001</v>
      </c>
      <c r="Q289">
        <v>0.53600000000000003</v>
      </c>
      <c r="R289">
        <v>1</v>
      </c>
      <c r="S289">
        <v>0</v>
      </c>
      <c r="T289">
        <v>0</v>
      </c>
      <c r="V289">
        <v>0</v>
      </c>
      <c r="Y289" s="11">
        <v>44844</v>
      </c>
      <c r="Z289">
        <v>0.90409722222222222</v>
      </c>
      <c r="AB289">
        <v>1</v>
      </c>
      <c r="AD289">
        <v>5.8555275762864092</v>
      </c>
      <c r="AE289">
        <v>7.5135056036044006</v>
      </c>
      <c r="AF289">
        <v>1.6579780273179914</v>
      </c>
      <c r="AG289">
        <v>0.6396532447681168</v>
      </c>
    </row>
    <row r="290" spans="1:62" x14ac:dyDescent="0.35">
      <c r="A290">
        <v>59</v>
      </c>
      <c r="B290">
        <v>18</v>
      </c>
      <c r="C290" t="s">
        <v>137</v>
      </c>
      <c r="D290" t="s">
        <v>27</v>
      </c>
      <c r="G290">
        <v>0.5</v>
      </c>
      <c r="H290">
        <v>0.5</v>
      </c>
      <c r="I290">
        <v>6226</v>
      </c>
      <c r="J290">
        <v>8240</v>
      </c>
      <c r="L290">
        <v>9354</v>
      </c>
      <c r="M290">
        <v>5.1909999999999998</v>
      </c>
      <c r="N290">
        <v>7.2590000000000003</v>
      </c>
      <c r="O290">
        <v>2.0680000000000001</v>
      </c>
      <c r="Q290">
        <v>0.86199999999999999</v>
      </c>
      <c r="R290">
        <v>1</v>
      </c>
      <c r="S290">
        <v>0</v>
      </c>
      <c r="T290">
        <v>0</v>
      </c>
      <c r="V290">
        <v>0</v>
      </c>
      <c r="Y290" s="11">
        <v>44844</v>
      </c>
      <c r="Z290">
        <v>0.91738425925925926</v>
      </c>
      <c r="AB290">
        <v>1</v>
      </c>
      <c r="AD290">
        <v>6.2612168507737946</v>
      </c>
      <c r="AE290">
        <v>8.2795325144914322</v>
      </c>
      <c r="AF290">
        <v>2.0183156637176376</v>
      </c>
      <c r="AG290">
        <v>0.95066572925015858</v>
      </c>
    </row>
    <row r="291" spans="1:62" x14ac:dyDescent="0.35">
      <c r="A291">
        <v>60</v>
      </c>
      <c r="B291">
        <v>18</v>
      </c>
      <c r="C291" t="s">
        <v>137</v>
      </c>
      <c r="D291" t="s">
        <v>27</v>
      </c>
      <c r="G291">
        <v>0.5</v>
      </c>
      <c r="H291">
        <v>0.5</v>
      </c>
      <c r="I291">
        <v>6537</v>
      </c>
      <c r="J291">
        <v>8342</v>
      </c>
      <c r="L291">
        <v>9457</v>
      </c>
      <c r="M291">
        <v>5.43</v>
      </c>
      <c r="N291">
        <v>7.3460000000000001</v>
      </c>
      <c r="O291">
        <v>1.915</v>
      </c>
      <c r="Q291">
        <v>0.873</v>
      </c>
      <c r="R291">
        <v>1</v>
      </c>
      <c r="S291">
        <v>0</v>
      </c>
      <c r="T291">
        <v>0</v>
      </c>
      <c r="V291">
        <v>0</v>
      </c>
      <c r="Y291" s="11">
        <v>44844</v>
      </c>
      <c r="Z291">
        <v>0.92465277777777777</v>
      </c>
      <c r="AB291">
        <v>1</v>
      </c>
      <c r="AD291">
        <v>6.5712152890184541</v>
      </c>
      <c r="AE291">
        <v>8.3802216187575116</v>
      </c>
      <c r="AF291">
        <v>1.8090063297390575</v>
      </c>
      <c r="AG291">
        <v>0.96093312857761082</v>
      </c>
      <c r="AK291">
        <v>0.94491367122909053</v>
      </c>
      <c r="AQ291">
        <v>0.294921716586862</v>
      </c>
      <c r="AW291">
        <v>2.0312046987634607</v>
      </c>
      <c r="BC291">
        <v>0.40539097295430521</v>
      </c>
      <c r="BG291">
        <v>6.5403151231484076</v>
      </c>
      <c r="BH291">
        <v>8.3678822677445126</v>
      </c>
      <c r="BI291">
        <v>1.8275671445961041</v>
      </c>
      <c r="BJ291">
        <v>0.95898930054959797</v>
      </c>
    </row>
    <row r="292" spans="1:62" x14ac:dyDescent="0.35">
      <c r="A292">
        <v>61</v>
      </c>
      <c r="B292">
        <v>18</v>
      </c>
      <c r="C292" t="s">
        <v>137</v>
      </c>
      <c r="D292" t="s">
        <v>27</v>
      </c>
      <c r="G292">
        <v>0.5</v>
      </c>
      <c r="H292">
        <v>0.5</v>
      </c>
      <c r="I292">
        <v>6475</v>
      </c>
      <c r="J292">
        <v>8317</v>
      </c>
      <c r="L292">
        <v>9418</v>
      </c>
      <c r="M292">
        <v>5.3819999999999997</v>
      </c>
      <c r="N292">
        <v>7.3239999999999998</v>
      </c>
      <c r="O292">
        <v>1.9419999999999999</v>
      </c>
      <c r="Q292">
        <v>0.86899999999999999</v>
      </c>
      <c r="R292">
        <v>1</v>
      </c>
      <c r="S292">
        <v>0</v>
      </c>
      <c r="T292">
        <v>0</v>
      </c>
      <c r="V292">
        <v>0</v>
      </c>
      <c r="Y292" s="11">
        <v>44844</v>
      </c>
      <c r="Z292">
        <v>0.93229166666666663</v>
      </c>
      <c r="AB292">
        <v>1</v>
      </c>
      <c r="AD292">
        <v>6.5094149572783611</v>
      </c>
      <c r="AE292">
        <v>8.3555429167315118</v>
      </c>
      <c r="AF292">
        <v>1.8461279594531508</v>
      </c>
      <c r="AG292">
        <v>0.95704547252158512</v>
      </c>
    </row>
    <row r="293" spans="1:62" x14ac:dyDescent="0.35">
      <c r="A293">
        <v>62</v>
      </c>
      <c r="B293">
        <v>19</v>
      </c>
      <c r="C293" t="s">
        <v>62</v>
      </c>
      <c r="D293" t="s">
        <v>27</v>
      </c>
      <c r="G293">
        <v>0.5</v>
      </c>
      <c r="H293">
        <v>0.5</v>
      </c>
      <c r="I293">
        <v>5938</v>
      </c>
      <c r="J293">
        <v>14702</v>
      </c>
      <c r="L293">
        <v>12428</v>
      </c>
      <c r="M293">
        <v>4.97</v>
      </c>
      <c r="N293">
        <v>12.734</v>
      </c>
      <c r="O293">
        <v>7.7629999999999999</v>
      </c>
      <c r="Q293">
        <v>1.1839999999999999</v>
      </c>
      <c r="R293">
        <v>1</v>
      </c>
      <c r="S293">
        <v>0</v>
      </c>
      <c r="T293">
        <v>0</v>
      </c>
      <c r="V293">
        <v>0</v>
      </c>
      <c r="Y293" s="11">
        <v>44844</v>
      </c>
      <c r="Z293">
        <v>0.94533564814814808</v>
      </c>
      <c r="AB293">
        <v>1</v>
      </c>
      <c r="AD293">
        <v>5.9741443420456202</v>
      </c>
      <c r="AE293">
        <v>14.658483414171862</v>
      </c>
      <c r="AF293">
        <v>8.6843390721262423</v>
      </c>
      <c r="AG293">
        <v>1.2570927732558628</v>
      </c>
    </row>
    <row r="294" spans="1:62" x14ac:dyDescent="0.35">
      <c r="A294">
        <v>63</v>
      </c>
      <c r="B294">
        <v>19</v>
      </c>
      <c r="C294" t="s">
        <v>62</v>
      </c>
      <c r="D294" t="s">
        <v>27</v>
      </c>
      <c r="G294">
        <v>0.5</v>
      </c>
      <c r="H294">
        <v>0.5</v>
      </c>
      <c r="I294">
        <v>10651</v>
      </c>
      <c r="J294">
        <v>14734</v>
      </c>
      <c r="L294">
        <v>12619</v>
      </c>
      <c r="M294">
        <v>8.5860000000000003</v>
      </c>
      <c r="N294">
        <v>12.760999999999999</v>
      </c>
      <c r="O294">
        <v>4.1740000000000004</v>
      </c>
      <c r="Q294">
        <v>1.204</v>
      </c>
      <c r="R294">
        <v>1</v>
      </c>
      <c r="S294">
        <v>0</v>
      </c>
      <c r="T294">
        <v>0</v>
      </c>
      <c r="V294">
        <v>0</v>
      </c>
      <c r="Y294" s="11">
        <v>44844</v>
      </c>
      <c r="Z294">
        <v>0.95273148148148146</v>
      </c>
      <c r="AB294">
        <v>1</v>
      </c>
      <c r="AD294">
        <v>10.671966333836886</v>
      </c>
      <c r="AE294">
        <v>14.690072152765142</v>
      </c>
      <c r="AF294">
        <v>4.0181058189282552</v>
      </c>
      <c r="AG294">
        <v>1.2761323195815264</v>
      </c>
      <c r="AK294">
        <v>0.70734219533358755</v>
      </c>
      <c r="AM294">
        <v>323.92677153171195</v>
      </c>
      <c r="AQ294">
        <v>0.87063182234738934</v>
      </c>
      <c r="AS294">
        <v>214.93259786335761</v>
      </c>
      <c r="AW294">
        <v>5.1856092045314668</v>
      </c>
      <c r="AY294">
        <v>105.93842419500335</v>
      </c>
      <c r="BC294">
        <v>3.1240621749277223E-2</v>
      </c>
      <c r="BE294">
        <v>350.49494063672142</v>
      </c>
      <c r="BG294">
        <v>10.709843956516298</v>
      </c>
      <c r="BH294">
        <v>14.626401101538061</v>
      </c>
      <c r="BI294">
        <v>3.9165571450217636</v>
      </c>
      <c r="BJ294">
        <v>1.2763316865587584</v>
      </c>
    </row>
    <row r="295" spans="1:62" x14ac:dyDescent="0.35">
      <c r="A295">
        <v>64</v>
      </c>
      <c r="B295">
        <v>19</v>
      </c>
      <c r="C295" t="s">
        <v>62</v>
      </c>
      <c r="D295" t="s">
        <v>27</v>
      </c>
      <c r="G295">
        <v>0.5</v>
      </c>
      <c r="H295">
        <v>0.5</v>
      </c>
      <c r="I295">
        <v>10727</v>
      </c>
      <c r="J295">
        <v>14605</v>
      </c>
      <c r="L295">
        <v>12623</v>
      </c>
      <c r="M295">
        <v>8.6449999999999996</v>
      </c>
      <c r="N295">
        <v>12.651999999999999</v>
      </c>
      <c r="O295">
        <v>4.0069999999999997</v>
      </c>
      <c r="Q295">
        <v>1.204</v>
      </c>
      <c r="R295">
        <v>1</v>
      </c>
      <c r="S295">
        <v>0</v>
      </c>
      <c r="T295">
        <v>0</v>
      </c>
      <c r="V295">
        <v>0</v>
      </c>
      <c r="Y295" s="11">
        <v>44844</v>
      </c>
      <c r="Z295">
        <v>0.96056712962962953</v>
      </c>
      <c r="AB295">
        <v>1</v>
      </c>
      <c r="AD295">
        <v>10.74772157919571</v>
      </c>
      <c r="AE295">
        <v>14.562730050310982</v>
      </c>
      <c r="AF295">
        <v>3.8150084711152719</v>
      </c>
      <c r="AG295">
        <v>1.2765310535359904</v>
      </c>
    </row>
    <row r="296" spans="1:62" x14ac:dyDescent="0.35">
      <c r="A296">
        <v>65</v>
      </c>
      <c r="B296">
        <v>20</v>
      </c>
      <c r="C296" t="s">
        <v>63</v>
      </c>
      <c r="D296" t="s">
        <v>27</v>
      </c>
      <c r="G296">
        <v>0.5</v>
      </c>
      <c r="H296">
        <v>0.5</v>
      </c>
      <c r="I296">
        <v>1481</v>
      </c>
      <c r="J296">
        <v>455</v>
      </c>
      <c r="L296">
        <v>0</v>
      </c>
      <c r="M296">
        <v>1.5509999999999999</v>
      </c>
      <c r="N296">
        <v>0.66400000000000003</v>
      </c>
      <c r="O296">
        <v>0</v>
      </c>
      <c r="Q296">
        <v>0</v>
      </c>
      <c r="R296">
        <v>1</v>
      </c>
      <c r="S296">
        <v>0</v>
      </c>
      <c r="T296">
        <v>0</v>
      </c>
      <c r="V296">
        <v>0</v>
      </c>
      <c r="Y296" s="11">
        <v>44844</v>
      </c>
      <c r="Z296">
        <v>0.97197916666666673</v>
      </c>
      <c r="AB296">
        <v>3</v>
      </c>
      <c r="AC296" t="s">
        <v>200</v>
      </c>
      <c r="AD296">
        <v>1.5314979135682865</v>
      </c>
      <c r="AE296">
        <v>0.59458470359509663</v>
      </c>
      <c r="AF296">
        <v>-0.93691320997318983</v>
      </c>
      <c r="AG296">
        <v>1.8226376735729456E-2</v>
      </c>
    </row>
    <row r="297" spans="1:62" x14ac:dyDescent="0.35">
      <c r="A297">
        <v>66</v>
      </c>
      <c r="B297">
        <v>20</v>
      </c>
      <c r="C297" t="s">
        <v>63</v>
      </c>
      <c r="D297" t="s">
        <v>27</v>
      </c>
      <c r="G297">
        <v>0.5</v>
      </c>
      <c r="H297">
        <v>0.5</v>
      </c>
      <c r="I297">
        <v>1427</v>
      </c>
      <c r="J297">
        <v>4800</v>
      </c>
      <c r="L297">
        <v>5765</v>
      </c>
      <c r="M297">
        <v>1.51</v>
      </c>
      <c r="N297">
        <v>4.3449999999999998</v>
      </c>
      <c r="O297">
        <v>2.8359999999999999</v>
      </c>
      <c r="Q297">
        <v>0.48699999999999999</v>
      </c>
      <c r="R297">
        <v>1</v>
      </c>
      <c r="S297">
        <v>0</v>
      </c>
      <c r="T297">
        <v>0</v>
      </c>
      <c r="V297">
        <v>0</v>
      </c>
      <c r="Y297" s="11">
        <v>44844</v>
      </c>
      <c r="Z297">
        <v>0.97826388888888882</v>
      </c>
      <c r="AB297">
        <v>3</v>
      </c>
      <c r="AC297" t="s">
        <v>200</v>
      </c>
      <c r="AD297">
        <v>1.4776718181817536</v>
      </c>
      <c r="AE297">
        <v>4.8837431157138615</v>
      </c>
      <c r="AF297">
        <v>3.4060712975321081</v>
      </c>
      <c r="AG297">
        <v>0.5929016886071945</v>
      </c>
      <c r="AK297">
        <v>79.717771666649767</v>
      </c>
      <c r="AL297">
        <v>90.767164273629135</v>
      </c>
      <c r="AQ297">
        <v>34.97433196182417</v>
      </c>
      <c r="AR297">
        <v>34.285355404638615</v>
      </c>
      <c r="AW297">
        <v>3.2173725649235201</v>
      </c>
      <c r="AX297">
        <v>61.792092647791719</v>
      </c>
      <c r="BC297">
        <v>33.355082151419808</v>
      </c>
      <c r="BD297">
        <v>29.620462518997432</v>
      </c>
      <c r="BG297">
        <v>2.4570077203533893</v>
      </c>
      <c r="BH297">
        <v>5.9187678786842932</v>
      </c>
      <c r="BI297">
        <v>3.4617601583309039</v>
      </c>
      <c r="BJ297">
        <v>0.71157488180458905</v>
      </c>
    </row>
    <row r="298" spans="1:62" x14ac:dyDescent="0.35">
      <c r="A298">
        <v>67</v>
      </c>
      <c r="B298">
        <v>20</v>
      </c>
      <c r="C298" t="s">
        <v>63</v>
      </c>
      <c r="D298" t="s">
        <v>27</v>
      </c>
      <c r="G298">
        <v>0.5</v>
      </c>
      <c r="H298">
        <v>0.5</v>
      </c>
      <c r="I298">
        <v>3392</v>
      </c>
      <c r="J298">
        <v>6897</v>
      </c>
      <c r="L298">
        <v>8146</v>
      </c>
      <c r="M298">
        <v>3.0169999999999999</v>
      </c>
      <c r="N298">
        <v>6.1210000000000004</v>
      </c>
      <c r="O298">
        <v>3.1040000000000001</v>
      </c>
      <c r="Q298">
        <v>0.73599999999999999</v>
      </c>
      <c r="R298">
        <v>1</v>
      </c>
      <c r="S298">
        <v>0</v>
      </c>
      <c r="T298">
        <v>0</v>
      </c>
      <c r="V298">
        <v>0</v>
      </c>
      <c r="Y298" s="11">
        <v>44844</v>
      </c>
      <c r="Z298">
        <v>0.98560185185185178</v>
      </c>
      <c r="AB298">
        <v>3</v>
      </c>
      <c r="AC298" t="s">
        <v>200</v>
      </c>
      <c r="AD298">
        <v>3.4363436225250252</v>
      </c>
      <c r="AE298">
        <v>6.9537926416547249</v>
      </c>
      <c r="AF298">
        <v>3.5174490191296996</v>
      </c>
      <c r="AG298">
        <v>0.83024807500198361</v>
      </c>
    </row>
    <row r="299" spans="1:62" x14ac:dyDescent="0.35">
      <c r="A299">
        <v>68</v>
      </c>
      <c r="B299">
        <v>3</v>
      </c>
      <c r="C299" t="s">
        <v>28</v>
      </c>
      <c r="D299" t="s">
        <v>27</v>
      </c>
      <c r="G299">
        <v>0.5</v>
      </c>
      <c r="H299">
        <v>0.5</v>
      </c>
      <c r="I299">
        <v>994</v>
      </c>
      <c r="J299">
        <v>361</v>
      </c>
      <c r="L299">
        <v>256</v>
      </c>
      <c r="M299">
        <v>1.177</v>
      </c>
      <c r="N299">
        <v>0.58399999999999996</v>
      </c>
      <c r="O299">
        <v>0</v>
      </c>
      <c r="Q299">
        <v>0</v>
      </c>
      <c r="R299">
        <v>1</v>
      </c>
      <c r="S299">
        <v>0</v>
      </c>
      <c r="T299">
        <v>0</v>
      </c>
      <c r="V299">
        <v>0</v>
      </c>
      <c r="Y299" s="11">
        <v>44844</v>
      </c>
      <c r="Z299">
        <v>0.99725694444444446</v>
      </c>
      <c r="AB299">
        <v>3</v>
      </c>
      <c r="AC299" t="s">
        <v>200</v>
      </c>
      <c r="AD299">
        <v>1.0460662755452976</v>
      </c>
      <c r="AE299">
        <v>0.50179278397733751</v>
      </c>
      <c r="AF299">
        <v>-0.54427349156796012</v>
      </c>
      <c r="AG299">
        <v>4.374534982143545E-2</v>
      </c>
    </row>
    <row r="300" spans="1:62" x14ac:dyDescent="0.35">
      <c r="A300">
        <v>69</v>
      </c>
      <c r="B300">
        <v>3</v>
      </c>
      <c r="C300" t="s">
        <v>28</v>
      </c>
      <c r="D300" t="s">
        <v>27</v>
      </c>
      <c r="G300">
        <v>0.5</v>
      </c>
      <c r="H300">
        <v>0.5</v>
      </c>
      <c r="I300">
        <v>604</v>
      </c>
      <c r="J300">
        <v>526</v>
      </c>
      <c r="L300">
        <v>516</v>
      </c>
      <c r="M300">
        <v>0.879</v>
      </c>
      <c r="N300">
        <v>0.72399999999999998</v>
      </c>
      <c r="O300">
        <v>0</v>
      </c>
      <c r="Q300">
        <v>0</v>
      </c>
      <c r="R300">
        <v>1</v>
      </c>
      <c r="S300">
        <v>0</v>
      </c>
      <c r="T300">
        <v>0</v>
      </c>
      <c r="V300">
        <v>0</v>
      </c>
      <c r="Y300" s="11">
        <v>44845</v>
      </c>
      <c r="Z300">
        <v>3.4027777777777784E-3</v>
      </c>
      <c r="AB300">
        <v>3</v>
      </c>
      <c r="AC300" t="s">
        <v>200</v>
      </c>
      <c r="AD300">
        <v>0.65732225330922844</v>
      </c>
      <c r="AE300">
        <v>0.66467221734893622</v>
      </c>
      <c r="AF300">
        <v>7.3499640397077792E-3</v>
      </c>
      <c r="AG300">
        <v>6.9663056861605607E-2</v>
      </c>
      <c r="AK300">
        <v>57.875126096205754</v>
      </c>
      <c r="AQ300">
        <v>21.712486437674965</v>
      </c>
      <c r="AW300">
        <v>193.76644875661998</v>
      </c>
      <c r="BC300">
        <v>47.803516372659175</v>
      </c>
      <c r="BG300">
        <v>0.50979888076836111</v>
      </c>
      <c r="BH300">
        <v>0.74561835999421544</v>
      </c>
      <c r="BI300">
        <v>0.23581947922585436</v>
      </c>
      <c r="BJ300">
        <v>9.1543582612826177E-2</v>
      </c>
    </row>
    <row r="301" spans="1:62" x14ac:dyDescent="0.35">
      <c r="A301">
        <v>70</v>
      </c>
      <c r="B301">
        <v>3</v>
      </c>
      <c r="C301" t="s">
        <v>28</v>
      </c>
      <c r="D301" t="s">
        <v>27</v>
      </c>
      <c r="G301">
        <v>0.5</v>
      </c>
      <c r="H301">
        <v>0.5</v>
      </c>
      <c r="I301">
        <v>308</v>
      </c>
      <c r="J301">
        <v>690</v>
      </c>
      <c r="L301">
        <v>955</v>
      </c>
      <c r="M301">
        <v>0.65100000000000002</v>
      </c>
      <c r="N301">
        <v>0.86299999999999999</v>
      </c>
      <c r="O301">
        <v>0.21099999999999999</v>
      </c>
      <c r="Q301">
        <v>0</v>
      </c>
      <c r="R301">
        <v>1</v>
      </c>
      <c r="S301">
        <v>0</v>
      </c>
      <c r="T301">
        <v>0</v>
      </c>
      <c r="V301">
        <v>0</v>
      </c>
      <c r="Y301" s="11">
        <v>44845</v>
      </c>
      <c r="Z301">
        <v>9.9074074074074082E-3</v>
      </c>
      <c r="AB301">
        <v>3</v>
      </c>
      <c r="AC301" t="s">
        <v>200</v>
      </c>
      <c r="AD301">
        <v>0.36227550822749383</v>
      </c>
      <c r="AE301">
        <v>0.82656450263949477</v>
      </c>
      <c r="AF301">
        <v>0.46428899441200094</v>
      </c>
      <c r="AG301">
        <v>0.11342410836404675</v>
      </c>
    </row>
    <row r="302" spans="1:62" x14ac:dyDescent="0.35">
      <c r="A302">
        <v>71</v>
      </c>
      <c r="B302">
        <v>1</v>
      </c>
      <c r="C302" t="s">
        <v>71</v>
      </c>
      <c r="D302" t="s">
        <v>27</v>
      </c>
      <c r="G302">
        <v>0.3</v>
      </c>
      <c r="H302">
        <v>0.3</v>
      </c>
      <c r="I302">
        <v>1361</v>
      </c>
      <c r="J302">
        <v>536</v>
      </c>
      <c r="L302">
        <v>87</v>
      </c>
      <c r="M302">
        <v>2.4319999999999999</v>
      </c>
      <c r="N302">
        <v>1.2210000000000001</v>
      </c>
      <c r="O302">
        <v>0</v>
      </c>
      <c r="Q302">
        <v>0</v>
      </c>
      <c r="R302">
        <v>1</v>
      </c>
      <c r="S302">
        <v>0</v>
      </c>
      <c r="T302">
        <v>0</v>
      </c>
      <c r="V302">
        <v>0</v>
      </c>
      <c r="Y302" s="11">
        <v>44845</v>
      </c>
      <c r="Z302">
        <v>2.1076388888888891E-2</v>
      </c>
      <c r="AB302">
        <v>3</v>
      </c>
      <c r="AC302" t="s">
        <v>200</v>
      </c>
      <c r="AD302">
        <v>2.353140613774801</v>
      </c>
      <c r="AE302">
        <v>1.1242394969322269</v>
      </c>
      <c r="AF302">
        <v>-1.2289011168425741</v>
      </c>
      <c r="AG302">
        <v>4.4831400408874761E-2</v>
      </c>
    </row>
    <row r="303" spans="1:62" x14ac:dyDescent="0.35">
      <c r="A303">
        <v>72</v>
      </c>
      <c r="B303">
        <v>1</v>
      </c>
      <c r="C303" t="s">
        <v>71</v>
      </c>
      <c r="D303" t="s">
        <v>27</v>
      </c>
      <c r="G303">
        <v>0.3</v>
      </c>
      <c r="H303">
        <v>0.3</v>
      </c>
      <c r="I303">
        <v>1675</v>
      </c>
      <c r="J303">
        <v>1421</v>
      </c>
      <c r="L303">
        <v>984</v>
      </c>
      <c r="M303">
        <v>2.8340000000000001</v>
      </c>
      <c r="N303">
        <v>2.4710000000000001</v>
      </c>
      <c r="O303">
        <v>0</v>
      </c>
      <c r="Q303">
        <v>0</v>
      </c>
      <c r="R303">
        <v>1</v>
      </c>
      <c r="S303">
        <v>0</v>
      </c>
      <c r="T303">
        <v>0</v>
      </c>
      <c r="V303">
        <v>0</v>
      </c>
      <c r="Y303" s="11">
        <v>44845</v>
      </c>
      <c r="Z303">
        <v>2.7118055555555552E-2</v>
      </c>
      <c r="AB303">
        <v>3</v>
      </c>
      <c r="AC303" t="s">
        <v>200</v>
      </c>
      <c r="AD303">
        <v>2.8747885752368769</v>
      </c>
      <c r="AE303">
        <v>2.5802829164662149</v>
      </c>
      <c r="AF303">
        <v>-0.29450565877066204</v>
      </c>
      <c r="AG303">
        <v>0.19385821588985314</v>
      </c>
      <c r="AI303">
        <v>47.582417582417584</v>
      </c>
      <c r="AK303">
        <v>20.3062362493636</v>
      </c>
      <c r="AO303">
        <v>48.362763586490658</v>
      </c>
      <c r="AQ303">
        <v>94.329269773391061</v>
      </c>
      <c r="AU303">
        <v>49.301359516616316</v>
      </c>
      <c r="AW303">
        <v>225.90407643109381</v>
      </c>
      <c r="BA303">
        <v>54.5015479876161</v>
      </c>
      <c r="BC303">
        <v>102.0835241130568</v>
      </c>
      <c r="BG303">
        <v>2.6098113464050261</v>
      </c>
      <c r="BH303">
        <v>4.8836284388928632</v>
      </c>
      <c r="BI303">
        <v>2.2738170924878371</v>
      </c>
      <c r="BJ303">
        <v>0.39596648905887233</v>
      </c>
    </row>
    <row r="304" spans="1:62" x14ac:dyDescent="0.35">
      <c r="A304">
        <v>73</v>
      </c>
      <c r="B304">
        <v>1</v>
      </c>
      <c r="C304" t="s">
        <v>71</v>
      </c>
      <c r="D304" t="s">
        <v>27</v>
      </c>
      <c r="G304">
        <v>0.3</v>
      </c>
      <c r="H304">
        <v>0.3</v>
      </c>
      <c r="I304">
        <v>1356</v>
      </c>
      <c r="J304">
        <v>4221</v>
      </c>
      <c r="L304">
        <v>3417</v>
      </c>
      <c r="M304">
        <v>2.4249999999999998</v>
      </c>
      <c r="N304">
        <v>6.4240000000000004</v>
      </c>
      <c r="O304">
        <v>3.9990000000000001</v>
      </c>
      <c r="Q304">
        <v>0.40200000000000002</v>
      </c>
      <c r="R304">
        <v>1</v>
      </c>
      <c r="S304">
        <v>0</v>
      </c>
      <c r="T304">
        <v>0</v>
      </c>
      <c r="V304">
        <v>0</v>
      </c>
      <c r="Y304" s="11">
        <v>44845</v>
      </c>
      <c r="Z304">
        <v>3.4004629629629628E-2</v>
      </c>
      <c r="AB304">
        <v>3</v>
      </c>
      <c r="AC304" t="s">
        <v>200</v>
      </c>
      <c r="AD304">
        <v>2.3448341175731753</v>
      </c>
      <c r="AE304">
        <v>7.1869739613195112</v>
      </c>
      <c r="AF304">
        <v>4.8421398437463363</v>
      </c>
      <c r="AG304">
        <v>0.59807476222789147</v>
      </c>
    </row>
    <row r="305" spans="1:62" x14ac:dyDescent="0.35">
      <c r="A305">
        <v>74</v>
      </c>
      <c r="B305">
        <v>21</v>
      </c>
      <c r="C305" t="s">
        <v>138</v>
      </c>
      <c r="D305" t="s">
        <v>27</v>
      </c>
      <c r="G305">
        <v>0.5</v>
      </c>
      <c r="H305">
        <v>0.5</v>
      </c>
      <c r="I305">
        <v>7806</v>
      </c>
      <c r="J305">
        <v>9739</v>
      </c>
      <c r="L305">
        <v>1097</v>
      </c>
      <c r="M305">
        <v>6.4029999999999996</v>
      </c>
      <c r="N305">
        <v>8.5299999999999994</v>
      </c>
      <c r="O305">
        <v>2.1269999999999998</v>
      </c>
      <c r="Q305">
        <v>0</v>
      </c>
      <c r="R305">
        <v>1</v>
      </c>
      <c r="S305">
        <v>0</v>
      </c>
      <c r="T305">
        <v>0</v>
      </c>
      <c r="V305">
        <v>0</v>
      </c>
      <c r="Y305" s="11">
        <v>44845</v>
      </c>
      <c r="Z305">
        <v>4.7118055555555559E-2</v>
      </c>
      <c r="AB305">
        <v>3</v>
      </c>
      <c r="AC305" t="s">
        <v>200</v>
      </c>
      <c r="AD305">
        <v>7.8361285306019717</v>
      </c>
      <c r="AE305">
        <v>9.7592674879703818</v>
      </c>
      <c r="AF305">
        <v>1.9231389573684101</v>
      </c>
      <c r="AG305">
        <v>0.12757916374752429</v>
      </c>
    </row>
    <row r="306" spans="1:62" x14ac:dyDescent="0.35">
      <c r="A306">
        <v>75</v>
      </c>
      <c r="B306">
        <v>21</v>
      </c>
      <c r="C306" t="s">
        <v>138</v>
      </c>
      <c r="D306" t="s">
        <v>27</v>
      </c>
      <c r="G306">
        <v>0.5</v>
      </c>
      <c r="H306">
        <v>0.5</v>
      </c>
      <c r="I306">
        <v>8846</v>
      </c>
      <c r="J306">
        <v>9237</v>
      </c>
      <c r="L306">
        <v>1110</v>
      </c>
      <c r="M306">
        <v>7.202</v>
      </c>
      <c r="N306">
        <v>8.1039999999999992</v>
      </c>
      <c r="O306">
        <v>0.90200000000000002</v>
      </c>
      <c r="Q306">
        <v>0</v>
      </c>
      <c r="R306">
        <v>1</v>
      </c>
      <c r="S306">
        <v>0</v>
      </c>
      <c r="T306">
        <v>0</v>
      </c>
      <c r="V306">
        <v>0</v>
      </c>
      <c r="Y306" s="11">
        <v>44845</v>
      </c>
      <c r="Z306">
        <v>5.4432870370370368E-2</v>
      </c>
      <c r="AB306">
        <v>3</v>
      </c>
      <c r="AC306" t="s">
        <v>200</v>
      </c>
      <c r="AD306">
        <v>8.8727792565648222</v>
      </c>
      <c r="AE306">
        <v>9.2637191512883046</v>
      </c>
      <c r="AF306">
        <v>0.39093989472348234</v>
      </c>
      <c r="AG306">
        <v>0.12887504909953279</v>
      </c>
      <c r="AK306">
        <v>5.84550039074169</v>
      </c>
      <c r="AQ306">
        <v>5.7442559474045325</v>
      </c>
      <c r="AW306">
        <v>3.4176765064012224</v>
      </c>
      <c r="BC306">
        <v>2.0668393103303235</v>
      </c>
      <c r="BG306">
        <v>9.1399161744090947</v>
      </c>
      <c r="BH306">
        <v>9.5376527437769028</v>
      </c>
      <c r="BI306">
        <v>0.39773656936780721</v>
      </c>
      <c r="BJ306">
        <v>0.13022077619584932</v>
      </c>
    </row>
    <row r="307" spans="1:62" x14ac:dyDescent="0.35">
      <c r="A307">
        <v>76</v>
      </c>
      <c r="B307">
        <v>21</v>
      </c>
      <c r="C307" t="s">
        <v>138</v>
      </c>
      <c r="D307" t="s">
        <v>27</v>
      </c>
      <c r="G307">
        <v>0.5</v>
      </c>
      <c r="H307">
        <v>0.5</v>
      </c>
      <c r="I307">
        <v>9382</v>
      </c>
      <c r="J307">
        <v>9792</v>
      </c>
      <c r="L307">
        <v>1137</v>
      </c>
      <c r="M307">
        <v>7.6120000000000001</v>
      </c>
      <c r="N307">
        <v>8.5739999999999998</v>
      </c>
      <c r="O307">
        <v>0.96199999999999997</v>
      </c>
      <c r="Q307">
        <v>3.0000000000000001E-3</v>
      </c>
      <c r="R307">
        <v>1</v>
      </c>
      <c r="S307">
        <v>0</v>
      </c>
      <c r="T307">
        <v>0</v>
      </c>
      <c r="V307">
        <v>0</v>
      </c>
      <c r="Y307" s="11">
        <v>44845</v>
      </c>
      <c r="Z307">
        <v>6.2256944444444441E-2</v>
      </c>
      <c r="AB307">
        <v>3</v>
      </c>
      <c r="AC307" t="s">
        <v>200</v>
      </c>
      <c r="AD307">
        <v>9.4070530922533688</v>
      </c>
      <c r="AE307">
        <v>9.8115863362655009</v>
      </c>
      <c r="AF307">
        <v>0.40453324401213209</v>
      </c>
      <c r="AG307">
        <v>0.13156650329216588</v>
      </c>
    </row>
    <row r="308" spans="1:62" x14ac:dyDescent="0.35">
      <c r="A308">
        <v>77</v>
      </c>
      <c r="B308">
        <v>22</v>
      </c>
      <c r="C308" t="s">
        <v>139</v>
      </c>
      <c r="D308" t="s">
        <v>27</v>
      </c>
      <c r="G308">
        <v>0.5</v>
      </c>
      <c r="H308">
        <v>0.5</v>
      </c>
      <c r="I308">
        <v>2149</v>
      </c>
      <c r="J308">
        <v>1169</v>
      </c>
      <c r="L308">
        <v>122</v>
      </c>
      <c r="M308">
        <v>2.0630000000000002</v>
      </c>
      <c r="N308">
        <v>1.2689999999999999</v>
      </c>
      <c r="O308">
        <v>0</v>
      </c>
      <c r="Q308">
        <v>0</v>
      </c>
      <c r="R308">
        <v>1</v>
      </c>
      <c r="S308">
        <v>0</v>
      </c>
      <c r="T308">
        <v>0</v>
      </c>
      <c r="V308">
        <v>0</v>
      </c>
      <c r="Y308" s="11">
        <v>44845</v>
      </c>
      <c r="Z308">
        <v>7.4178240740740739E-2</v>
      </c>
      <c r="AB308">
        <v>3</v>
      </c>
      <c r="AC308" t="s">
        <v>200</v>
      </c>
      <c r="AD308">
        <v>2.1973466490905791</v>
      </c>
      <c r="AE308">
        <v>1.299408433457651</v>
      </c>
      <c r="AF308">
        <v>-0.89793821563292808</v>
      </c>
      <c r="AG308">
        <v>3.038776234688622E-2</v>
      </c>
    </row>
    <row r="309" spans="1:62" x14ac:dyDescent="0.35">
      <c r="A309">
        <v>78</v>
      </c>
      <c r="B309">
        <v>22</v>
      </c>
      <c r="C309" t="s">
        <v>139</v>
      </c>
      <c r="D309" t="s">
        <v>27</v>
      </c>
      <c r="G309">
        <v>0.5</v>
      </c>
      <c r="H309">
        <v>0.5</v>
      </c>
      <c r="I309">
        <v>2636</v>
      </c>
      <c r="J309">
        <v>6561</v>
      </c>
      <c r="L309">
        <v>3172</v>
      </c>
      <c r="M309">
        <v>2.4369999999999998</v>
      </c>
      <c r="N309">
        <v>5.8369999999999997</v>
      </c>
      <c r="O309">
        <v>3.4</v>
      </c>
      <c r="Q309">
        <v>0.216</v>
      </c>
      <c r="R309">
        <v>1</v>
      </c>
      <c r="S309">
        <v>0</v>
      </c>
      <c r="T309">
        <v>0</v>
      </c>
      <c r="V309">
        <v>0</v>
      </c>
      <c r="Y309" s="11">
        <v>44845</v>
      </c>
      <c r="Z309">
        <v>8.0960648148148143E-2</v>
      </c>
      <c r="AB309">
        <v>3</v>
      </c>
      <c r="AC309" t="s">
        <v>200</v>
      </c>
      <c r="AD309">
        <v>2.6827782871135679</v>
      </c>
      <c r="AE309">
        <v>6.6221108864252871</v>
      </c>
      <c r="AF309">
        <v>3.9393325993117192</v>
      </c>
      <c r="AG309">
        <v>0.3344224026258053</v>
      </c>
      <c r="AK309">
        <v>61.549209235917679</v>
      </c>
      <c r="AQ309">
        <v>2.5024561808860448</v>
      </c>
      <c r="AW309">
        <v>78.339694681956885</v>
      </c>
      <c r="BC309">
        <v>4.6581466461907217</v>
      </c>
      <c r="BG309">
        <v>3.8754250117429443</v>
      </c>
      <c r="BH309">
        <v>6.7060184733136863</v>
      </c>
      <c r="BI309">
        <v>2.830593461570742</v>
      </c>
      <c r="BJ309">
        <v>0.34239708171508842</v>
      </c>
    </row>
    <row r="310" spans="1:62" x14ac:dyDescent="0.35">
      <c r="A310">
        <v>79</v>
      </c>
      <c r="B310">
        <v>22</v>
      </c>
      <c r="C310" t="s">
        <v>139</v>
      </c>
      <c r="D310" t="s">
        <v>27</v>
      </c>
      <c r="G310">
        <v>0.5</v>
      </c>
      <c r="H310">
        <v>0.5</v>
      </c>
      <c r="I310">
        <v>5029</v>
      </c>
      <c r="J310">
        <v>6731</v>
      </c>
      <c r="L310">
        <v>3332</v>
      </c>
      <c r="M310">
        <v>4.2729999999999997</v>
      </c>
      <c r="N310">
        <v>5.9809999999999999</v>
      </c>
      <c r="O310">
        <v>1.7090000000000001</v>
      </c>
      <c r="Q310">
        <v>0.23200000000000001</v>
      </c>
      <c r="R310">
        <v>1</v>
      </c>
      <c r="S310">
        <v>0</v>
      </c>
      <c r="T310">
        <v>0</v>
      </c>
      <c r="V310">
        <v>0</v>
      </c>
      <c r="Y310" s="11">
        <v>44845</v>
      </c>
      <c r="Z310">
        <v>8.8530092592592591E-2</v>
      </c>
      <c r="AB310">
        <v>3</v>
      </c>
      <c r="AC310" t="s">
        <v>200</v>
      </c>
      <c r="AD310">
        <v>5.0680717363723202</v>
      </c>
      <c r="AE310">
        <v>6.7899260602020854</v>
      </c>
      <c r="AF310">
        <v>1.7218543238297652</v>
      </c>
      <c r="AG310">
        <v>0.3503717608043716</v>
      </c>
    </row>
    <row r="311" spans="1:62" x14ac:dyDescent="0.35">
      <c r="A311">
        <v>80</v>
      </c>
      <c r="B311">
        <v>23</v>
      </c>
      <c r="C311" t="s">
        <v>140</v>
      </c>
      <c r="D311" t="s">
        <v>27</v>
      </c>
      <c r="G311">
        <v>0.5</v>
      </c>
      <c r="H311">
        <v>0.5</v>
      </c>
      <c r="I311">
        <v>1788</v>
      </c>
      <c r="J311">
        <v>6529</v>
      </c>
      <c r="L311">
        <v>2268</v>
      </c>
      <c r="M311">
        <v>1.7869999999999999</v>
      </c>
      <c r="N311">
        <v>5.81</v>
      </c>
      <c r="O311">
        <v>4.0229999999999997</v>
      </c>
      <c r="Q311">
        <v>0.121</v>
      </c>
      <c r="R311">
        <v>1</v>
      </c>
      <c r="S311">
        <v>0</v>
      </c>
      <c r="T311">
        <v>0</v>
      </c>
      <c r="V311">
        <v>0</v>
      </c>
      <c r="Y311" s="11">
        <v>44845</v>
      </c>
      <c r="Z311">
        <v>0.10123842592592593</v>
      </c>
      <c r="AB311">
        <v>3</v>
      </c>
      <c r="AC311" t="s">
        <v>200</v>
      </c>
      <c r="AD311">
        <v>1.8375092336361667</v>
      </c>
      <c r="AE311">
        <v>6.590522147832008</v>
      </c>
      <c r="AF311">
        <v>4.7530129141958408</v>
      </c>
      <c r="AG311">
        <v>0.24430852891690599</v>
      </c>
    </row>
    <row r="312" spans="1:62" x14ac:dyDescent="0.35">
      <c r="A312">
        <v>81</v>
      </c>
      <c r="B312">
        <v>23</v>
      </c>
      <c r="C312" t="s">
        <v>140</v>
      </c>
      <c r="D312" t="s">
        <v>27</v>
      </c>
      <c r="G312">
        <v>0.5</v>
      </c>
      <c r="H312">
        <v>0.5</v>
      </c>
      <c r="I312">
        <v>2985</v>
      </c>
      <c r="J312">
        <v>6437</v>
      </c>
      <c r="L312">
        <v>2339</v>
      </c>
      <c r="M312">
        <v>2.7050000000000001</v>
      </c>
      <c r="N312">
        <v>5.7320000000000002</v>
      </c>
      <c r="O312">
        <v>3.0270000000000001</v>
      </c>
      <c r="Q312">
        <v>0.129</v>
      </c>
      <c r="R312">
        <v>1</v>
      </c>
      <c r="S312">
        <v>0</v>
      </c>
      <c r="T312">
        <v>0</v>
      </c>
      <c r="V312">
        <v>0</v>
      </c>
      <c r="Y312" s="11">
        <v>44845</v>
      </c>
      <c r="Z312">
        <v>0.10818287037037037</v>
      </c>
      <c r="AB312">
        <v>3</v>
      </c>
      <c r="AC312" t="s">
        <v>200</v>
      </c>
      <c r="AD312">
        <v>3.0306543480376402</v>
      </c>
      <c r="AE312">
        <v>6.4997045243763285</v>
      </c>
      <c r="AF312">
        <v>3.4690501763386883</v>
      </c>
      <c r="AG312">
        <v>0.25138605660864477</v>
      </c>
      <c r="AK312">
        <v>20.460910984599906</v>
      </c>
      <c r="AQ312">
        <v>3.7757304354232368</v>
      </c>
      <c r="AW312">
        <v>31.020971272998235</v>
      </c>
      <c r="BC312">
        <v>1.6126859480095539</v>
      </c>
      <c r="BG312">
        <v>3.376038460101225</v>
      </c>
      <c r="BH312">
        <v>6.3792724584894493</v>
      </c>
      <c r="BI312">
        <v>3.0032339983882244</v>
      </c>
      <c r="BJ312">
        <v>0.25342956812527356</v>
      </c>
    </row>
    <row r="313" spans="1:62" x14ac:dyDescent="0.35">
      <c r="A313">
        <v>82</v>
      </c>
      <c r="B313">
        <v>23</v>
      </c>
      <c r="C313" t="s">
        <v>140</v>
      </c>
      <c r="D313" t="s">
        <v>27</v>
      </c>
      <c r="G313">
        <v>0.5</v>
      </c>
      <c r="H313">
        <v>0.5</v>
      </c>
      <c r="I313">
        <v>3678</v>
      </c>
      <c r="J313">
        <v>6193</v>
      </c>
      <c r="L313">
        <v>2380</v>
      </c>
      <c r="M313">
        <v>3.2370000000000001</v>
      </c>
      <c r="N313">
        <v>5.5250000000000004</v>
      </c>
      <c r="O313">
        <v>2.2879999999999998</v>
      </c>
      <c r="Q313">
        <v>0.13300000000000001</v>
      </c>
      <c r="R313">
        <v>1</v>
      </c>
      <c r="S313">
        <v>0</v>
      </c>
      <c r="T313">
        <v>0</v>
      </c>
      <c r="V313">
        <v>0</v>
      </c>
      <c r="Y313" s="11">
        <v>44845</v>
      </c>
      <c r="Z313">
        <v>0.11582175925925926</v>
      </c>
      <c r="AB313">
        <v>3</v>
      </c>
      <c r="AC313" t="s">
        <v>200</v>
      </c>
      <c r="AD313">
        <v>3.7214225721648093</v>
      </c>
      <c r="AE313">
        <v>6.2588403926025702</v>
      </c>
      <c r="AF313">
        <v>2.5374178204377609</v>
      </c>
      <c r="AG313">
        <v>0.25547307964190236</v>
      </c>
    </row>
    <row r="314" spans="1:62" x14ac:dyDescent="0.35">
      <c r="A314">
        <v>83</v>
      </c>
      <c r="B314">
        <v>24</v>
      </c>
      <c r="C314" t="s">
        <v>141</v>
      </c>
      <c r="D314" t="s">
        <v>27</v>
      </c>
      <c r="G314">
        <v>0.5</v>
      </c>
      <c r="H314">
        <v>0.5</v>
      </c>
      <c r="I314">
        <v>1205</v>
      </c>
      <c r="J314">
        <v>1787</v>
      </c>
      <c r="L314">
        <v>2275</v>
      </c>
      <c r="M314">
        <v>1.34</v>
      </c>
      <c r="N314">
        <v>1.792</v>
      </c>
      <c r="O314">
        <v>0.45300000000000001</v>
      </c>
      <c r="Q314">
        <v>0.122</v>
      </c>
      <c r="R314">
        <v>1</v>
      </c>
      <c r="S314">
        <v>0</v>
      </c>
      <c r="T314">
        <v>0</v>
      </c>
      <c r="V314">
        <v>0</v>
      </c>
      <c r="Y314" s="11">
        <v>44845</v>
      </c>
      <c r="Z314">
        <v>0.12725694444444444</v>
      </c>
      <c r="AB314">
        <v>3</v>
      </c>
      <c r="AC314" t="s">
        <v>200</v>
      </c>
      <c r="AD314">
        <v>1.256386759370453</v>
      </c>
      <c r="AE314">
        <v>1.9094659475403659</v>
      </c>
      <c r="AF314">
        <v>0.65307918816991295</v>
      </c>
      <c r="AG314">
        <v>0.24500631333721828</v>
      </c>
    </row>
    <row r="315" spans="1:62" x14ac:dyDescent="0.35">
      <c r="A315">
        <v>84</v>
      </c>
      <c r="B315">
        <v>24</v>
      </c>
      <c r="C315" t="s">
        <v>141</v>
      </c>
      <c r="D315" t="s">
        <v>27</v>
      </c>
      <c r="G315">
        <v>0.5</v>
      </c>
      <c r="H315">
        <v>0.5</v>
      </c>
      <c r="I315">
        <v>2987</v>
      </c>
      <c r="J315">
        <v>6995</v>
      </c>
      <c r="L315">
        <v>15604</v>
      </c>
      <c r="M315">
        <v>2.706</v>
      </c>
      <c r="N315">
        <v>6.2050000000000001</v>
      </c>
      <c r="O315">
        <v>3.4980000000000002</v>
      </c>
      <c r="Q315">
        <v>1.516</v>
      </c>
      <c r="R315">
        <v>1</v>
      </c>
      <c r="S315">
        <v>0</v>
      </c>
      <c r="T315">
        <v>0</v>
      </c>
      <c r="V315">
        <v>0</v>
      </c>
      <c r="Y315" s="11">
        <v>44845</v>
      </c>
      <c r="Z315">
        <v>0.13423611111111111</v>
      </c>
      <c r="AB315">
        <v>3</v>
      </c>
      <c r="AC315" t="s">
        <v>200</v>
      </c>
      <c r="AD315">
        <v>3.0326479071260306</v>
      </c>
      <c r="AE315">
        <v>7.0505331535966436</v>
      </c>
      <c r="AF315">
        <v>4.0178852464706125</v>
      </c>
      <c r="AG315">
        <v>1.5736875331004028</v>
      </c>
      <c r="AK315">
        <v>35.028302177655235</v>
      </c>
      <c r="AQ315">
        <v>0.26637409462335482</v>
      </c>
      <c r="AW315">
        <v>38.833731800511913</v>
      </c>
      <c r="BC315">
        <v>3.5221253757847499</v>
      </c>
      <c r="BG315">
        <v>3.6765674926760319</v>
      </c>
      <c r="BH315">
        <v>7.0411552468267633</v>
      </c>
      <c r="BI315">
        <v>3.3645877541507314</v>
      </c>
      <c r="BJ315">
        <v>1.6018979603787418</v>
      </c>
    </row>
    <row r="316" spans="1:62" x14ac:dyDescent="0.35">
      <c r="A316">
        <v>85</v>
      </c>
      <c r="B316">
        <v>24</v>
      </c>
      <c r="C316" t="s">
        <v>141</v>
      </c>
      <c r="D316" t="s">
        <v>27</v>
      </c>
      <c r="G316">
        <v>0.5</v>
      </c>
      <c r="H316">
        <v>0.5</v>
      </c>
      <c r="I316">
        <v>4279</v>
      </c>
      <c r="J316">
        <v>6976</v>
      </c>
      <c r="L316">
        <v>16170</v>
      </c>
      <c r="M316">
        <v>3.698</v>
      </c>
      <c r="N316">
        <v>6.1890000000000001</v>
      </c>
      <c r="O316">
        <v>2.4910000000000001</v>
      </c>
      <c r="Q316">
        <v>1.575</v>
      </c>
      <c r="R316">
        <v>1</v>
      </c>
      <c r="S316">
        <v>0</v>
      </c>
      <c r="T316">
        <v>0</v>
      </c>
      <c r="V316">
        <v>0</v>
      </c>
      <c r="Y316" s="11">
        <v>44845</v>
      </c>
      <c r="Z316">
        <v>0.14174768518518518</v>
      </c>
      <c r="AB316">
        <v>3</v>
      </c>
      <c r="AC316" t="s">
        <v>200</v>
      </c>
      <c r="AD316">
        <v>4.3204870782260336</v>
      </c>
      <c r="AE316">
        <v>7.0317773400568839</v>
      </c>
      <c r="AF316">
        <v>2.7112902618308503</v>
      </c>
      <c r="AG316">
        <v>1.6301083876570808</v>
      </c>
    </row>
    <row r="317" spans="1:62" x14ac:dyDescent="0.35">
      <c r="A317">
        <v>86</v>
      </c>
      <c r="B317">
        <v>25</v>
      </c>
      <c r="C317" t="s">
        <v>142</v>
      </c>
      <c r="D317" t="s">
        <v>27</v>
      </c>
      <c r="G317">
        <v>0.5</v>
      </c>
      <c r="H317">
        <v>0.5</v>
      </c>
      <c r="I317">
        <v>3527</v>
      </c>
      <c r="J317">
        <v>9715</v>
      </c>
      <c r="L317">
        <v>1758</v>
      </c>
      <c r="M317">
        <v>3.121</v>
      </c>
      <c r="N317">
        <v>8.5090000000000003</v>
      </c>
      <c r="O317">
        <v>5.3879999999999999</v>
      </c>
      <c r="Q317">
        <v>6.8000000000000005E-2</v>
      </c>
      <c r="R317">
        <v>1</v>
      </c>
      <c r="S317">
        <v>0</v>
      </c>
      <c r="T317">
        <v>0</v>
      </c>
      <c r="V317">
        <v>0</v>
      </c>
      <c r="Y317" s="11">
        <v>44845</v>
      </c>
      <c r="Z317">
        <v>0.15437500000000001</v>
      </c>
      <c r="AB317">
        <v>3</v>
      </c>
      <c r="AC317" t="s">
        <v>200</v>
      </c>
      <c r="AD317">
        <v>3.5709088609913571</v>
      </c>
      <c r="AE317">
        <v>9.7355759340254213</v>
      </c>
      <c r="AF317">
        <v>6.1646670730340638</v>
      </c>
      <c r="AG317">
        <v>0.1934699497227261</v>
      </c>
    </row>
    <row r="318" spans="1:62" x14ac:dyDescent="0.35">
      <c r="A318">
        <v>87</v>
      </c>
      <c r="B318">
        <v>25</v>
      </c>
      <c r="C318" t="s">
        <v>142</v>
      </c>
      <c r="D318" t="s">
        <v>27</v>
      </c>
      <c r="G318">
        <v>0.5</v>
      </c>
      <c r="H318">
        <v>0.5</v>
      </c>
      <c r="I318">
        <v>5137</v>
      </c>
      <c r="J318">
        <v>9662</v>
      </c>
      <c r="L318">
        <v>1755</v>
      </c>
      <c r="M318">
        <v>4.3559999999999999</v>
      </c>
      <c r="N318">
        <v>8.4640000000000004</v>
      </c>
      <c r="O318">
        <v>4.1079999999999997</v>
      </c>
      <c r="Q318">
        <v>6.8000000000000005E-2</v>
      </c>
      <c r="R318">
        <v>1</v>
      </c>
      <c r="S318">
        <v>0</v>
      </c>
      <c r="T318">
        <v>0</v>
      </c>
      <c r="V318">
        <v>0</v>
      </c>
      <c r="Y318" s="11">
        <v>44845</v>
      </c>
      <c r="Z318">
        <v>0.16146990740740741</v>
      </c>
      <c r="AB318">
        <v>3</v>
      </c>
      <c r="AC318" t="s">
        <v>200</v>
      </c>
      <c r="AD318">
        <v>5.1757239271453859</v>
      </c>
      <c r="AE318">
        <v>9.6832570857303022</v>
      </c>
      <c r="AF318">
        <v>4.5075331585849163</v>
      </c>
      <c r="AG318">
        <v>0.19317089925687797</v>
      </c>
      <c r="AK318">
        <v>41.05031268876477</v>
      </c>
      <c r="AQ318">
        <v>0.74143095651614643</v>
      </c>
      <c r="AW318">
        <v>81.116185878942332</v>
      </c>
      <c r="BC318">
        <v>1.5601901996502237</v>
      </c>
      <c r="BG318">
        <v>6.5124052959109466</v>
      </c>
      <c r="BH318">
        <v>9.7192879906882617</v>
      </c>
      <c r="BI318">
        <v>3.2068826947773155</v>
      </c>
      <c r="BJ318">
        <v>0.19167564692763739</v>
      </c>
    </row>
    <row r="319" spans="1:62" x14ac:dyDescent="0.35">
      <c r="A319">
        <v>88</v>
      </c>
      <c r="B319">
        <v>25</v>
      </c>
      <c r="C319" t="s">
        <v>142</v>
      </c>
      <c r="D319" t="s">
        <v>27</v>
      </c>
      <c r="G319">
        <v>0.5</v>
      </c>
      <c r="H319">
        <v>0.5</v>
      </c>
      <c r="I319">
        <v>7819</v>
      </c>
      <c r="J319">
        <v>9735</v>
      </c>
      <c r="L319">
        <v>1725</v>
      </c>
      <c r="M319">
        <v>6.4130000000000003</v>
      </c>
      <c r="N319">
        <v>8.5259999999999998</v>
      </c>
      <c r="O319">
        <v>2.113</v>
      </c>
      <c r="Q319">
        <v>6.4000000000000001E-2</v>
      </c>
      <c r="R319">
        <v>1</v>
      </c>
      <c r="S319">
        <v>0</v>
      </c>
      <c r="T319">
        <v>0</v>
      </c>
      <c r="V319">
        <v>0</v>
      </c>
      <c r="Y319" s="11">
        <v>44845</v>
      </c>
      <c r="Z319">
        <v>0.1691087962962963</v>
      </c>
      <c r="AB319">
        <v>3</v>
      </c>
      <c r="AC319" t="s">
        <v>200</v>
      </c>
      <c r="AD319">
        <v>7.8490866646765065</v>
      </c>
      <c r="AE319">
        <v>9.7553188956462211</v>
      </c>
      <c r="AF319">
        <v>1.9062322309697146</v>
      </c>
      <c r="AG319">
        <v>0.19018039459839681</v>
      </c>
    </row>
    <row r="320" spans="1:62" x14ac:dyDescent="0.35">
      <c r="A320">
        <v>89</v>
      </c>
      <c r="B320">
        <v>26</v>
      </c>
      <c r="C320" t="s">
        <v>143</v>
      </c>
      <c r="D320" t="s">
        <v>27</v>
      </c>
      <c r="G320">
        <v>0.5</v>
      </c>
      <c r="H320">
        <v>0.5</v>
      </c>
      <c r="I320">
        <v>1434</v>
      </c>
      <c r="J320">
        <v>2445</v>
      </c>
      <c r="L320">
        <v>865</v>
      </c>
      <c r="M320">
        <v>1.5149999999999999</v>
      </c>
      <c r="N320">
        <v>2.35</v>
      </c>
      <c r="O320">
        <v>0.83499999999999996</v>
      </c>
      <c r="Q320">
        <v>0</v>
      </c>
      <c r="R320">
        <v>1</v>
      </c>
      <c r="S320">
        <v>0</v>
      </c>
      <c r="T320">
        <v>0</v>
      </c>
      <c r="V320">
        <v>0</v>
      </c>
      <c r="Y320" s="11">
        <v>44845</v>
      </c>
      <c r="Z320">
        <v>0.18087962962962964</v>
      </c>
      <c r="AB320">
        <v>3</v>
      </c>
      <c r="AC320" t="s">
        <v>200</v>
      </c>
      <c r="AD320">
        <v>1.4846492749911191</v>
      </c>
      <c r="AE320">
        <v>2.5590093848646807</v>
      </c>
      <c r="AF320">
        <v>1.0743601098735616</v>
      </c>
      <c r="AG320">
        <v>0.10445259438860323</v>
      </c>
    </row>
    <row r="321" spans="1:62" x14ac:dyDescent="0.35">
      <c r="A321">
        <v>90</v>
      </c>
      <c r="B321">
        <v>26</v>
      </c>
      <c r="C321" t="s">
        <v>143</v>
      </c>
      <c r="D321" t="s">
        <v>27</v>
      </c>
      <c r="G321">
        <v>0.5</v>
      </c>
      <c r="H321">
        <v>0.5</v>
      </c>
      <c r="I321">
        <v>2237</v>
      </c>
      <c r="J321">
        <v>5797</v>
      </c>
      <c r="L321">
        <v>2022</v>
      </c>
      <c r="M321">
        <v>2.1309999999999998</v>
      </c>
      <c r="N321">
        <v>5.1890000000000001</v>
      </c>
      <c r="O321">
        <v>3.0579999999999998</v>
      </c>
      <c r="Q321">
        <v>9.5000000000000001E-2</v>
      </c>
      <c r="R321">
        <v>1</v>
      </c>
      <c r="S321">
        <v>0</v>
      </c>
      <c r="T321">
        <v>0</v>
      </c>
      <c r="V321">
        <v>0</v>
      </c>
      <c r="Y321" s="11">
        <v>44845</v>
      </c>
      <c r="Z321">
        <v>0.18781250000000002</v>
      </c>
      <c r="AB321">
        <v>3</v>
      </c>
      <c r="AC321" t="s">
        <v>200</v>
      </c>
      <c r="AD321">
        <v>2.2850632489797436</v>
      </c>
      <c r="AE321">
        <v>5.867929752510733</v>
      </c>
      <c r="AF321">
        <v>3.5828665035309895</v>
      </c>
      <c r="AG321">
        <v>0.21978639071736039</v>
      </c>
      <c r="AK321">
        <v>30.843632718767157</v>
      </c>
      <c r="AQ321">
        <v>0.65394264798888313</v>
      </c>
      <c r="AW321">
        <v>24.951134667354751</v>
      </c>
      <c r="BC321">
        <v>1.3239938595639598</v>
      </c>
      <c r="BG321">
        <v>2.7017170984532739</v>
      </c>
      <c r="BH321">
        <v>5.8871791400910132</v>
      </c>
      <c r="BI321">
        <v>3.1854620416377393</v>
      </c>
      <c r="BJ321">
        <v>0.21834098013242784</v>
      </c>
    </row>
    <row r="322" spans="1:62" x14ac:dyDescent="0.35">
      <c r="A322">
        <v>91</v>
      </c>
      <c r="B322">
        <v>26</v>
      </c>
      <c r="C322" t="s">
        <v>143</v>
      </c>
      <c r="D322" t="s">
        <v>27</v>
      </c>
      <c r="G322">
        <v>0.5</v>
      </c>
      <c r="H322">
        <v>0.5</v>
      </c>
      <c r="I322">
        <v>3073</v>
      </c>
      <c r="J322">
        <v>5836</v>
      </c>
      <c r="L322">
        <v>1993</v>
      </c>
      <c r="M322">
        <v>2.7730000000000001</v>
      </c>
      <c r="N322">
        <v>5.2229999999999999</v>
      </c>
      <c r="O322">
        <v>2.4500000000000002</v>
      </c>
      <c r="Q322">
        <v>9.1999999999999998E-2</v>
      </c>
      <c r="R322">
        <v>1</v>
      </c>
      <c r="S322">
        <v>0</v>
      </c>
      <c r="T322">
        <v>0</v>
      </c>
      <c r="V322">
        <v>0</v>
      </c>
      <c r="Y322" s="11">
        <v>44845</v>
      </c>
      <c r="Z322">
        <v>0.19532407407407407</v>
      </c>
      <c r="AB322">
        <v>3</v>
      </c>
      <c r="AC322" t="s">
        <v>200</v>
      </c>
      <c r="AD322">
        <v>3.1183709479268042</v>
      </c>
      <c r="AE322">
        <v>5.9064285276712933</v>
      </c>
      <c r="AF322">
        <v>2.7880575797444891</v>
      </c>
      <c r="AG322">
        <v>0.21689556954749528</v>
      </c>
    </row>
    <row r="323" spans="1:62" x14ac:dyDescent="0.35">
      <c r="A323">
        <v>92</v>
      </c>
      <c r="B323">
        <v>27</v>
      </c>
      <c r="C323" t="s">
        <v>144</v>
      </c>
      <c r="D323" t="s">
        <v>27</v>
      </c>
      <c r="G323">
        <v>0.5</v>
      </c>
      <c r="H323">
        <v>0.5</v>
      </c>
      <c r="I323">
        <v>3647</v>
      </c>
      <c r="J323">
        <v>7796</v>
      </c>
      <c r="L323">
        <v>3631</v>
      </c>
      <c r="M323">
        <v>3.2130000000000001</v>
      </c>
      <c r="N323">
        <v>6.8840000000000003</v>
      </c>
      <c r="O323">
        <v>3.67</v>
      </c>
      <c r="Q323">
        <v>0.26400000000000001</v>
      </c>
      <c r="R323">
        <v>1</v>
      </c>
      <c r="S323">
        <v>0</v>
      </c>
      <c r="T323">
        <v>0</v>
      </c>
      <c r="V323">
        <v>0</v>
      </c>
      <c r="Y323" s="11">
        <v>44845</v>
      </c>
      <c r="Z323">
        <v>0.20871527777777776</v>
      </c>
      <c r="AB323">
        <v>3</v>
      </c>
      <c r="AC323" t="s">
        <v>200</v>
      </c>
      <c r="AD323">
        <v>3.6905224062947628</v>
      </c>
      <c r="AE323">
        <v>7.8412387665096777</v>
      </c>
      <c r="AF323">
        <v>4.1507163602149149</v>
      </c>
      <c r="AG323">
        <v>0.38017712390056724</v>
      </c>
    </row>
    <row r="324" spans="1:62" x14ac:dyDescent="0.35">
      <c r="A324">
        <v>93</v>
      </c>
      <c r="B324">
        <v>27</v>
      </c>
      <c r="C324" t="s">
        <v>144</v>
      </c>
      <c r="D324" t="s">
        <v>27</v>
      </c>
      <c r="G324">
        <v>0.5</v>
      </c>
      <c r="H324">
        <v>0.5</v>
      </c>
      <c r="I324">
        <v>4037</v>
      </c>
      <c r="J324">
        <v>7623</v>
      </c>
      <c r="L324">
        <v>3660</v>
      </c>
      <c r="M324">
        <v>3.512</v>
      </c>
      <c r="N324">
        <v>6.7359999999999998</v>
      </c>
      <c r="O324">
        <v>3.2240000000000002</v>
      </c>
      <c r="Q324">
        <v>0.26700000000000002</v>
      </c>
      <c r="R324">
        <v>1</v>
      </c>
      <c r="S324">
        <v>0</v>
      </c>
      <c r="T324">
        <v>0</v>
      </c>
      <c r="V324">
        <v>0</v>
      </c>
      <c r="Y324" s="11">
        <v>44845</v>
      </c>
      <c r="Z324">
        <v>0.21613425925925925</v>
      </c>
      <c r="AB324">
        <v>1</v>
      </c>
      <c r="AD324">
        <v>4.0792664285308318</v>
      </c>
      <c r="AE324">
        <v>7.6704621484897588</v>
      </c>
      <c r="AF324">
        <v>3.5911957199589271</v>
      </c>
      <c r="AG324">
        <v>0.38306794507043235</v>
      </c>
      <c r="AK324">
        <v>4.6073642722132533</v>
      </c>
      <c r="AQ324">
        <v>1.4691180379127053</v>
      </c>
      <c r="AW324">
        <v>2.2202022660273117</v>
      </c>
      <c r="BC324">
        <v>0.44140452498883581</v>
      </c>
      <c r="BG324">
        <v>4.1754556545456545</v>
      </c>
      <c r="BH324">
        <v>7.7272231631495583</v>
      </c>
      <c r="BI324">
        <v>3.5517675086039042</v>
      </c>
      <c r="BJ324">
        <v>0.38391525472366872</v>
      </c>
    </row>
    <row r="325" spans="1:62" x14ac:dyDescent="0.35">
      <c r="A325">
        <v>94</v>
      </c>
      <c r="B325">
        <v>27</v>
      </c>
      <c r="C325" t="s">
        <v>144</v>
      </c>
      <c r="D325" t="s">
        <v>27</v>
      </c>
      <c r="G325">
        <v>0.5</v>
      </c>
      <c r="H325">
        <v>0.5</v>
      </c>
      <c r="I325">
        <v>4230</v>
      </c>
      <c r="J325">
        <v>7738</v>
      </c>
      <c r="L325">
        <v>3677</v>
      </c>
      <c r="M325">
        <v>3.66</v>
      </c>
      <c r="N325">
        <v>6.8339999999999996</v>
      </c>
      <c r="O325">
        <v>3.1739999999999999</v>
      </c>
      <c r="Q325">
        <v>0.26900000000000002</v>
      </c>
      <c r="R325">
        <v>1</v>
      </c>
      <c r="S325">
        <v>0</v>
      </c>
      <c r="T325">
        <v>0</v>
      </c>
      <c r="V325">
        <v>0</v>
      </c>
      <c r="Y325" s="11">
        <v>44845</v>
      </c>
      <c r="Z325">
        <v>0.22385416666666666</v>
      </c>
      <c r="AB325">
        <v>1</v>
      </c>
      <c r="AD325">
        <v>4.2716448805604763</v>
      </c>
      <c r="AE325">
        <v>7.7839841778093577</v>
      </c>
      <c r="AF325">
        <v>3.5123392972488814</v>
      </c>
      <c r="AG325">
        <v>0.38476256437690504</v>
      </c>
    </row>
    <row r="326" spans="1:62" x14ac:dyDescent="0.35">
      <c r="A326">
        <v>95</v>
      </c>
      <c r="B326">
        <v>28</v>
      </c>
      <c r="C326" t="s">
        <v>145</v>
      </c>
      <c r="D326" t="s">
        <v>27</v>
      </c>
      <c r="G326">
        <v>0.5</v>
      </c>
      <c r="H326">
        <v>0.5</v>
      </c>
      <c r="I326">
        <v>3132</v>
      </c>
      <c r="J326">
        <v>8204</v>
      </c>
      <c r="L326">
        <v>9679</v>
      </c>
      <c r="M326">
        <v>2.8180000000000001</v>
      </c>
      <c r="N326">
        <v>7.2290000000000001</v>
      </c>
      <c r="O326">
        <v>4.4109999999999996</v>
      </c>
      <c r="Q326">
        <v>0.89600000000000002</v>
      </c>
      <c r="R326">
        <v>1</v>
      </c>
      <c r="S326">
        <v>0</v>
      </c>
      <c r="T326">
        <v>0</v>
      </c>
      <c r="V326">
        <v>0</v>
      </c>
      <c r="Y326" s="11">
        <v>44845</v>
      </c>
      <c r="Z326">
        <v>0.23674768518518519</v>
      </c>
      <c r="AB326">
        <v>3</v>
      </c>
      <c r="AC326" t="s">
        <v>200</v>
      </c>
      <c r="AD326">
        <v>3.1771809410343126</v>
      </c>
      <c r="AE326">
        <v>8.2439951835739933</v>
      </c>
      <c r="AF326">
        <v>5.0668142425396807</v>
      </c>
      <c r="AG326">
        <v>0.98306286305037149</v>
      </c>
    </row>
    <row r="327" spans="1:62" x14ac:dyDescent="0.35">
      <c r="A327">
        <v>96</v>
      </c>
      <c r="B327">
        <v>28</v>
      </c>
      <c r="C327" t="s">
        <v>145</v>
      </c>
      <c r="D327" t="s">
        <v>27</v>
      </c>
      <c r="G327">
        <v>0.5</v>
      </c>
      <c r="H327">
        <v>0.5</v>
      </c>
      <c r="I327">
        <v>4024</v>
      </c>
      <c r="J327">
        <v>8122</v>
      </c>
      <c r="L327">
        <v>9578</v>
      </c>
      <c r="M327">
        <v>3.5019999999999998</v>
      </c>
      <c r="N327">
        <v>7.1589999999999998</v>
      </c>
      <c r="O327">
        <v>3.657</v>
      </c>
      <c r="Q327">
        <v>0.88600000000000001</v>
      </c>
      <c r="R327">
        <v>1</v>
      </c>
      <c r="S327">
        <v>0</v>
      </c>
      <c r="T327">
        <v>0</v>
      </c>
      <c r="V327">
        <v>0</v>
      </c>
      <c r="Y327" s="11">
        <v>44845</v>
      </c>
      <c r="Z327">
        <v>0.24406249999999999</v>
      </c>
      <c r="AB327">
        <v>3</v>
      </c>
      <c r="AC327" t="s">
        <v>200</v>
      </c>
      <c r="AD327">
        <v>4.066308294456296</v>
      </c>
      <c r="AE327">
        <v>8.1630490409287138</v>
      </c>
      <c r="AF327">
        <v>4.0967407464724177</v>
      </c>
      <c r="AG327">
        <v>0.97299483070015147</v>
      </c>
      <c r="AK327">
        <v>50.868716585867375</v>
      </c>
      <c r="AQ327">
        <v>0.39827050452849028</v>
      </c>
      <c r="AW327">
        <v>100.56682224271808</v>
      </c>
      <c r="BC327">
        <v>1.5855523680108363</v>
      </c>
      <c r="BG327">
        <v>5.4533270302037069</v>
      </c>
      <c r="BH327">
        <v>8.1793369842658734</v>
      </c>
      <c r="BI327">
        <v>2.7260099540621674</v>
      </c>
      <c r="BJ327">
        <v>0.98077014281220254</v>
      </c>
    </row>
    <row r="328" spans="1:62" x14ac:dyDescent="0.35">
      <c r="A328">
        <v>97</v>
      </c>
      <c r="B328">
        <v>28</v>
      </c>
      <c r="C328" t="s">
        <v>145</v>
      </c>
      <c r="D328" t="s">
        <v>27</v>
      </c>
      <c r="G328">
        <v>0.5</v>
      </c>
      <c r="H328">
        <v>0.5</v>
      </c>
      <c r="I328">
        <v>6807</v>
      </c>
      <c r="J328">
        <v>8155</v>
      </c>
      <c r="L328">
        <v>9734</v>
      </c>
      <c r="M328">
        <v>5.6369999999999996</v>
      </c>
      <c r="N328">
        <v>7.1870000000000003</v>
      </c>
      <c r="O328">
        <v>1.55</v>
      </c>
      <c r="Q328">
        <v>0.90200000000000002</v>
      </c>
      <c r="R328">
        <v>1</v>
      </c>
      <c r="S328">
        <v>0</v>
      </c>
      <c r="T328">
        <v>0</v>
      </c>
      <c r="V328">
        <v>0</v>
      </c>
      <c r="Y328" s="11">
        <v>44845</v>
      </c>
      <c r="Z328">
        <v>0.25199074074074074</v>
      </c>
      <c r="AB328">
        <v>3</v>
      </c>
      <c r="AC328" t="s">
        <v>200</v>
      </c>
      <c r="AD328">
        <v>6.8403457659511178</v>
      </c>
      <c r="AE328">
        <v>8.1956249276030348</v>
      </c>
      <c r="AF328">
        <v>1.3552791616519171</v>
      </c>
      <c r="AG328">
        <v>0.98854545492425361</v>
      </c>
    </row>
    <row r="329" spans="1:62" x14ac:dyDescent="0.35">
      <c r="A329">
        <v>98</v>
      </c>
      <c r="B329">
        <v>29</v>
      </c>
      <c r="C329" t="s">
        <v>146</v>
      </c>
      <c r="D329" t="s">
        <v>27</v>
      </c>
      <c r="G329">
        <v>0.5</v>
      </c>
      <c r="H329">
        <v>0.5</v>
      </c>
      <c r="I329">
        <v>6111</v>
      </c>
      <c r="J329">
        <v>7374</v>
      </c>
      <c r="L329">
        <v>5591</v>
      </c>
      <c r="M329">
        <v>5.1029999999999998</v>
      </c>
      <c r="N329">
        <v>6.5250000000000004</v>
      </c>
      <c r="O329">
        <v>1.423</v>
      </c>
      <c r="Q329">
        <v>0.46899999999999997</v>
      </c>
      <c r="R329">
        <v>1</v>
      </c>
      <c r="S329">
        <v>0</v>
      </c>
      <c r="T329">
        <v>0</v>
      </c>
      <c r="V329">
        <v>0</v>
      </c>
      <c r="Y329" s="11">
        <v>44845</v>
      </c>
      <c r="Z329">
        <v>0.26554398148148145</v>
      </c>
      <c r="AB329">
        <v>1</v>
      </c>
      <c r="AD329">
        <v>6.1465872031913635</v>
      </c>
      <c r="AE329">
        <v>7.4246622763108006</v>
      </c>
      <c r="AF329">
        <v>1.278075073119437</v>
      </c>
      <c r="AG329">
        <v>0.57555676158800362</v>
      </c>
    </row>
    <row r="330" spans="1:62" x14ac:dyDescent="0.35">
      <c r="A330">
        <v>99</v>
      </c>
      <c r="B330">
        <v>29</v>
      </c>
      <c r="C330" t="s">
        <v>146</v>
      </c>
      <c r="D330" t="s">
        <v>27</v>
      </c>
      <c r="G330">
        <v>0.5</v>
      </c>
      <c r="H330">
        <v>0.5</v>
      </c>
      <c r="I330">
        <v>6019</v>
      </c>
      <c r="J330">
        <v>7494</v>
      </c>
      <c r="L330">
        <v>5690</v>
      </c>
      <c r="M330">
        <v>5.0330000000000004</v>
      </c>
      <c r="N330">
        <v>6.6280000000000001</v>
      </c>
      <c r="O330">
        <v>1.595</v>
      </c>
      <c r="Q330">
        <v>0.47899999999999998</v>
      </c>
      <c r="R330">
        <v>1</v>
      </c>
      <c r="S330">
        <v>0</v>
      </c>
      <c r="T330">
        <v>0</v>
      </c>
      <c r="V330">
        <v>0</v>
      </c>
      <c r="Y330" s="11">
        <v>44845</v>
      </c>
      <c r="Z330">
        <v>0.27305555555555555</v>
      </c>
      <c r="AB330">
        <v>1</v>
      </c>
      <c r="AD330">
        <v>6.0548834851254192</v>
      </c>
      <c r="AE330">
        <v>7.5431200460355994</v>
      </c>
      <c r="AF330">
        <v>1.4882365609101802</v>
      </c>
      <c r="AG330">
        <v>0.58542542696099165</v>
      </c>
      <c r="AK330">
        <v>1.9616168209344629</v>
      </c>
      <c r="AQ330">
        <v>0.95991680079576736</v>
      </c>
      <c r="AW330">
        <v>3.0150697861697662</v>
      </c>
      <c r="BC330">
        <v>2.0643944905986293</v>
      </c>
      <c r="BG330">
        <v>5.9960734920179117</v>
      </c>
      <c r="BH330">
        <v>7.5070891410776399</v>
      </c>
      <c r="BI330">
        <v>1.5110156490597286</v>
      </c>
      <c r="BJ330">
        <v>0.57944441764402932</v>
      </c>
    </row>
    <row r="331" spans="1:62" x14ac:dyDescent="0.35">
      <c r="A331">
        <v>100</v>
      </c>
      <c r="B331">
        <v>29</v>
      </c>
      <c r="C331" t="s">
        <v>146</v>
      </c>
      <c r="D331" t="s">
        <v>27</v>
      </c>
      <c r="G331">
        <v>0.5</v>
      </c>
      <c r="H331">
        <v>0.5</v>
      </c>
      <c r="I331">
        <v>5901</v>
      </c>
      <c r="J331">
        <v>7421</v>
      </c>
      <c r="L331">
        <v>5570</v>
      </c>
      <c r="M331">
        <v>4.9420000000000002</v>
      </c>
      <c r="N331">
        <v>6.5650000000000004</v>
      </c>
      <c r="O331">
        <v>1.6240000000000001</v>
      </c>
      <c r="Q331">
        <v>0.46600000000000003</v>
      </c>
      <c r="R331">
        <v>1</v>
      </c>
      <c r="S331">
        <v>0</v>
      </c>
      <c r="T331">
        <v>0</v>
      </c>
      <c r="V331">
        <v>0</v>
      </c>
      <c r="Y331" s="11">
        <v>44845</v>
      </c>
      <c r="Z331">
        <v>0.28107638888888892</v>
      </c>
      <c r="AB331">
        <v>1</v>
      </c>
      <c r="AD331">
        <v>5.9372634989104034</v>
      </c>
      <c r="AE331">
        <v>7.4710582361196805</v>
      </c>
      <c r="AF331">
        <v>1.5337947372092771</v>
      </c>
      <c r="AG331">
        <v>0.57346340832706699</v>
      </c>
    </row>
    <row r="332" spans="1:62" x14ac:dyDescent="0.35">
      <c r="A332">
        <v>101</v>
      </c>
      <c r="B332">
        <v>30</v>
      </c>
      <c r="C332" t="s">
        <v>147</v>
      </c>
      <c r="D332" t="s">
        <v>27</v>
      </c>
      <c r="G332">
        <v>0.5</v>
      </c>
      <c r="H332">
        <v>0.5</v>
      </c>
      <c r="I332">
        <v>5128</v>
      </c>
      <c r="J332">
        <v>7863</v>
      </c>
      <c r="L332">
        <v>1895</v>
      </c>
      <c r="M332">
        <v>4.3490000000000002</v>
      </c>
      <c r="N332">
        <v>6.94</v>
      </c>
      <c r="O332">
        <v>2.5910000000000002</v>
      </c>
      <c r="Q332">
        <v>8.2000000000000003E-2</v>
      </c>
      <c r="R332">
        <v>1</v>
      </c>
      <c r="S332">
        <v>0</v>
      </c>
      <c r="T332">
        <v>0</v>
      </c>
      <c r="V332">
        <v>0</v>
      </c>
      <c r="Y332" s="11">
        <v>44845</v>
      </c>
      <c r="Z332">
        <v>0.29442129629629626</v>
      </c>
      <c r="AB332">
        <v>1</v>
      </c>
      <c r="AD332">
        <v>5.16675291124763</v>
      </c>
      <c r="AE332">
        <v>7.9073776879393565</v>
      </c>
      <c r="AF332">
        <v>2.7406247766917264</v>
      </c>
      <c r="AG332">
        <v>0.20712658766312345</v>
      </c>
    </row>
    <row r="333" spans="1:62" x14ac:dyDescent="0.35">
      <c r="A333">
        <v>102</v>
      </c>
      <c r="B333">
        <v>30</v>
      </c>
      <c r="C333" t="s">
        <v>147</v>
      </c>
      <c r="D333" t="s">
        <v>27</v>
      </c>
      <c r="G333">
        <v>0.5</v>
      </c>
      <c r="H333">
        <v>0.5</v>
      </c>
      <c r="I333">
        <v>5457</v>
      </c>
      <c r="J333">
        <v>7730</v>
      </c>
      <c r="L333">
        <v>1975</v>
      </c>
      <c r="M333">
        <v>4.601</v>
      </c>
      <c r="N333">
        <v>6.827</v>
      </c>
      <c r="O333">
        <v>2.226</v>
      </c>
      <c r="Q333">
        <v>9.0999999999999998E-2</v>
      </c>
      <c r="R333">
        <v>1</v>
      </c>
      <c r="S333">
        <v>0</v>
      </c>
      <c r="T333">
        <v>0</v>
      </c>
      <c r="V333">
        <v>0</v>
      </c>
      <c r="Y333" s="11">
        <v>44845</v>
      </c>
      <c r="Z333">
        <v>0.30192129629629633</v>
      </c>
      <c r="AB333">
        <v>1</v>
      </c>
      <c r="AD333">
        <v>5.494693381287802</v>
      </c>
      <c r="AE333">
        <v>7.7760869931610372</v>
      </c>
      <c r="AF333">
        <v>2.2813936118732352</v>
      </c>
      <c r="AG333">
        <v>0.21510126675240657</v>
      </c>
      <c r="AK333">
        <v>1.7264802233396164</v>
      </c>
      <c r="AQ333">
        <v>2.172322769655699</v>
      </c>
      <c r="AW333">
        <v>3.2379403958568505</v>
      </c>
      <c r="BC333">
        <v>0</v>
      </c>
      <c r="BG333">
        <v>5.5425387994091642</v>
      </c>
      <c r="BH333">
        <v>7.8614753021709971</v>
      </c>
      <c r="BI333">
        <v>2.3189365027618329</v>
      </c>
      <c r="BJ333">
        <v>0.21510126675240657</v>
      </c>
    </row>
    <row r="334" spans="1:62" x14ac:dyDescent="0.35">
      <c r="A334">
        <v>103</v>
      </c>
      <c r="B334">
        <v>30</v>
      </c>
      <c r="C334" t="s">
        <v>147</v>
      </c>
      <c r="D334" t="s">
        <v>27</v>
      </c>
      <c r="G334">
        <v>0.5</v>
      </c>
      <c r="H334">
        <v>0.5</v>
      </c>
      <c r="I334">
        <v>5553</v>
      </c>
      <c r="J334">
        <v>7903</v>
      </c>
      <c r="L334">
        <v>1975</v>
      </c>
      <c r="M334">
        <v>4.6749999999999998</v>
      </c>
      <c r="N334">
        <v>6.9740000000000002</v>
      </c>
      <c r="O334">
        <v>2.2989999999999999</v>
      </c>
      <c r="Q334">
        <v>9.0999999999999998E-2</v>
      </c>
      <c r="R334">
        <v>1</v>
      </c>
      <c r="S334">
        <v>0</v>
      </c>
      <c r="T334">
        <v>0</v>
      </c>
      <c r="V334">
        <v>0</v>
      </c>
      <c r="Y334" s="11">
        <v>44845</v>
      </c>
      <c r="Z334">
        <v>0.30990740740740741</v>
      </c>
      <c r="AB334">
        <v>1</v>
      </c>
      <c r="AD334">
        <v>5.5903842175305263</v>
      </c>
      <c r="AE334">
        <v>7.946863611180957</v>
      </c>
      <c r="AF334">
        <v>2.3564793936504307</v>
      </c>
      <c r="AG334">
        <v>0.21510126675240657</v>
      </c>
    </row>
    <row r="335" spans="1:62" x14ac:dyDescent="0.35">
      <c r="A335">
        <v>104</v>
      </c>
      <c r="B335">
        <v>31</v>
      </c>
      <c r="C335" t="s">
        <v>62</v>
      </c>
      <c r="D335" t="s">
        <v>27</v>
      </c>
      <c r="G335">
        <v>0.5</v>
      </c>
      <c r="H335">
        <v>0.5</v>
      </c>
      <c r="I335">
        <v>9764</v>
      </c>
      <c r="J335">
        <v>15887</v>
      </c>
      <c r="L335">
        <v>4648</v>
      </c>
      <c r="M335">
        <v>7.9059999999999997</v>
      </c>
      <c r="N335">
        <v>13.738</v>
      </c>
      <c r="O335">
        <v>5.8319999999999999</v>
      </c>
      <c r="Q335">
        <v>0.37</v>
      </c>
      <c r="R335">
        <v>1</v>
      </c>
      <c r="S335">
        <v>0</v>
      </c>
      <c r="T335">
        <v>0</v>
      </c>
      <c r="V335">
        <v>0</v>
      </c>
      <c r="Y335" s="11">
        <v>44845</v>
      </c>
      <c r="Z335">
        <v>0.32335648148148149</v>
      </c>
      <c r="AB335">
        <v>1</v>
      </c>
      <c r="AD335">
        <v>9.7878228781358789</v>
      </c>
      <c r="AE335">
        <v>15.828253890204252</v>
      </c>
      <c r="AF335">
        <v>6.0404310120683729</v>
      </c>
      <c r="AG335">
        <v>0.48155523182307897</v>
      </c>
    </row>
    <row r="336" spans="1:62" x14ac:dyDescent="0.35">
      <c r="A336">
        <v>105</v>
      </c>
      <c r="B336">
        <v>31</v>
      </c>
      <c r="C336" t="s">
        <v>62</v>
      </c>
      <c r="D336" t="s">
        <v>27</v>
      </c>
      <c r="G336">
        <v>0.5</v>
      </c>
      <c r="H336">
        <v>0.5</v>
      </c>
      <c r="I336">
        <v>11572</v>
      </c>
      <c r="J336">
        <v>16112</v>
      </c>
      <c r="L336">
        <v>4699</v>
      </c>
      <c r="M336">
        <v>9.2929999999999993</v>
      </c>
      <c r="N336">
        <v>13.928000000000001</v>
      </c>
      <c r="O336">
        <v>4.6360000000000001</v>
      </c>
      <c r="Q336">
        <v>0.375</v>
      </c>
      <c r="R336">
        <v>1</v>
      </c>
      <c r="S336">
        <v>0</v>
      </c>
      <c r="T336">
        <v>0</v>
      </c>
      <c r="V336">
        <v>0</v>
      </c>
      <c r="Y336" s="11">
        <v>44845</v>
      </c>
      <c r="Z336">
        <v>0.3308680555555556</v>
      </c>
      <c r="AB336">
        <v>2</v>
      </c>
      <c r="AD336">
        <v>11.590000294040525</v>
      </c>
      <c r="AE336">
        <v>16.050362208438251</v>
      </c>
      <c r="AF336">
        <v>4.4603619143977262</v>
      </c>
      <c r="AG336">
        <v>0.48663908974249692</v>
      </c>
      <c r="AK336">
        <v>1.0373940826016399</v>
      </c>
      <c r="AM336">
        <v>170.71866557234588</v>
      </c>
      <c r="AQ336">
        <v>1.9688431203182899</v>
      </c>
      <c r="AS336">
        <v>105.29427233405819</v>
      </c>
      <c r="AW336">
        <v>4.4300053431286521</v>
      </c>
      <c r="AY336">
        <v>39.869879095770521</v>
      </c>
      <c r="BC336">
        <v>0.5752034928898081</v>
      </c>
      <c r="BE336">
        <v>99.311688554117296</v>
      </c>
      <c r="BG336">
        <v>11.530193521388822</v>
      </c>
      <c r="BH336">
        <v>15.893899237593413</v>
      </c>
      <c r="BI336">
        <v>4.3637057162045894</v>
      </c>
      <c r="BJ336">
        <v>0.48524352090187239</v>
      </c>
    </row>
    <row r="337" spans="1:62" x14ac:dyDescent="0.35">
      <c r="A337">
        <v>106</v>
      </c>
      <c r="B337">
        <v>31</v>
      </c>
      <c r="C337" t="s">
        <v>62</v>
      </c>
      <c r="D337" t="s">
        <v>27</v>
      </c>
      <c r="G337">
        <v>0.5</v>
      </c>
      <c r="H337">
        <v>0.5</v>
      </c>
      <c r="I337">
        <v>11452</v>
      </c>
      <c r="J337">
        <v>15795</v>
      </c>
      <c r="L337">
        <v>4671</v>
      </c>
      <c r="M337">
        <v>9.1999999999999993</v>
      </c>
      <c r="N337">
        <v>13.66</v>
      </c>
      <c r="O337">
        <v>4.4589999999999996</v>
      </c>
      <c r="Q337">
        <v>0.373</v>
      </c>
      <c r="R337">
        <v>1</v>
      </c>
      <c r="S337">
        <v>0</v>
      </c>
      <c r="T337">
        <v>0</v>
      </c>
      <c r="V337">
        <v>0</v>
      </c>
      <c r="Y337" s="11">
        <v>44845</v>
      </c>
      <c r="Z337">
        <v>0.33872685185185186</v>
      </c>
      <c r="AB337">
        <v>2</v>
      </c>
      <c r="AD337">
        <v>11.47038674873712</v>
      </c>
      <c r="AE337">
        <v>15.737436266748572</v>
      </c>
      <c r="AF337">
        <v>4.2670495180114525</v>
      </c>
      <c r="AG337">
        <v>0.48384795206124787</v>
      </c>
    </row>
    <row r="338" spans="1:62" x14ac:dyDescent="0.35">
      <c r="A338">
        <v>107</v>
      </c>
      <c r="B338">
        <v>32</v>
      </c>
      <c r="C338" t="s">
        <v>63</v>
      </c>
      <c r="D338" t="s">
        <v>27</v>
      </c>
      <c r="G338">
        <v>0.5</v>
      </c>
      <c r="H338">
        <v>0.5</v>
      </c>
      <c r="I338">
        <v>7289</v>
      </c>
      <c r="J338">
        <v>8101</v>
      </c>
      <c r="L338">
        <v>1899</v>
      </c>
      <c r="M338">
        <v>6.0069999999999997</v>
      </c>
      <c r="N338">
        <v>7.1420000000000003</v>
      </c>
      <c r="O338">
        <v>1.135</v>
      </c>
      <c r="Q338">
        <v>8.3000000000000004E-2</v>
      </c>
      <c r="R338">
        <v>1</v>
      </c>
      <c r="S338">
        <v>0</v>
      </c>
      <c r="T338">
        <v>0</v>
      </c>
      <c r="V338">
        <v>0</v>
      </c>
      <c r="Y338" s="11">
        <v>44845</v>
      </c>
      <c r="Z338">
        <v>0.35229166666666667</v>
      </c>
      <c r="AB338">
        <v>1</v>
      </c>
      <c r="AD338">
        <v>7.3207935062531311</v>
      </c>
      <c r="AE338">
        <v>8.1423189312268747</v>
      </c>
      <c r="AF338">
        <v>0.82152542497374359</v>
      </c>
      <c r="AG338">
        <v>0.2075253216175876</v>
      </c>
    </row>
    <row r="339" spans="1:62" x14ac:dyDescent="0.35">
      <c r="A339">
        <v>108</v>
      </c>
      <c r="B339">
        <v>32</v>
      </c>
      <c r="C339" t="s">
        <v>63</v>
      </c>
      <c r="D339" t="s">
        <v>27</v>
      </c>
      <c r="G339">
        <v>0.5</v>
      </c>
      <c r="H339">
        <v>0.5</v>
      </c>
      <c r="I339">
        <v>5773</v>
      </c>
      <c r="J339">
        <v>8104</v>
      </c>
      <c r="L339">
        <v>1911</v>
      </c>
      <c r="M339">
        <v>4.8440000000000003</v>
      </c>
      <c r="N339">
        <v>7.1440000000000001</v>
      </c>
      <c r="O339">
        <v>2.2999999999999998</v>
      </c>
      <c r="Q339">
        <v>8.4000000000000005E-2</v>
      </c>
      <c r="R339">
        <v>1</v>
      </c>
      <c r="S339">
        <v>0</v>
      </c>
      <c r="T339">
        <v>0</v>
      </c>
      <c r="V339">
        <v>0</v>
      </c>
      <c r="Y339" s="11">
        <v>44845</v>
      </c>
      <c r="Z339">
        <v>0.35954861111111108</v>
      </c>
      <c r="AB339">
        <v>2</v>
      </c>
      <c r="AD339">
        <v>5.8096757172534375</v>
      </c>
      <c r="AE339">
        <v>8.1452803754699943</v>
      </c>
      <c r="AF339">
        <v>2.3356046582165568</v>
      </c>
      <c r="AG339">
        <v>0.20872152348098005</v>
      </c>
      <c r="AK339">
        <v>0.22329303753738949</v>
      </c>
      <c r="AL339">
        <v>4.5948162984112768</v>
      </c>
      <c r="AQ339">
        <v>0.83274741855954304</v>
      </c>
      <c r="AR339">
        <v>3.9631619199688619</v>
      </c>
      <c r="AW339">
        <v>3.4118924082284394</v>
      </c>
      <c r="AX339">
        <v>2.4367580457626472</v>
      </c>
      <c r="BC339">
        <v>9.5472572027195751E-2</v>
      </c>
      <c r="BD339">
        <v>2.9628340897674414</v>
      </c>
      <c r="BG339">
        <v>5.8031966502161696</v>
      </c>
      <c r="BH339">
        <v>8.1793369842658734</v>
      </c>
      <c r="BI339">
        <v>2.3761403340497047</v>
      </c>
      <c r="BJ339">
        <v>0.20882120696959611</v>
      </c>
    </row>
    <row r="340" spans="1:62" x14ac:dyDescent="0.35">
      <c r="A340">
        <v>109</v>
      </c>
      <c r="B340">
        <v>32</v>
      </c>
      <c r="C340" t="s">
        <v>63</v>
      </c>
      <c r="D340" t="s">
        <v>27</v>
      </c>
      <c r="G340">
        <v>0.5</v>
      </c>
      <c r="H340">
        <v>0.5</v>
      </c>
      <c r="I340">
        <v>5760</v>
      </c>
      <c r="J340">
        <v>8173</v>
      </c>
      <c r="L340">
        <v>1913</v>
      </c>
      <c r="M340">
        <v>4.8339999999999996</v>
      </c>
      <c r="N340">
        <v>7.2030000000000003</v>
      </c>
      <c r="O340">
        <v>2.3690000000000002</v>
      </c>
      <c r="Q340">
        <v>8.4000000000000005E-2</v>
      </c>
      <c r="R340">
        <v>1</v>
      </c>
      <c r="S340">
        <v>0</v>
      </c>
      <c r="T340">
        <v>0</v>
      </c>
      <c r="V340">
        <v>0</v>
      </c>
      <c r="Y340" s="11">
        <v>44845</v>
      </c>
      <c r="Z340">
        <v>0.36724537037037036</v>
      </c>
      <c r="AB340">
        <v>2</v>
      </c>
      <c r="AD340">
        <v>5.7967175831789017</v>
      </c>
      <c r="AE340">
        <v>8.2133935930617543</v>
      </c>
      <c r="AF340">
        <v>2.4166760098828526</v>
      </c>
      <c r="AG340">
        <v>0.20892089045821216</v>
      </c>
    </row>
    <row r="341" spans="1:62" x14ac:dyDescent="0.35">
      <c r="A341">
        <v>110</v>
      </c>
      <c r="B341">
        <v>3</v>
      </c>
      <c r="C341" t="s">
        <v>28</v>
      </c>
      <c r="D341" t="s">
        <v>27</v>
      </c>
      <c r="G341">
        <v>0.5</v>
      </c>
      <c r="H341">
        <v>0.5</v>
      </c>
      <c r="I341">
        <v>1820</v>
      </c>
      <c r="J341">
        <v>487</v>
      </c>
      <c r="L341">
        <v>403</v>
      </c>
      <c r="M341">
        <v>1.8109999999999999</v>
      </c>
      <c r="N341">
        <v>0.69099999999999995</v>
      </c>
      <c r="O341">
        <v>0</v>
      </c>
      <c r="Q341">
        <v>0</v>
      </c>
      <c r="R341">
        <v>1</v>
      </c>
      <c r="S341">
        <v>0</v>
      </c>
      <c r="T341">
        <v>0</v>
      </c>
      <c r="V341">
        <v>0</v>
      </c>
      <c r="Y341" s="11">
        <v>44845</v>
      </c>
      <c r="Z341">
        <v>0.37940972222222219</v>
      </c>
      <c r="AB341">
        <v>1</v>
      </c>
      <c r="AD341">
        <v>1.8694061790504082</v>
      </c>
      <c r="AE341">
        <v>0.62617344218837645</v>
      </c>
      <c r="AF341">
        <v>-1.2432327368620317</v>
      </c>
      <c r="AG341">
        <v>5.839882264799319E-2</v>
      </c>
    </row>
    <row r="342" spans="1:62" x14ac:dyDescent="0.35">
      <c r="A342">
        <v>111</v>
      </c>
      <c r="B342">
        <v>3</v>
      </c>
      <c r="C342" t="s">
        <v>28</v>
      </c>
      <c r="D342" t="s">
        <v>27</v>
      </c>
      <c r="G342">
        <v>0.5</v>
      </c>
      <c r="H342">
        <v>0.5</v>
      </c>
      <c r="I342">
        <v>299</v>
      </c>
      <c r="J342">
        <v>446</v>
      </c>
      <c r="L342">
        <v>376</v>
      </c>
      <c r="M342">
        <v>0.64400000000000002</v>
      </c>
      <c r="N342">
        <v>0.65600000000000003</v>
      </c>
      <c r="O342">
        <v>1.2E-2</v>
      </c>
      <c r="Q342">
        <v>0</v>
      </c>
      <c r="R342">
        <v>1</v>
      </c>
      <c r="S342">
        <v>0</v>
      </c>
      <c r="T342">
        <v>0</v>
      </c>
      <c r="V342">
        <v>0</v>
      </c>
      <c r="Y342" s="11">
        <v>44845</v>
      </c>
      <c r="Z342">
        <v>0.38548611111111114</v>
      </c>
      <c r="AB342">
        <v>1</v>
      </c>
      <c r="AD342">
        <v>0.35330449232973843</v>
      </c>
      <c r="AE342">
        <v>0.58570037086573679</v>
      </c>
      <c r="AF342">
        <v>0.23239587853599836</v>
      </c>
      <c r="AG342">
        <v>5.5707368455360139E-2</v>
      </c>
      <c r="AK342">
        <v>16.822351416339039</v>
      </c>
      <c r="AQ342">
        <v>2.8247379135692543</v>
      </c>
      <c r="AW342">
        <v>26.698324509271174</v>
      </c>
      <c r="BC342">
        <v>4.7174551470134132</v>
      </c>
      <c r="BG342">
        <v>0.32589305486437459</v>
      </c>
      <c r="BH342">
        <v>0.59409112955457677</v>
      </c>
      <c r="BI342">
        <v>0.26819807469020218</v>
      </c>
      <c r="BJ342">
        <v>5.7053095551676661E-2</v>
      </c>
    </row>
    <row r="343" spans="1:62" x14ac:dyDescent="0.35">
      <c r="A343">
        <v>112</v>
      </c>
      <c r="B343">
        <v>3</v>
      </c>
      <c r="C343" t="s">
        <v>28</v>
      </c>
      <c r="D343" t="s">
        <v>27</v>
      </c>
      <c r="G343">
        <v>0.5</v>
      </c>
      <c r="H343">
        <v>0.5</v>
      </c>
      <c r="I343">
        <v>244</v>
      </c>
      <c r="J343">
        <v>463</v>
      </c>
      <c r="L343">
        <v>403</v>
      </c>
      <c r="M343">
        <v>0.60199999999999998</v>
      </c>
      <c r="N343">
        <v>0.67100000000000004</v>
      </c>
      <c r="O343">
        <v>6.9000000000000006E-2</v>
      </c>
      <c r="Q343">
        <v>0</v>
      </c>
      <c r="R343">
        <v>1</v>
      </c>
      <c r="S343">
        <v>0</v>
      </c>
      <c r="T343">
        <v>0</v>
      </c>
      <c r="V343">
        <v>0</v>
      </c>
      <c r="Y343" s="11">
        <v>44845</v>
      </c>
      <c r="Z343">
        <v>0.39199074074074075</v>
      </c>
      <c r="AB343">
        <v>1</v>
      </c>
      <c r="AD343">
        <v>0.29848161739901075</v>
      </c>
      <c r="AE343">
        <v>0.60248188824341675</v>
      </c>
      <c r="AF343">
        <v>0.30400027084440601</v>
      </c>
      <c r="AG343">
        <v>5.839882264799319E-2</v>
      </c>
    </row>
    <row r="344" spans="1:62" x14ac:dyDescent="0.35">
      <c r="A344">
        <v>113</v>
      </c>
      <c r="B344">
        <v>1</v>
      </c>
      <c r="C344" t="s">
        <v>71</v>
      </c>
      <c r="D344" t="s">
        <v>27</v>
      </c>
      <c r="G344">
        <v>0.3</v>
      </c>
      <c r="H344">
        <v>0.3</v>
      </c>
      <c r="I344">
        <v>3465</v>
      </c>
      <c r="J344">
        <v>6975</v>
      </c>
      <c r="L344">
        <v>3360</v>
      </c>
      <c r="M344">
        <v>5.1219999999999999</v>
      </c>
      <c r="N344">
        <v>10.311999999999999</v>
      </c>
      <c r="O344">
        <v>5.19</v>
      </c>
      <c r="Q344">
        <v>0.39200000000000002</v>
      </c>
      <c r="R344">
        <v>1</v>
      </c>
      <c r="S344">
        <v>0</v>
      </c>
      <c r="T344">
        <v>0</v>
      </c>
      <c r="V344">
        <v>0</v>
      </c>
      <c r="Y344" s="11">
        <v>44845</v>
      </c>
      <c r="Z344">
        <v>0.40412037037037035</v>
      </c>
      <c r="AB344">
        <v>1</v>
      </c>
      <c r="AD344">
        <v>5.8485142154187733</v>
      </c>
      <c r="AE344">
        <v>11.717983653293073</v>
      </c>
      <c r="AF344">
        <v>5.8694694378743</v>
      </c>
      <c r="AG344">
        <v>0.58860483080936776</v>
      </c>
    </row>
    <row r="345" spans="1:62" x14ac:dyDescent="0.35">
      <c r="A345">
        <v>114</v>
      </c>
      <c r="B345">
        <v>1</v>
      </c>
      <c r="C345" t="s">
        <v>71</v>
      </c>
      <c r="D345" t="s">
        <v>27</v>
      </c>
      <c r="G345">
        <v>0.3</v>
      </c>
      <c r="H345">
        <v>0.3</v>
      </c>
      <c r="I345">
        <v>5951</v>
      </c>
      <c r="J345">
        <v>6944</v>
      </c>
      <c r="L345">
        <v>3416</v>
      </c>
      <c r="M345">
        <v>8.3000000000000007</v>
      </c>
      <c r="N345">
        <v>10.269</v>
      </c>
      <c r="O345">
        <v>1.968</v>
      </c>
      <c r="Q345">
        <v>0.40200000000000002</v>
      </c>
      <c r="R345">
        <v>1</v>
      </c>
      <c r="S345">
        <v>0</v>
      </c>
      <c r="T345">
        <v>0</v>
      </c>
      <c r="V345">
        <v>0</v>
      </c>
      <c r="Y345" s="11">
        <v>44845</v>
      </c>
      <c r="Z345">
        <v>0.41106481481481483</v>
      </c>
      <c r="AB345">
        <v>2</v>
      </c>
      <c r="AD345">
        <v>9.9785041268669268</v>
      </c>
      <c r="AE345">
        <v>11.666981002439341</v>
      </c>
      <c r="AF345">
        <v>1.6884768755724142</v>
      </c>
      <c r="AG345">
        <v>0.5979086230801981</v>
      </c>
      <c r="AI345">
        <v>191.49136577708006</v>
      </c>
      <c r="AK345">
        <v>4.8095312144608258</v>
      </c>
      <c r="AO345">
        <v>119.94685410594892</v>
      </c>
      <c r="AQ345">
        <v>1.4698006886528254</v>
      </c>
      <c r="AU345">
        <v>33.893504531722051</v>
      </c>
      <c r="AW345">
        <v>20.863167049007661</v>
      </c>
      <c r="BA345">
        <v>84.074303405572749</v>
      </c>
      <c r="BC345">
        <v>1.2020095974785212</v>
      </c>
      <c r="BG345">
        <v>10.224376414435039</v>
      </c>
      <c r="BH345">
        <v>11.753356459530341</v>
      </c>
      <c r="BI345">
        <v>1.5289800450953015</v>
      </c>
      <c r="BJ345">
        <v>0.59433663140478998</v>
      </c>
    </row>
    <row r="346" spans="1:62" x14ac:dyDescent="0.35">
      <c r="A346">
        <v>115</v>
      </c>
      <c r="B346">
        <v>1</v>
      </c>
      <c r="C346" t="s">
        <v>71</v>
      </c>
      <c r="D346" t="s">
        <v>27</v>
      </c>
      <c r="G346">
        <v>0.3</v>
      </c>
      <c r="H346">
        <v>0.3</v>
      </c>
      <c r="I346">
        <v>6247</v>
      </c>
      <c r="J346">
        <v>7049</v>
      </c>
      <c r="L346">
        <v>3373</v>
      </c>
      <c r="M346">
        <v>8.6790000000000003</v>
      </c>
      <c r="N346">
        <v>10.417999999999999</v>
      </c>
      <c r="O346">
        <v>1.7390000000000001</v>
      </c>
      <c r="Q346">
        <v>0.39500000000000002</v>
      </c>
      <c r="R346">
        <v>1</v>
      </c>
      <c r="S346">
        <v>0</v>
      </c>
      <c r="T346">
        <v>0</v>
      </c>
      <c r="V346">
        <v>0</v>
      </c>
      <c r="Y346" s="11">
        <v>44845</v>
      </c>
      <c r="Z346">
        <v>0.41851851851851851</v>
      </c>
      <c r="AB346">
        <v>2</v>
      </c>
      <c r="AD346">
        <v>10.47024870200315</v>
      </c>
      <c r="AE346">
        <v>11.839731916621339</v>
      </c>
      <c r="AF346">
        <v>1.3694832146181888</v>
      </c>
      <c r="AG346">
        <v>0.59076463972938198</v>
      </c>
    </row>
    <row r="347" spans="1:62" x14ac:dyDescent="0.35">
      <c r="A347">
        <v>1</v>
      </c>
      <c r="B347">
        <v>1</v>
      </c>
      <c r="C347" t="s">
        <v>26</v>
      </c>
      <c r="D347" t="s">
        <v>27</v>
      </c>
      <c r="G347">
        <v>0.3</v>
      </c>
      <c r="H347">
        <v>0.3</v>
      </c>
      <c r="I347">
        <v>6439</v>
      </c>
      <c r="J347">
        <v>7260</v>
      </c>
      <c r="L347">
        <v>3390</v>
      </c>
      <c r="M347">
        <v>8.9250000000000007</v>
      </c>
      <c r="N347">
        <v>10.715</v>
      </c>
      <c r="O347">
        <v>1.7909999999999999</v>
      </c>
      <c r="Q347">
        <v>0.39800000000000002</v>
      </c>
      <c r="R347">
        <v>1</v>
      </c>
      <c r="S347">
        <v>0</v>
      </c>
      <c r="T347">
        <v>0</v>
      </c>
      <c r="V347">
        <v>0</v>
      </c>
      <c r="Y347" s="11">
        <v>44845</v>
      </c>
      <c r="Z347">
        <v>0.4816319444444444</v>
      </c>
      <c r="AB347">
        <v>1</v>
      </c>
      <c r="AD347">
        <v>10.692199089311464</v>
      </c>
      <c r="AE347">
        <v>12.04187868368261</v>
      </c>
      <c r="AF347">
        <v>1.3496795943711462</v>
      </c>
      <c r="AG347">
        <v>0.57875950922116659</v>
      </c>
    </row>
    <row r="348" spans="1:62" x14ac:dyDescent="0.35">
      <c r="A348">
        <v>2</v>
      </c>
      <c r="B348">
        <v>1</v>
      </c>
      <c r="C348" t="s">
        <v>26</v>
      </c>
      <c r="D348" t="s">
        <v>27</v>
      </c>
      <c r="G348">
        <v>0.3</v>
      </c>
      <c r="H348">
        <v>0.3</v>
      </c>
      <c r="I348">
        <v>6467</v>
      </c>
      <c r="J348">
        <v>7242</v>
      </c>
      <c r="L348">
        <v>3479</v>
      </c>
      <c r="M348">
        <v>8.9600000000000009</v>
      </c>
      <c r="N348">
        <v>10.69</v>
      </c>
      <c r="O348">
        <v>1.73</v>
      </c>
      <c r="Q348">
        <v>0.41299999999999998</v>
      </c>
      <c r="R348">
        <v>1</v>
      </c>
      <c r="S348">
        <v>0</v>
      </c>
      <c r="T348">
        <v>0</v>
      </c>
      <c r="V348">
        <v>0</v>
      </c>
      <c r="Y348" s="11">
        <v>44845</v>
      </c>
      <c r="Z348">
        <v>0.48863425925925924</v>
      </c>
      <c r="AB348">
        <v>1</v>
      </c>
      <c r="AD348">
        <v>10.738395823746528</v>
      </c>
      <c r="AE348">
        <v>12.012583495342437</v>
      </c>
      <c r="AF348">
        <v>1.2741876715959091</v>
      </c>
      <c r="AG348">
        <v>0.59348364478130222</v>
      </c>
      <c r="AK348">
        <v>0.50831176547071155</v>
      </c>
      <c r="AQ348">
        <v>0.23005752343188499</v>
      </c>
      <c r="AW348">
        <v>6.2432364320593736</v>
      </c>
      <c r="BC348">
        <v>2.483553244598653</v>
      </c>
      <c r="BG348">
        <v>10.711172748097292</v>
      </c>
      <c r="BH348">
        <v>12.02641733428085</v>
      </c>
      <c r="BI348">
        <v>1.3152445861835593</v>
      </c>
      <c r="BJ348">
        <v>0.58620429686393183</v>
      </c>
    </row>
    <row r="349" spans="1:62" x14ac:dyDescent="0.35">
      <c r="A349">
        <v>3</v>
      </c>
      <c r="B349">
        <v>1</v>
      </c>
      <c r="C349" t="s">
        <v>26</v>
      </c>
      <c r="D349" t="s">
        <v>27</v>
      </c>
      <c r="G349">
        <v>0.3</v>
      </c>
      <c r="H349">
        <v>0.3</v>
      </c>
      <c r="I349">
        <v>6434</v>
      </c>
      <c r="J349">
        <v>7259</v>
      </c>
      <c r="L349">
        <v>3391</v>
      </c>
      <c r="M349">
        <v>8.9179999999999993</v>
      </c>
      <c r="N349">
        <v>10.712999999999999</v>
      </c>
      <c r="O349">
        <v>1.7949999999999999</v>
      </c>
      <c r="Q349">
        <v>0.39800000000000002</v>
      </c>
      <c r="R349">
        <v>1</v>
      </c>
      <c r="S349">
        <v>0</v>
      </c>
      <c r="T349">
        <v>0</v>
      </c>
      <c r="V349">
        <v>0</v>
      </c>
      <c r="Y349" s="11">
        <v>44845</v>
      </c>
      <c r="Z349">
        <v>0.49603009259259262</v>
      </c>
      <c r="AB349">
        <v>1</v>
      </c>
      <c r="AD349">
        <v>10.683949672448056</v>
      </c>
      <c r="AE349">
        <v>12.040251173219266</v>
      </c>
      <c r="AF349">
        <v>1.3563015007712096</v>
      </c>
      <c r="AG349">
        <v>0.57892494894656132</v>
      </c>
    </row>
    <row r="350" spans="1:62" x14ac:dyDescent="0.35">
      <c r="A350">
        <v>4</v>
      </c>
      <c r="B350">
        <v>3</v>
      </c>
      <c r="C350" t="s">
        <v>85</v>
      </c>
      <c r="D350" t="s">
        <v>27</v>
      </c>
      <c r="G350">
        <v>0.5</v>
      </c>
      <c r="H350">
        <v>0.5</v>
      </c>
      <c r="I350">
        <v>3574</v>
      </c>
      <c r="J350">
        <v>564</v>
      </c>
      <c r="L350">
        <v>439</v>
      </c>
      <c r="M350">
        <v>3.1560000000000001</v>
      </c>
      <c r="N350">
        <v>0.75600000000000001</v>
      </c>
      <c r="O350">
        <v>0</v>
      </c>
      <c r="Q350">
        <v>0</v>
      </c>
      <c r="R350">
        <v>1</v>
      </c>
      <c r="S350">
        <v>0</v>
      </c>
      <c r="T350">
        <v>0</v>
      </c>
      <c r="V350">
        <v>0</v>
      </c>
      <c r="Y350" s="11">
        <v>44845</v>
      </c>
      <c r="Z350">
        <v>0.50825231481481481</v>
      </c>
      <c r="AB350">
        <v>1</v>
      </c>
      <c r="AD350">
        <v>3.5791699359483706</v>
      </c>
      <c r="AE350">
        <v>0.68644117268299587</v>
      </c>
      <c r="AF350">
        <v>-2.8927287632653749</v>
      </c>
      <c r="AG350">
        <v>5.4328127748698475E-2</v>
      </c>
    </row>
    <row r="351" spans="1:62" x14ac:dyDescent="0.35">
      <c r="A351">
        <v>5</v>
      </c>
      <c r="B351">
        <v>3</v>
      </c>
      <c r="C351" t="s">
        <v>85</v>
      </c>
      <c r="D351" t="s">
        <v>27</v>
      </c>
      <c r="G351">
        <v>0.5</v>
      </c>
      <c r="H351">
        <v>0.5</v>
      </c>
      <c r="I351">
        <v>516</v>
      </c>
      <c r="J351">
        <v>606</v>
      </c>
      <c r="L351">
        <v>517</v>
      </c>
      <c r="M351">
        <v>0.81</v>
      </c>
      <c r="N351">
        <v>0.79200000000000004</v>
      </c>
      <c r="O351">
        <v>0</v>
      </c>
      <c r="Q351">
        <v>0</v>
      </c>
      <c r="R351">
        <v>1</v>
      </c>
      <c r="S351">
        <v>0</v>
      </c>
      <c r="T351">
        <v>0</v>
      </c>
      <c r="V351">
        <v>0</v>
      </c>
      <c r="Y351" s="11">
        <v>44845</v>
      </c>
      <c r="Z351">
        <v>0.51443287037037033</v>
      </c>
      <c r="AB351">
        <v>1</v>
      </c>
      <c r="AD351">
        <v>0.55196392375341297</v>
      </c>
      <c r="AE351">
        <v>0.7274544363592379</v>
      </c>
      <c r="AF351">
        <v>0.17549051260582493</v>
      </c>
      <c r="AG351">
        <v>6.2070706897174283E-2</v>
      </c>
      <c r="AK351">
        <v>8.0212098938476828</v>
      </c>
      <c r="AQ351">
        <v>1.2154668464994614</v>
      </c>
      <c r="AW351">
        <v>17.558208724629619</v>
      </c>
      <c r="BC351">
        <v>15.508941857942196</v>
      </c>
      <c r="BG351">
        <v>0.53068042824582906</v>
      </c>
      <c r="BH351">
        <v>0.72306015810821189</v>
      </c>
      <c r="BI351">
        <v>0.19237972986238283</v>
      </c>
      <c r="BJ351">
        <v>5.760383431151516E-2</v>
      </c>
    </row>
    <row r="352" spans="1:62" x14ac:dyDescent="0.35">
      <c r="A352">
        <v>6</v>
      </c>
      <c r="B352">
        <v>3</v>
      </c>
      <c r="C352" t="s">
        <v>85</v>
      </c>
      <c r="D352" t="s">
        <v>27</v>
      </c>
      <c r="G352">
        <v>0.5</v>
      </c>
      <c r="H352">
        <v>0.5</v>
      </c>
      <c r="I352">
        <v>473</v>
      </c>
      <c r="J352">
        <v>597</v>
      </c>
      <c r="L352">
        <v>427</v>
      </c>
      <c r="M352">
        <v>0.77800000000000002</v>
      </c>
      <c r="N352">
        <v>0.78400000000000003</v>
      </c>
      <c r="O352">
        <v>7.0000000000000001E-3</v>
      </c>
      <c r="Q352">
        <v>0</v>
      </c>
      <c r="R352">
        <v>1</v>
      </c>
      <c r="S352">
        <v>0</v>
      </c>
      <c r="T352">
        <v>0</v>
      </c>
      <c r="V352">
        <v>0</v>
      </c>
      <c r="Y352" s="11">
        <v>44845</v>
      </c>
      <c r="Z352">
        <v>0.52106481481481481</v>
      </c>
      <c r="AB352">
        <v>1</v>
      </c>
      <c r="AD352">
        <v>0.50939693273824527</v>
      </c>
      <c r="AE352">
        <v>0.718665879857186</v>
      </c>
      <c r="AF352">
        <v>0.20926894711894073</v>
      </c>
      <c r="AG352">
        <v>5.3136961725856038E-2</v>
      </c>
    </row>
    <row r="353" spans="1:62" x14ac:dyDescent="0.35">
      <c r="A353">
        <v>7</v>
      </c>
      <c r="B353">
        <v>3</v>
      </c>
      <c r="D353" t="s">
        <v>87</v>
      </c>
      <c r="Y353" s="11">
        <v>44845</v>
      </c>
      <c r="Z353">
        <v>0.52479166666666666</v>
      </c>
    </row>
    <row r="354" spans="1:62" x14ac:dyDescent="0.35">
      <c r="A354">
        <v>8</v>
      </c>
      <c r="B354">
        <v>3</v>
      </c>
      <c r="C354" t="s">
        <v>86</v>
      </c>
      <c r="D354" t="s">
        <v>27</v>
      </c>
      <c r="G354">
        <v>0.5</v>
      </c>
      <c r="H354">
        <v>0.5</v>
      </c>
      <c r="I354">
        <v>67</v>
      </c>
      <c r="J354">
        <v>131</v>
      </c>
      <c r="L354">
        <v>154</v>
      </c>
      <c r="M354">
        <v>0.46600000000000003</v>
      </c>
      <c r="N354">
        <v>0.38900000000000001</v>
      </c>
      <c r="O354">
        <v>0</v>
      </c>
      <c r="Q354">
        <v>0</v>
      </c>
      <c r="R354">
        <v>1</v>
      </c>
      <c r="S354">
        <v>0</v>
      </c>
      <c r="T354">
        <v>0</v>
      </c>
      <c r="V354">
        <v>0</v>
      </c>
      <c r="Y354" s="11">
        <v>44845</v>
      </c>
      <c r="Z354">
        <v>0.53533564814814816</v>
      </c>
      <c r="AB354">
        <v>1</v>
      </c>
      <c r="AD354">
        <v>0.1074853431531724</v>
      </c>
      <c r="AE354">
        <v>0.26361395430650186</v>
      </c>
      <c r="AF354">
        <v>0.15612861115332946</v>
      </c>
      <c r="AG354">
        <v>2.6037934706190712E-2</v>
      </c>
    </row>
    <row r="355" spans="1:62" x14ac:dyDescent="0.35">
      <c r="A355">
        <v>9</v>
      </c>
      <c r="B355">
        <v>3</v>
      </c>
      <c r="C355" t="s">
        <v>86</v>
      </c>
      <c r="D355" t="s">
        <v>27</v>
      </c>
      <c r="G355">
        <v>0.5</v>
      </c>
      <c r="H355">
        <v>0.5</v>
      </c>
      <c r="I355">
        <v>62</v>
      </c>
      <c r="J355">
        <v>157</v>
      </c>
      <c r="L355">
        <v>186</v>
      </c>
      <c r="M355">
        <v>0.46300000000000002</v>
      </c>
      <c r="N355">
        <v>0.41199999999999998</v>
      </c>
      <c r="O355">
        <v>0</v>
      </c>
      <c r="Q355">
        <v>0</v>
      </c>
      <c r="R355">
        <v>1</v>
      </c>
      <c r="S355">
        <v>0</v>
      </c>
      <c r="T355">
        <v>0</v>
      </c>
      <c r="V355">
        <v>0</v>
      </c>
      <c r="Y355" s="11">
        <v>44845</v>
      </c>
      <c r="Z355">
        <v>0.54098379629629634</v>
      </c>
      <c r="AB355">
        <v>1</v>
      </c>
      <c r="AD355">
        <v>0.10253569303512963</v>
      </c>
      <c r="AE355">
        <v>0.28900311753465163</v>
      </c>
      <c r="AF355">
        <v>0.186467424499522</v>
      </c>
      <c r="AG355">
        <v>2.921437743377053E-2</v>
      </c>
      <c r="AK355">
        <v>10.144176298342575</v>
      </c>
      <c r="AQ355">
        <v>4.4911798780317458</v>
      </c>
      <c r="AW355">
        <v>1.510393171935148</v>
      </c>
      <c r="BC355">
        <v>38.975214348274804</v>
      </c>
      <c r="BG355">
        <v>9.7586042917086863E-2</v>
      </c>
      <c r="BH355">
        <v>0.28265582672761419</v>
      </c>
      <c r="BI355">
        <v>0.18506978381052733</v>
      </c>
      <c r="BJ355">
        <v>2.44497133424008E-2</v>
      </c>
    </row>
    <row r="356" spans="1:62" x14ac:dyDescent="0.35">
      <c r="A356">
        <v>10</v>
      </c>
      <c r="B356">
        <v>3</v>
      </c>
      <c r="C356" t="s">
        <v>86</v>
      </c>
      <c r="D356" t="s">
        <v>27</v>
      </c>
      <c r="G356">
        <v>0.5</v>
      </c>
      <c r="H356">
        <v>0.5</v>
      </c>
      <c r="I356">
        <v>52</v>
      </c>
      <c r="J356">
        <v>144</v>
      </c>
      <c r="L356">
        <v>90</v>
      </c>
      <c r="M356">
        <v>0.45500000000000002</v>
      </c>
      <c r="N356">
        <v>0.40100000000000002</v>
      </c>
      <c r="O356">
        <v>0</v>
      </c>
      <c r="Q356">
        <v>0</v>
      </c>
      <c r="R356">
        <v>1</v>
      </c>
      <c r="S356">
        <v>0</v>
      </c>
      <c r="T356">
        <v>0</v>
      </c>
      <c r="V356">
        <v>0</v>
      </c>
      <c r="Y356" s="11">
        <v>44845</v>
      </c>
      <c r="Z356">
        <v>0.54700231481481476</v>
      </c>
      <c r="AB356">
        <v>1</v>
      </c>
      <c r="AD356">
        <v>9.2636392799044093E-2</v>
      </c>
      <c r="AE356">
        <v>0.27630853592057675</v>
      </c>
      <c r="AF356">
        <v>0.18367214312153265</v>
      </c>
      <c r="AG356">
        <v>1.9685049251031074E-2</v>
      </c>
    </row>
    <row r="357" spans="1:62" x14ac:dyDescent="0.35">
      <c r="A357">
        <v>11</v>
      </c>
      <c r="B357">
        <v>4</v>
      </c>
      <c r="C357" t="s">
        <v>61</v>
      </c>
      <c r="D357" t="s">
        <v>27</v>
      </c>
      <c r="G357">
        <v>0.2</v>
      </c>
      <c r="H357">
        <v>0.2</v>
      </c>
      <c r="I357">
        <v>477</v>
      </c>
      <c r="J357">
        <v>2236</v>
      </c>
      <c r="L357">
        <v>1242</v>
      </c>
      <c r="M357">
        <v>1.952</v>
      </c>
      <c r="N357">
        <v>5.4320000000000004</v>
      </c>
      <c r="O357">
        <v>3.48</v>
      </c>
      <c r="Q357">
        <v>3.5000000000000003E-2</v>
      </c>
      <c r="R357">
        <v>1</v>
      </c>
      <c r="S357">
        <v>0</v>
      </c>
      <c r="T357">
        <v>0</v>
      </c>
      <c r="V357">
        <v>0</v>
      </c>
      <c r="Y357" s="11">
        <v>44845</v>
      </c>
      <c r="Z357">
        <v>0.55809027777777775</v>
      </c>
      <c r="AB357">
        <v>1</v>
      </c>
      <c r="AD357">
        <v>1.2833916320816985</v>
      </c>
      <c r="AE357">
        <v>5.7978991737715662</v>
      </c>
      <c r="AF357">
        <v>4.5145075416898681</v>
      </c>
      <c r="AG357">
        <v>0.33509246860976133</v>
      </c>
    </row>
    <row r="358" spans="1:62" x14ac:dyDescent="0.35">
      <c r="A358">
        <v>12</v>
      </c>
      <c r="B358">
        <v>4</v>
      </c>
      <c r="C358" t="s">
        <v>61</v>
      </c>
      <c r="D358" t="s">
        <v>27</v>
      </c>
      <c r="G358">
        <v>0.2</v>
      </c>
      <c r="H358">
        <v>0.2</v>
      </c>
      <c r="I358">
        <v>1123</v>
      </c>
      <c r="J358">
        <v>2268</v>
      </c>
      <c r="L358">
        <v>1204</v>
      </c>
      <c r="M358">
        <v>3.1909999999999998</v>
      </c>
      <c r="N358">
        <v>5.4989999999999997</v>
      </c>
      <c r="O358">
        <v>2.3079999999999998</v>
      </c>
      <c r="Q358">
        <v>2.5000000000000001E-2</v>
      </c>
      <c r="R358">
        <v>1</v>
      </c>
      <c r="S358">
        <v>0</v>
      </c>
      <c r="T358">
        <v>0</v>
      </c>
      <c r="V358">
        <v>0</v>
      </c>
      <c r="Y358" s="11">
        <v>44845</v>
      </c>
      <c r="Z358">
        <v>0.5644675925925926</v>
      </c>
      <c r="AB358">
        <v>1</v>
      </c>
      <c r="AD358">
        <v>2.8821286202095129</v>
      </c>
      <c r="AE358">
        <v>5.8760196760120271</v>
      </c>
      <c r="AF358">
        <v>2.9938910558025142</v>
      </c>
      <c r="AG358">
        <v>0.32566240426225884</v>
      </c>
      <c r="AJ358">
        <v>1.1242442594586659</v>
      </c>
      <c r="AK358">
        <v>5.6733861856239267</v>
      </c>
      <c r="AP358">
        <v>2.3714969450096803</v>
      </c>
      <c r="AQ358">
        <v>0.62514163861534489</v>
      </c>
      <c r="AV358">
        <v>3.618749630560695</v>
      </c>
      <c r="AW358">
        <v>7.0866857282317079</v>
      </c>
      <c r="BB358">
        <v>10.001732351290631</v>
      </c>
      <c r="BC358">
        <v>2.6319541815604</v>
      </c>
      <c r="BG358">
        <v>2.96627267221624</v>
      </c>
      <c r="BH358">
        <v>5.8577101832994192</v>
      </c>
      <c r="BI358">
        <v>2.8914375110831791</v>
      </c>
      <c r="BJ358">
        <v>0.33000519705387188</v>
      </c>
    </row>
    <row r="359" spans="1:62" x14ac:dyDescent="0.35">
      <c r="A359">
        <v>13</v>
      </c>
      <c r="B359">
        <v>4</v>
      </c>
      <c r="C359" t="s">
        <v>61</v>
      </c>
      <c r="D359" t="s">
        <v>27</v>
      </c>
      <c r="G359">
        <v>0.2</v>
      </c>
      <c r="H359">
        <v>0.2</v>
      </c>
      <c r="I359">
        <v>1191</v>
      </c>
      <c r="J359">
        <v>2253</v>
      </c>
      <c r="L359">
        <v>1239</v>
      </c>
      <c r="M359">
        <v>3.3210000000000002</v>
      </c>
      <c r="N359">
        <v>5.468</v>
      </c>
      <c r="O359">
        <v>2.1469999999999998</v>
      </c>
      <c r="Q359">
        <v>3.4000000000000002E-2</v>
      </c>
      <c r="R359">
        <v>1</v>
      </c>
      <c r="S359">
        <v>0</v>
      </c>
      <c r="T359">
        <v>0</v>
      </c>
      <c r="V359">
        <v>0</v>
      </c>
      <c r="Y359" s="11">
        <v>44845</v>
      </c>
      <c r="Z359">
        <v>0.57126157407407407</v>
      </c>
      <c r="AB359">
        <v>1</v>
      </c>
      <c r="AD359">
        <v>3.0504167242229667</v>
      </c>
      <c r="AE359">
        <v>5.8394006905868112</v>
      </c>
      <c r="AF359">
        <v>2.7889839663638445</v>
      </c>
      <c r="AG359">
        <v>0.33434798984548486</v>
      </c>
    </row>
    <row r="360" spans="1:62" x14ac:dyDescent="0.35">
      <c r="A360">
        <v>14</v>
      </c>
      <c r="B360">
        <v>5</v>
      </c>
      <c r="C360" t="s">
        <v>61</v>
      </c>
      <c r="D360" t="s">
        <v>27</v>
      </c>
      <c r="G360">
        <v>0.6</v>
      </c>
      <c r="H360">
        <v>0.6</v>
      </c>
      <c r="I360">
        <v>3859</v>
      </c>
      <c r="J360">
        <v>7500</v>
      </c>
      <c r="L360">
        <v>3580</v>
      </c>
      <c r="M360">
        <v>2.8130000000000002</v>
      </c>
      <c r="N360">
        <v>5.5270000000000001</v>
      </c>
      <c r="O360">
        <v>2.714</v>
      </c>
      <c r="Q360">
        <v>0.215</v>
      </c>
      <c r="R360">
        <v>1</v>
      </c>
      <c r="S360">
        <v>0</v>
      </c>
      <c r="T360">
        <v>0</v>
      </c>
      <c r="V360">
        <v>0</v>
      </c>
      <c r="Y360" s="11">
        <v>44845</v>
      </c>
      <c r="Z360">
        <v>0.58415509259259257</v>
      </c>
      <c r="AB360">
        <v>1</v>
      </c>
      <c r="AD360">
        <v>3.2177499938973404</v>
      </c>
      <c r="AE360">
        <v>6.2162405974424564</v>
      </c>
      <c r="AF360">
        <v>2.998490603545116</v>
      </c>
      <c r="AG360">
        <v>0.30509652852308755</v>
      </c>
    </row>
    <row r="361" spans="1:62" x14ac:dyDescent="0.35">
      <c r="A361">
        <v>15</v>
      </c>
      <c r="B361">
        <v>5</v>
      </c>
      <c r="C361" t="s">
        <v>61</v>
      </c>
      <c r="D361" t="s">
        <v>27</v>
      </c>
      <c r="G361">
        <v>0.6</v>
      </c>
      <c r="H361">
        <v>0.6</v>
      </c>
      <c r="I361">
        <v>3910</v>
      </c>
      <c r="J361">
        <v>7580</v>
      </c>
      <c r="L361">
        <v>3594</v>
      </c>
      <c r="M361">
        <v>2.8450000000000002</v>
      </c>
      <c r="N361">
        <v>5.5830000000000002</v>
      </c>
      <c r="O361">
        <v>2.738</v>
      </c>
      <c r="Q361">
        <v>0.217</v>
      </c>
      <c r="R361">
        <v>1</v>
      </c>
      <c r="S361">
        <v>0</v>
      </c>
      <c r="T361">
        <v>0</v>
      </c>
      <c r="V361">
        <v>0</v>
      </c>
      <c r="Y361" s="11">
        <v>44845</v>
      </c>
      <c r="Z361">
        <v>0.59135416666666674</v>
      </c>
      <c r="AB361">
        <v>1</v>
      </c>
      <c r="AD361">
        <v>3.2598220199007035</v>
      </c>
      <c r="AE361">
        <v>6.2813410159761736</v>
      </c>
      <c r="AF361">
        <v>3.02151899607547</v>
      </c>
      <c r="AG361">
        <v>0.30625460660085108</v>
      </c>
      <c r="AJ361">
        <v>9.0732048398603382</v>
      </c>
      <c r="AK361">
        <v>0.75631928808878701</v>
      </c>
      <c r="AP361">
        <v>4.4584529506293142</v>
      </c>
      <c r="AQ361">
        <v>0.44144628949441661</v>
      </c>
      <c r="AV361">
        <v>0.15629893860171032</v>
      </c>
      <c r="AW361">
        <v>1.7499327418698907</v>
      </c>
      <c r="BB361">
        <v>2.6225479744833953</v>
      </c>
      <c r="BC361">
        <v>1.0478771345001567</v>
      </c>
      <c r="BG361">
        <v>3.2721961451958101</v>
      </c>
      <c r="BH361">
        <v>6.2675071770377588</v>
      </c>
      <c r="BI361">
        <v>2.9953110318419487</v>
      </c>
      <c r="BJ361">
        <v>0.30786764392345017</v>
      </c>
    </row>
    <row r="362" spans="1:62" x14ac:dyDescent="0.35">
      <c r="A362">
        <v>16</v>
      </c>
      <c r="B362">
        <v>5</v>
      </c>
      <c r="C362" t="s">
        <v>61</v>
      </c>
      <c r="D362" t="s">
        <v>27</v>
      </c>
      <c r="G362">
        <v>0.6</v>
      </c>
      <c r="H362">
        <v>0.6</v>
      </c>
      <c r="I362">
        <v>3940</v>
      </c>
      <c r="J362">
        <v>7546</v>
      </c>
      <c r="L362">
        <v>3633</v>
      </c>
      <c r="M362">
        <v>2.8639999999999999</v>
      </c>
      <c r="N362">
        <v>5.5590000000000002</v>
      </c>
      <c r="O362">
        <v>2.6949999999999998</v>
      </c>
      <c r="Q362">
        <v>0.22</v>
      </c>
      <c r="R362">
        <v>1</v>
      </c>
      <c r="S362">
        <v>0</v>
      </c>
      <c r="T362">
        <v>0</v>
      </c>
      <c r="V362">
        <v>0</v>
      </c>
      <c r="Y362" s="11">
        <v>44845</v>
      </c>
      <c r="Z362">
        <v>0.59895833333333337</v>
      </c>
      <c r="AB362">
        <v>1</v>
      </c>
      <c r="AD362">
        <v>3.2845702704909172</v>
      </c>
      <c r="AE362">
        <v>6.2536733380993441</v>
      </c>
      <c r="AF362">
        <v>2.9691030676084269</v>
      </c>
      <c r="AG362">
        <v>0.30948068124604927</v>
      </c>
    </row>
    <row r="363" spans="1:62" x14ac:dyDescent="0.35">
      <c r="A363">
        <v>17</v>
      </c>
      <c r="B363">
        <v>6</v>
      </c>
      <c r="C363" t="s">
        <v>65</v>
      </c>
      <c r="D363" t="s">
        <v>27</v>
      </c>
      <c r="G363">
        <v>0.33300000000000002</v>
      </c>
      <c r="H363">
        <v>0.33300000000000002</v>
      </c>
      <c r="I363">
        <v>4315</v>
      </c>
      <c r="J363">
        <v>11761</v>
      </c>
      <c r="L363">
        <v>5554</v>
      </c>
      <c r="M363">
        <v>5.593</v>
      </c>
      <c r="N363">
        <v>15.378</v>
      </c>
      <c r="O363">
        <v>9.7850000000000001</v>
      </c>
      <c r="Q363">
        <v>0.69799999999999995</v>
      </c>
      <c r="R363">
        <v>1</v>
      </c>
      <c r="S363">
        <v>0</v>
      </c>
      <c r="T363">
        <v>0</v>
      </c>
      <c r="V363">
        <v>0</v>
      </c>
      <c r="Y363" s="11">
        <v>44845</v>
      </c>
      <c r="Z363">
        <v>0.61211805555555554</v>
      </c>
      <c r="AB363">
        <v>1</v>
      </c>
      <c r="AD363">
        <v>6.4755376628262891</v>
      </c>
      <c r="AE363">
        <v>17.448020972242475</v>
      </c>
      <c r="AF363">
        <v>10.972483309416186</v>
      </c>
      <c r="AG363">
        <v>0.84393790538331093</v>
      </c>
    </row>
    <row r="364" spans="1:62" x14ac:dyDescent="0.35">
      <c r="A364">
        <v>18</v>
      </c>
      <c r="B364">
        <v>6</v>
      </c>
      <c r="C364" t="s">
        <v>65</v>
      </c>
      <c r="D364" t="s">
        <v>27</v>
      </c>
      <c r="G364">
        <v>0.33300000000000002</v>
      </c>
      <c r="H364">
        <v>0.33300000000000002</v>
      </c>
      <c r="I364">
        <v>5655</v>
      </c>
      <c r="J364">
        <v>11892</v>
      </c>
      <c r="L364">
        <v>5589</v>
      </c>
      <c r="M364">
        <v>7.1369999999999996</v>
      </c>
      <c r="N364">
        <v>15.545999999999999</v>
      </c>
      <c r="O364">
        <v>8.4079999999999995</v>
      </c>
      <c r="Q364">
        <v>0.70399999999999996</v>
      </c>
      <c r="R364">
        <v>1</v>
      </c>
      <c r="S364">
        <v>0</v>
      </c>
      <c r="T364">
        <v>0</v>
      </c>
      <c r="V364">
        <v>0</v>
      </c>
      <c r="Y364" s="11">
        <v>44845</v>
      </c>
      <c r="Z364">
        <v>0.61929398148148151</v>
      </c>
      <c r="AB364">
        <v>1</v>
      </c>
      <c r="AD364">
        <v>8.4672887613780343</v>
      </c>
      <c r="AE364">
        <v>17.640096531429798</v>
      </c>
      <c r="AF364">
        <v>9.1728077700517634</v>
      </c>
      <c r="AG364">
        <v>0.84915447330116456</v>
      </c>
      <c r="AJ364">
        <v>5.1758230540514596</v>
      </c>
      <c r="AK364">
        <v>1.5675131223937904</v>
      </c>
      <c r="AP364">
        <v>2.0116822613009808</v>
      </c>
      <c r="AQ364">
        <v>2.4938783120395307E-2</v>
      </c>
      <c r="AV364">
        <v>1.1524585314494789</v>
      </c>
      <c r="AW364">
        <v>1.5177640041647409</v>
      </c>
      <c r="BB364">
        <v>5.6909042992186523</v>
      </c>
      <c r="BC364">
        <v>8.7799235850452337E-2</v>
      </c>
      <c r="BG364">
        <v>8.5341759251353686</v>
      </c>
      <c r="BH364">
        <v>17.637897192965823</v>
      </c>
      <c r="BI364">
        <v>9.1037212678304531</v>
      </c>
      <c r="BJ364">
        <v>0.84878186130703215</v>
      </c>
    </row>
    <row r="365" spans="1:62" x14ac:dyDescent="0.35">
      <c r="A365">
        <v>19</v>
      </c>
      <c r="B365">
        <v>6</v>
      </c>
      <c r="C365" t="s">
        <v>65</v>
      </c>
      <c r="D365" t="s">
        <v>27</v>
      </c>
      <c r="G365">
        <v>0.33300000000000002</v>
      </c>
      <c r="H365">
        <v>0.33300000000000002</v>
      </c>
      <c r="I365">
        <v>5745</v>
      </c>
      <c r="J365">
        <v>11889</v>
      </c>
      <c r="L365">
        <v>5584</v>
      </c>
      <c r="M365">
        <v>7.24</v>
      </c>
      <c r="N365">
        <v>15.541</v>
      </c>
      <c r="O365">
        <v>8.3010000000000002</v>
      </c>
      <c r="Q365">
        <v>0.70299999999999996</v>
      </c>
      <c r="R365">
        <v>1</v>
      </c>
      <c r="S365">
        <v>0</v>
      </c>
      <c r="T365">
        <v>0</v>
      </c>
      <c r="V365">
        <v>0</v>
      </c>
      <c r="Y365" s="11">
        <v>44845</v>
      </c>
      <c r="Z365">
        <v>0.62689814814814815</v>
      </c>
      <c r="AB365">
        <v>1</v>
      </c>
      <c r="AD365">
        <v>8.6010630888927029</v>
      </c>
      <c r="AE365">
        <v>17.635697854501846</v>
      </c>
      <c r="AF365">
        <v>9.0346347656091428</v>
      </c>
      <c r="AG365">
        <v>0.84840924931289974</v>
      </c>
    </row>
    <row r="366" spans="1:62" x14ac:dyDescent="0.35">
      <c r="A366">
        <v>20</v>
      </c>
      <c r="B366">
        <v>7</v>
      </c>
      <c r="C366" t="s">
        <v>65</v>
      </c>
      <c r="D366" t="s">
        <v>27</v>
      </c>
      <c r="G366">
        <v>0.46700000000000003</v>
      </c>
      <c r="H366">
        <v>0.46700000000000003</v>
      </c>
      <c r="I366">
        <v>8512</v>
      </c>
      <c r="J366">
        <v>17436</v>
      </c>
      <c r="L366">
        <v>9048</v>
      </c>
      <c r="M366">
        <v>7.4359999999999999</v>
      </c>
      <c r="N366">
        <v>16.114000000000001</v>
      </c>
      <c r="O366">
        <v>8.6780000000000008</v>
      </c>
      <c r="Q366">
        <v>0.88900000000000001</v>
      </c>
      <c r="R366">
        <v>1</v>
      </c>
      <c r="S366">
        <v>0</v>
      </c>
      <c r="T366">
        <v>0</v>
      </c>
      <c r="V366">
        <v>0</v>
      </c>
      <c r="Y366" s="11">
        <v>44845</v>
      </c>
      <c r="Z366">
        <v>0.64079861111111114</v>
      </c>
      <c r="AB366">
        <v>1</v>
      </c>
      <c r="AD366">
        <v>9.0657862875025774</v>
      </c>
      <c r="AE366">
        <v>18.374791322479851</v>
      </c>
      <c r="AF366">
        <v>9.3090050349772735</v>
      </c>
      <c r="AG366">
        <v>0.97311615128790863</v>
      </c>
    </row>
    <row r="367" spans="1:62" x14ac:dyDescent="0.35">
      <c r="A367">
        <v>21</v>
      </c>
      <c r="B367">
        <v>7</v>
      </c>
      <c r="C367" t="s">
        <v>65</v>
      </c>
      <c r="D367" t="s">
        <v>27</v>
      </c>
      <c r="G367">
        <v>0.46700000000000003</v>
      </c>
      <c r="H367">
        <v>0.46700000000000003</v>
      </c>
      <c r="I367">
        <v>8493</v>
      </c>
      <c r="J367">
        <v>17347</v>
      </c>
      <c r="L367">
        <v>8992</v>
      </c>
      <c r="M367">
        <v>7.42</v>
      </c>
      <c r="N367">
        <v>16.033000000000001</v>
      </c>
      <c r="O367">
        <v>8.6129999999999995</v>
      </c>
      <c r="Q367">
        <v>0.88300000000000001</v>
      </c>
      <c r="R367">
        <v>1</v>
      </c>
      <c r="S367">
        <v>0</v>
      </c>
      <c r="T367">
        <v>0</v>
      </c>
      <c r="V367">
        <v>0</v>
      </c>
      <c r="Y367" s="11">
        <v>44845</v>
      </c>
      <c r="Z367">
        <v>0.64834490740740736</v>
      </c>
      <c r="AB367">
        <v>1</v>
      </c>
      <c r="AD367">
        <v>9.0456485247096872</v>
      </c>
      <c r="AE367">
        <v>18.281740938387223</v>
      </c>
      <c r="AF367">
        <v>9.236092413677536</v>
      </c>
      <c r="AG367">
        <v>0.96716457230154373</v>
      </c>
      <c r="AJ367">
        <v>0.20690585863465888</v>
      </c>
      <c r="AK367">
        <v>0.59935983233856105</v>
      </c>
      <c r="AP367">
        <v>1.6291197092060925</v>
      </c>
      <c r="AQ367">
        <v>0.12573615496099128</v>
      </c>
      <c r="AV367">
        <v>3.0513335597775657</v>
      </c>
      <c r="AW367">
        <v>0.83081800909975312</v>
      </c>
      <c r="BB367">
        <v>8.7734946753431391</v>
      </c>
      <c r="BC367">
        <v>2.410080550465532</v>
      </c>
      <c r="BG367">
        <v>9.0186215272771193</v>
      </c>
      <c r="BH367">
        <v>18.293241547657097</v>
      </c>
      <c r="BI367">
        <v>9.2746200203799809</v>
      </c>
      <c r="BJ367">
        <v>0.97896145207808827</v>
      </c>
    </row>
    <row r="368" spans="1:62" x14ac:dyDescent="0.35">
      <c r="A368">
        <v>22</v>
      </c>
      <c r="B368">
        <v>7</v>
      </c>
      <c r="C368" t="s">
        <v>65</v>
      </c>
      <c r="D368" t="s">
        <v>27</v>
      </c>
      <c r="G368">
        <v>0.46700000000000003</v>
      </c>
      <c r="H368">
        <v>0.46700000000000003</v>
      </c>
      <c r="I368">
        <v>8442</v>
      </c>
      <c r="J368">
        <v>17369</v>
      </c>
      <c r="L368">
        <v>9214</v>
      </c>
      <c r="M368">
        <v>7.3789999999999996</v>
      </c>
      <c r="N368">
        <v>16.053000000000001</v>
      </c>
      <c r="O368">
        <v>8.6739999999999995</v>
      </c>
      <c r="Q368">
        <v>0.90800000000000003</v>
      </c>
      <c r="R368">
        <v>1</v>
      </c>
      <c r="S368">
        <v>0</v>
      </c>
      <c r="T368">
        <v>0</v>
      </c>
      <c r="V368">
        <v>0</v>
      </c>
      <c r="Y368" s="11">
        <v>44845</v>
      </c>
      <c r="Z368">
        <v>0.65634259259259264</v>
      </c>
      <c r="AB368">
        <v>1</v>
      </c>
      <c r="AD368">
        <v>8.9915945298445497</v>
      </c>
      <c r="AE368">
        <v>18.304742156926974</v>
      </c>
      <c r="AF368">
        <v>9.3131476270824241</v>
      </c>
      <c r="AG368">
        <v>0.99075833185463269</v>
      </c>
    </row>
    <row r="369" spans="1:62" x14ac:dyDescent="0.35">
      <c r="A369">
        <v>23</v>
      </c>
      <c r="B369">
        <v>8</v>
      </c>
      <c r="C369" t="s">
        <v>65</v>
      </c>
      <c r="D369" t="s">
        <v>27</v>
      </c>
      <c r="G369">
        <v>0.6</v>
      </c>
      <c r="H369">
        <v>0.6</v>
      </c>
      <c r="I369">
        <v>11065</v>
      </c>
      <c r="J369">
        <v>22257</v>
      </c>
      <c r="L369">
        <v>10608</v>
      </c>
      <c r="M369">
        <v>7.42</v>
      </c>
      <c r="N369">
        <v>15.945</v>
      </c>
      <c r="O369">
        <v>8.5250000000000004</v>
      </c>
      <c r="Q369">
        <v>0.82799999999999996</v>
      </c>
      <c r="R369">
        <v>1</v>
      </c>
      <c r="S369">
        <v>0</v>
      </c>
      <c r="T369">
        <v>0</v>
      </c>
      <c r="V369">
        <v>0</v>
      </c>
      <c r="Y369" s="11">
        <v>44845</v>
      </c>
      <c r="Z369">
        <v>0.67085648148148147</v>
      </c>
      <c r="AB369">
        <v>1</v>
      </c>
      <c r="AD369">
        <v>9.1622797856667049</v>
      </c>
      <c r="AE369">
        <v>18.224826551218293</v>
      </c>
      <c r="AF369">
        <v>9.0625467655515877</v>
      </c>
      <c r="AG369">
        <v>0.8864517235603524</v>
      </c>
    </row>
    <row r="370" spans="1:62" x14ac:dyDescent="0.35">
      <c r="A370">
        <v>24</v>
      </c>
      <c r="B370">
        <v>8</v>
      </c>
      <c r="C370" t="s">
        <v>65</v>
      </c>
      <c r="D370" t="s">
        <v>27</v>
      </c>
      <c r="G370">
        <v>0.6</v>
      </c>
      <c r="H370">
        <v>0.6</v>
      </c>
      <c r="I370">
        <v>11077</v>
      </c>
      <c r="J370">
        <v>22201</v>
      </c>
      <c r="L370">
        <v>10592</v>
      </c>
      <c r="M370">
        <v>7.4269999999999996</v>
      </c>
      <c r="N370">
        <v>15.906000000000001</v>
      </c>
      <c r="O370">
        <v>8.4779999999999998</v>
      </c>
      <c r="Q370">
        <v>0.82599999999999996</v>
      </c>
      <c r="R370">
        <v>1</v>
      </c>
      <c r="S370">
        <v>0</v>
      </c>
      <c r="T370">
        <v>0</v>
      </c>
      <c r="V370">
        <v>0</v>
      </c>
      <c r="Y370" s="11">
        <v>44845</v>
      </c>
      <c r="Z370">
        <v>0.67878472222222219</v>
      </c>
      <c r="AB370">
        <v>1</v>
      </c>
      <c r="AD370">
        <v>9.1721790859027923</v>
      </c>
      <c r="AE370">
        <v>18.179256258244688</v>
      </c>
      <c r="AF370">
        <v>9.0070771723418961</v>
      </c>
      <c r="AG370">
        <v>0.88512820575719409</v>
      </c>
      <c r="AJ370">
        <v>1.7297805797331496</v>
      </c>
      <c r="AK370">
        <v>0.3604065077062435</v>
      </c>
      <c r="AP370">
        <v>0.99134723896120314</v>
      </c>
      <c r="AQ370">
        <v>8.9529697776577141E-3</v>
      </c>
      <c r="AV370">
        <v>0.25291389818925658</v>
      </c>
      <c r="AW370">
        <v>0.34767797397480837</v>
      </c>
      <c r="BB370">
        <v>0.9630893933890593</v>
      </c>
      <c r="BC370">
        <v>1.3920712690303145</v>
      </c>
      <c r="BG370">
        <v>9.1556802521759835</v>
      </c>
      <c r="BH370">
        <v>18.178442503013017</v>
      </c>
      <c r="BI370">
        <v>9.0227622508370331</v>
      </c>
      <c r="BJ370">
        <v>0.89133219545949849</v>
      </c>
    </row>
    <row r="371" spans="1:62" x14ac:dyDescent="0.35">
      <c r="A371">
        <v>25</v>
      </c>
      <c r="B371">
        <v>8</v>
      </c>
      <c r="C371" t="s">
        <v>65</v>
      </c>
      <c r="D371" t="s">
        <v>27</v>
      </c>
      <c r="G371">
        <v>0.6</v>
      </c>
      <c r="H371">
        <v>0.6</v>
      </c>
      <c r="I371">
        <v>11037</v>
      </c>
      <c r="J371">
        <v>22199</v>
      </c>
      <c r="L371">
        <v>10742</v>
      </c>
      <c r="M371">
        <v>7.4020000000000001</v>
      </c>
      <c r="N371">
        <v>15.904</v>
      </c>
      <c r="O371">
        <v>8.5020000000000007</v>
      </c>
      <c r="Q371">
        <v>0.84</v>
      </c>
      <c r="R371">
        <v>1</v>
      </c>
      <c r="S371">
        <v>0</v>
      </c>
      <c r="T371">
        <v>0</v>
      </c>
      <c r="V371">
        <v>0</v>
      </c>
      <c r="Y371" s="11">
        <v>44845</v>
      </c>
      <c r="Z371">
        <v>0.68711805555555561</v>
      </c>
      <c r="AB371">
        <v>1</v>
      </c>
      <c r="AD371">
        <v>9.1391814184491746</v>
      </c>
      <c r="AE371">
        <v>18.177628747781345</v>
      </c>
      <c r="AF371">
        <v>9.0384473293321701</v>
      </c>
      <c r="AG371">
        <v>0.89753618516180289</v>
      </c>
    </row>
    <row r="372" spans="1:62" x14ac:dyDescent="0.35">
      <c r="A372">
        <v>26</v>
      </c>
      <c r="B372">
        <v>1</v>
      </c>
      <c r="C372" t="s">
        <v>71</v>
      </c>
      <c r="D372" t="s">
        <v>27</v>
      </c>
      <c r="G372">
        <v>0.3</v>
      </c>
      <c r="H372">
        <v>0.3</v>
      </c>
      <c r="I372">
        <v>5727</v>
      </c>
      <c r="J372">
        <v>7411</v>
      </c>
      <c r="L372">
        <v>3339</v>
      </c>
      <c r="M372">
        <v>8.0139999999999993</v>
      </c>
      <c r="N372">
        <v>10.929</v>
      </c>
      <c r="O372">
        <v>2.915</v>
      </c>
      <c r="Q372">
        <v>0.38900000000000001</v>
      </c>
      <c r="R372">
        <v>1</v>
      </c>
      <c r="S372">
        <v>0</v>
      </c>
      <c r="T372">
        <v>0</v>
      </c>
      <c r="V372">
        <v>0</v>
      </c>
      <c r="Y372" s="11">
        <v>44845</v>
      </c>
      <c r="Z372">
        <v>0.69987268518518519</v>
      </c>
      <c r="AB372">
        <v>1</v>
      </c>
      <c r="AD372">
        <v>9.5174821279626443</v>
      </c>
      <c r="AE372">
        <v>12.287632763647393</v>
      </c>
      <c r="AF372">
        <v>2.7701506356847485</v>
      </c>
      <c r="AG372">
        <v>0.57032208322603262</v>
      </c>
    </row>
    <row r="373" spans="1:62" x14ac:dyDescent="0.35">
      <c r="A373">
        <v>27</v>
      </c>
      <c r="B373">
        <v>1</v>
      </c>
      <c r="C373" t="s">
        <v>71</v>
      </c>
      <c r="D373" t="s">
        <v>27</v>
      </c>
      <c r="G373">
        <v>0.3</v>
      </c>
      <c r="H373">
        <v>0.3</v>
      </c>
      <c r="I373">
        <v>6166</v>
      </c>
      <c r="J373">
        <v>7345</v>
      </c>
      <c r="L373">
        <v>3316</v>
      </c>
      <c r="M373">
        <v>8.5760000000000005</v>
      </c>
      <c r="N373">
        <v>10.836</v>
      </c>
      <c r="O373">
        <v>2.2599999999999998</v>
      </c>
      <c r="Q373">
        <v>0.38500000000000001</v>
      </c>
      <c r="R373">
        <v>1</v>
      </c>
      <c r="S373">
        <v>0</v>
      </c>
      <c r="T373">
        <v>0</v>
      </c>
      <c r="V373">
        <v>0</v>
      </c>
      <c r="Y373" s="11">
        <v>44845</v>
      </c>
      <c r="Z373">
        <v>0.70678240740740739</v>
      </c>
      <c r="AB373">
        <v>1</v>
      </c>
      <c r="AD373">
        <v>10.24178092856957</v>
      </c>
      <c r="AE373">
        <v>12.180217073066757</v>
      </c>
      <c r="AF373">
        <v>1.9384361444971869</v>
      </c>
      <c r="AG373">
        <v>0.56651696954195263</v>
      </c>
      <c r="AI373">
        <v>100</v>
      </c>
      <c r="AK373">
        <v>1.0575942211866771</v>
      </c>
      <c r="AO373">
        <v>100</v>
      </c>
      <c r="AQ373">
        <v>0.28099448703586405</v>
      </c>
      <c r="AU373">
        <v>100</v>
      </c>
      <c r="AW373">
        <v>7.6635028911076226</v>
      </c>
      <c r="BA373">
        <v>100</v>
      </c>
      <c r="BC373">
        <v>0.14590827738287232</v>
      </c>
      <c r="BG373">
        <v>10.296227079868041</v>
      </c>
      <c r="BH373">
        <v>12.163128213201656</v>
      </c>
      <c r="BI373">
        <v>1.8669011333336156</v>
      </c>
      <c r="BJ373">
        <v>0.56693056885543958</v>
      </c>
    </row>
    <row r="374" spans="1:62" x14ac:dyDescent="0.35">
      <c r="A374">
        <v>28</v>
      </c>
      <c r="B374">
        <v>1</v>
      </c>
      <c r="C374" t="s">
        <v>71</v>
      </c>
      <c r="D374" t="s">
        <v>27</v>
      </c>
      <c r="G374">
        <v>0.3</v>
      </c>
      <c r="H374">
        <v>0.3</v>
      </c>
      <c r="I374">
        <v>6232</v>
      </c>
      <c r="J374">
        <v>7324</v>
      </c>
      <c r="L374">
        <v>3321</v>
      </c>
      <c r="M374">
        <v>8.66</v>
      </c>
      <c r="N374">
        <v>10.805</v>
      </c>
      <c r="O374">
        <v>2.145</v>
      </c>
      <c r="Q374">
        <v>0.38600000000000001</v>
      </c>
      <c r="R374">
        <v>1</v>
      </c>
      <c r="S374">
        <v>0</v>
      </c>
      <c r="T374">
        <v>0</v>
      </c>
      <c r="V374">
        <v>0</v>
      </c>
      <c r="Y374" s="11">
        <v>44845</v>
      </c>
      <c r="Z374">
        <v>0.71415509259259258</v>
      </c>
      <c r="AB374">
        <v>1</v>
      </c>
      <c r="AD374">
        <v>10.350673231166512</v>
      </c>
      <c r="AE374">
        <v>12.146039353336556</v>
      </c>
      <c r="AF374">
        <v>1.7953661221700443</v>
      </c>
      <c r="AG374">
        <v>0.56734416816892652</v>
      </c>
    </row>
    <row r="375" spans="1:62" x14ac:dyDescent="0.35">
      <c r="A375">
        <v>29</v>
      </c>
      <c r="B375">
        <v>2</v>
      </c>
      <c r="C375" t="s">
        <v>70</v>
      </c>
      <c r="D375" t="s">
        <v>27</v>
      </c>
      <c r="G375">
        <v>0.5</v>
      </c>
      <c r="H375">
        <v>0.5</v>
      </c>
      <c r="I375">
        <v>5792</v>
      </c>
      <c r="J375">
        <v>6822</v>
      </c>
      <c r="L375">
        <v>2918</v>
      </c>
      <c r="M375">
        <v>4.859</v>
      </c>
      <c r="N375">
        <v>6.0579999999999998</v>
      </c>
      <c r="O375">
        <v>1.2</v>
      </c>
      <c r="Q375">
        <v>0.189</v>
      </c>
      <c r="R375">
        <v>1</v>
      </c>
      <c r="S375">
        <v>0</v>
      </c>
      <c r="T375">
        <v>0</v>
      </c>
      <c r="V375">
        <v>0</v>
      </c>
      <c r="Y375" s="11">
        <v>44845</v>
      </c>
      <c r="Z375">
        <v>0.7273263888888889</v>
      </c>
      <c r="AB375">
        <v>1</v>
      </c>
      <c r="AD375">
        <v>5.7748347283121424</v>
      </c>
      <c r="AE375">
        <v>6.7974174604430422</v>
      </c>
      <c r="AF375">
        <v>1.0225827321308998</v>
      </c>
      <c r="AG375">
        <v>0.30040317530089761</v>
      </c>
    </row>
    <row r="376" spans="1:62" x14ac:dyDescent="0.35">
      <c r="A376">
        <v>30</v>
      </c>
      <c r="B376">
        <v>2</v>
      </c>
      <c r="C376" t="s">
        <v>70</v>
      </c>
      <c r="D376" t="s">
        <v>27</v>
      </c>
      <c r="G376">
        <v>0.5</v>
      </c>
      <c r="H376">
        <v>0.5</v>
      </c>
      <c r="I376">
        <v>3796</v>
      </c>
      <c r="J376">
        <v>6776</v>
      </c>
      <c r="L376">
        <v>2923</v>
      </c>
      <c r="M376">
        <v>3.327</v>
      </c>
      <c r="N376">
        <v>6.0190000000000001</v>
      </c>
      <c r="O376">
        <v>2.6920000000000002</v>
      </c>
      <c r="Q376">
        <v>0.19</v>
      </c>
      <c r="R376">
        <v>1</v>
      </c>
      <c r="S376">
        <v>0</v>
      </c>
      <c r="T376">
        <v>0</v>
      </c>
      <c r="V376">
        <v>0</v>
      </c>
      <c r="Y376" s="11">
        <v>44845</v>
      </c>
      <c r="Z376">
        <v>0.73434027777777777</v>
      </c>
      <c r="AB376">
        <v>1</v>
      </c>
      <c r="AD376">
        <v>3.7989344011894697</v>
      </c>
      <c r="AE376">
        <v>6.7524981716547776</v>
      </c>
      <c r="AF376">
        <v>2.9535637704653079</v>
      </c>
      <c r="AG376">
        <v>0.30089949447708192</v>
      </c>
      <c r="AK376">
        <v>0.28622884872888676</v>
      </c>
      <c r="AQ376">
        <v>0.90693726276326703</v>
      </c>
      <c r="AW376">
        <v>1.6996549206076712</v>
      </c>
      <c r="BC376">
        <v>0.4279398105245335</v>
      </c>
      <c r="BG376">
        <v>3.8043790163193165</v>
      </c>
      <c r="BH376">
        <v>6.7832581194119586</v>
      </c>
      <c r="BI376">
        <v>2.978879103092642</v>
      </c>
      <c r="BJ376">
        <v>0.30154470940612155</v>
      </c>
    </row>
    <row r="377" spans="1:62" x14ac:dyDescent="0.35">
      <c r="A377">
        <v>31</v>
      </c>
      <c r="B377">
        <v>2</v>
      </c>
      <c r="C377" t="s">
        <v>70</v>
      </c>
      <c r="D377" t="s">
        <v>27</v>
      </c>
      <c r="G377">
        <v>0.5</v>
      </c>
      <c r="H377">
        <v>0.5</v>
      </c>
      <c r="I377">
        <v>3807</v>
      </c>
      <c r="J377">
        <v>6839</v>
      </c>
      <c r="L377">
        <v>2936</v>
      </c>
      <c r="M377">
        <v>3.3359999999999999</v>
      </c>
      <c r="N377">
        <v>6.0720000000000001</v>
      </c>
      <c r="O377">
        <v>2.7360000000000002</v>
      </c>
      <c r="Q377">
        <v>0.191</v>
      </c>
      <c r="R377">
        <v>1</v>
      </c>
      <c r="S377">
        <v>0</v>
      </c>
      <c r="T377">
        <v>0</v>
      </c>
      <c r="V377">
        <v>0</v>
      </c>
      <c r="Y377" s="11">
        <v>44845</v>
      </c>
      <c r="Z377">
        <v>0.74197916666666675</v>
      </c>
      <c r="AB377">
        <v>1</v>
      </c>
      <c r="AD377">
        <v>3.8098236314491638</v>
      </c>
      <c r="AE377">
        <v>6.8140180671691395</v>
      </c>
      <c r="AF377">
        <v>3.0041944357199757</v>
      </c>
      <c r="AG377">
        <v>0.30218992433516123</v>
      </c>
    </row>
    <row r="378" spans="1:62" x14ac:dyDescent="0.35">
      <c r="A378">
        <v>32</v>
      </c>
      <c r="B378">
        <v>9</v>
      </c>
      <c r="C378" t="s">
        <v>149</v>
      </c>
      <c r="D378" t="s">
        <v>27</v>
      </c>
      <c r="G378">
        <v>0.5</v>
      </c>
      <c r="H378">
        <v>0.5</v>
      </c>
      <c r="I378">
        <v>5011</v>
      </c>
      <c r="J378">
        <v>8847</v>
      </c>
      <c r="L378">
        <v>21309</v>
      </c>
      <c r="M378">
        <v>4.26</v>
      </c>
      <c r="N378">
        <v>7.774</v>
      </c>
      <c r="O378">
        <v>3.5139999999999998</v>
      </c>
      <c r="Q378">
        <v>2.113</v>
      </c>
      <c r="R378">
        <v>1</v>
      </c>
      <c r="S378">
        <v>0</v>
      </c>
      <c r="T378">
        <v>0</v>
      </c>
      <c r="V378">
        <v>0</v>
      </c>
      <c r="Y378" s="11">
        <v>44845</v>
      </c>
      <c r="Z378">
        <v>0.755</v>
      </c>
      <c r="AB378">
        <v>1</v>
      </c>
      <c r="AD378">
        <v>5.0016993798738625</v>
      </c>
      <c r="AE378">
        <v>8.7748426734047076</v>
      </c>
      <c r="AF378">
        <v>3.7731432935308451</v>
      </c>
      <c r="AG378">
        <v>2.1259643691421615</v>
      </c>
    </row>
    <row r="379" spans="1:62" x14ac:dyDescent="0.35">
      <c r="A379">
        <v>33</v>
      </c>
      <c r="B379">
        <v>9</v>
      </c>
      <c r="C379" t="s">
        <v>149</v>
      </c>
      <c r="D379" t="s">
        <v>27</v>
      </c>
      <c r="G379">
        <v>0.5</v>
      </c>
      <c r="H379">
        <v>0.5</v>
      </c>
      <c r="I379">
        <v>5451</v>
      </c>
      <c r="J379">
        <v>8907</v>
      </c>
      <c r="L379">
        <v>21860</v>
      </c>
      <c r="M379">
        <v>4.5970000000000004</v>
      </c>
      <c r="N379">
        <v>7.8239999999999998</v>
      </c>
      <c r="O379">
        <v>3.2269999999999999</v>
      </c>
      <c r="Q379">
        <v>2.17</v>
      </c>
      <c r="R379">
        <v>1</v>
      </c>
      <c r="S379">
        <v>0</v>
      </c>
      <c r="T379">
        <v>0</v>
      </c>
      <c r="V379">
        <v>0</v>
      </c>
      <c r="Y379" s="11">
        <v>44845</v>
      </c>
      <c r="Z379">
        <v>0.76211805555555545</v>
      </c>
      <c r="AB379">
        <v>1</v>
      </c>
      <c r="AD379">
        <v>5.4372685902616267</v>
      </c>
      <c r="AE379">
        <v>8.833433050085052</v>
      </c>
      <c r="AF379">
        <v>3.3961644598234253</v>
      </c>
      <c r="AG379">
        <v>2.1806587423576764</v>
      </c>
      <c r="AK379">
        <v>1.3741780694657544</v>
      </c>
      <c r="AQ379">
        <v>0.42096138529756222</v>
      </c>
      <c r="AW379">
        <v>3.3635370958187556</v>
      </c>
      <c r="BC379">
        <v>0.78440937369404884</v>
      </c>
      <c r="BG379">
        <v>5.4748859311587514</v>
      </c>
      <c r="BH379">
        <v>8.814879430802943</v>
      </c>
      <c r="BI379">
        <v>3.3399934996441916</v>
      </c>
      <c r="BJ379">
        <v>2.1892450641056662</v>
      </c>
    </row>
    <row r="380" spans="1:62" x14ac:dyDescent="0.35">
      <c r="A380">
        <v>34</v>
      </c>
      <c r="B380">
        <v>9</v>
      </c>
      <c r="C380" t="s">
        <v>149</v>
      </c>
      <c r="D380" t="s">
        <v>27</v>
      </c>
      <c r="G380">
        <v>0.5</v>
      </c>
      <c r="H380">
        <v>0.5</v>
      </c>
      <c r="I380">
        <v>5527</v>
      </c>
      <c r="J380">
        <v>8869</v>
      </c>
      <c r="L380">
        <v>22033</v>
      </c>
      <c r="M380">
        <v>4.6550000000000002</v>
      </c>
      <c r="N380">
        <v>7.7930000000000001</v>
      </c>
      <c r="O380">
        <v>3.137</v>
      </c>
      <c r="Q380">
        <v>2.1880000000000002</v>
      </c>
      <c r="R380">
        <v>1</v>
      </c>
      <c r="S380">
        <v>0</v>
      </c>
      <c r="T380">
        <v>0</v>
      </c>
      <c r="V380">
        <v>0</v>
      </c>
      <c r="Y380" s="11">
        <v>44845</v>
      </c>
      <c r="Z380">
        <v>0.76973379629629635</v>
      </c>
      <c r="AB380">
        <v>1</v>
      </c>
      <c r="AD380">
        <v>5.5125032720558762</v>
      </c>
      <c r="AE380">
        <v>8.796325811520834</v>
      </c>
      <c r="AF380">
        <v>3.2838225394649578</v>
      </c>
      <c r="AG380">
        <v>2.1978313858536556</v>
      </c>
    </row>
    <row r="381" spans="1:62" x14ac:dyDescent="0.35">
      <c r="A381">
        <v>35</v>
      </c>
      <c r="B381">
        <v>10</v>
      </c>
      <c r="C381" t="s">
        <v>150</v>
      </c>
      <c r="D381" t="s">
        <v>27</v>
      </c>
      <c r="G381">
        <v>0.5</v>
      </c>
      <c r="H381">
        <v>0.5</v>
      </c>
      <c r="I381">
        <v>4591</v>
      </c>
      <c r="J381">
        <v>9311</v>
      </c>
      <c r="L381">
        <v>3734</v>
      </c>
      <c r="M381">
        <v>3.9369999999999998</v>
      </c>
      <c r="N381">
        <v>8.1669999999999998</v>
      </c>
      <c r="O381">
        <v>4.2300000000000004</v>
      </c>
      <c r="Q381">
        <v>0.27400000000000002</v>
      </c>
      <c r="R381">
        <v>1</v>
      </c>
      <c r="S381">
        <v>0</v>
      </c>
      <c r="T381">
        <v>0</v>
      </c>
      <c r="V381">
        <v>0</v>
      </c>
      <c r="Y381" s="11">
        <v>44845</v>
      </c>
      <c r="Z381">
        <v>0.78328703703703706</v>
      </c>
      <c r="AB381">
        <v>1</v>
      </c>
      <c r="AD381">
        <v>4.5859287699582696</v>
      </c>
      <c r="AE381">
        <v>9.2279415863993783</v>
      </c>
      <c r="AF381">
        <v>4.6420128164411087</v>
      </c>
      <c r="AG381">
        <v>0.38140246485418294</v>
      </c>
    </row>
    <row r="382" spans="1:62" x14ac:dyDescent="0.35">
      <c r="A382">
        <v>36</v>
      </c>
      <c r="B382">
        <v>10</v>
      </c>
      <c r="C382" t="s">
        <v>150</v>
      </c>
      <c r="D382" t="s">
        <v>27</v>
      </c>
      <c r="G382">
        <v>0.5</v>
      </c>
      <c r="H382">
        <v>0.5</v>
      </c>
      <c r="I382">
        <v>4224</v>
      </c>
      <c r="J382">
        <v>9310</v>
      </c>
      <c r="L382">
        <v>3669</v>
      </c>
      <c r="M382">
        <v>3.6560000000000001</v>
      </c>
      <c r="N382">
        <v>8.1660000000000004</v>
      </c>
      <c r="O382">
        <v>4.51</v>
      </c>
      <c r="Q382">
        <v>0.26800000000000002</v>
      </c>
      <c r="R382">
        <v>1</v>
      </c>
      <c r="S382">
        <v>0</v>
      </c>
      <c r="T382">
        <v>0</v>
      </c>
      <c r="V382">
        <v>0</v>
      </c>
      <c r="Y382" s="11">
        <v>44845</v>
      </c>
      <c r="Z382">
        <v>0.79037037037037028</v>
      </c>
      <c r="AB382">
        <v>1</v>
      </c>
      <c r="AD382">
        <v>4.2226244512939308</v>
      </c>
      <c r="AE382">
        <v>9.2269650801213725</v>
      </c>
      <c r="AF382">
        <v>5.0043406288274417</v>
      </c>
      <c r="AG382">
        <v>0.37495031556378644</v>
      </c>
      <c r="AK382">
        <v>1.4403510279788192</v>
      </c>
      <c r="AQ382">
        <v>0.48801414809220034</v>
      </c>
      <c r="AW382">
        <v>0.30858369438000388</v>
      </c>
      <c r="BC382">
        <v>0.1854889167266682</v>
      </c>
      <c r="BG382">
        <v>4.1924315855738694</v>
      </c>
      <c r="BH382">
        <v>9.2045054357272402</v>
      </c>
      <c r="BI382">
        <v>5.0120738501533708</v>
      </c>
      <c r="BJ382">
        <v>0.37460289214045739</v>
      </c>
    </row>
    <row r="383" spans="1:62" x14ac:dyDescent="0.35">
      <c r="A383">
        <v>37</v>
      </c>
      <c r="B383">
        <v>10</v>
      </c>
      <c r="C383" t="s">
        <v>150</v>
      </c>
      <c r="D383" t="s">
        <v>27</v>
      </c>
      <c r="G383">
        <v>0.5</v>
      </c>
      <c r="H383">
        <v>0.5</v>
      </c>
      <c r="I383">
        <v>4163</v>
      </c>
      <c r="J383">
        <v>9264</v>
      </c>
      <c r="L383">
        <v>3662</v>
      </c>
      <c r="M383">
        <v>3.609</v>
      </c>
      <c r="N383">
        <v>8.1270000000000007</v>
      </c>
      <c r="O383">
        <v>4.5179999999999998</v>
      </c>
      <c r="Q383">
        <v>0.26700000000000002</v>
      </c>
      <c r="R383">
        <v>1</v>
      </c>
      <c r="S383">
        <v>0</v>
      </c>
      <c r="T383">
        <v>0</v>
      </c>
      <c r="V383">
        <v>0</v>
      </c>
      <c r="Y383" s="11">
        <v>44845</v>
      </c>
      <c r="Z383">
        <v>0.79798611111111117</v>
      </c>
      <c r="AB383">
        <v>1</v>
      </c>
      <c r="AD383">
        <v>4.1622387198538089</v>
      </c>
      <c r="AE383">
        <v>9.1820457913331079</v>
      </c>
      <c r="AF383">
        <v>5.0198070714792991</v>
      </c>
      <c r="AG383">
        <v>0.37425546871712834</v>
      </c>
    </row>
    <row r="384" spans="1:62" x14ac:dyDescent="0.35">
      <c r="A384">
        <v>38</v>
      </c>
      <c r="B384">
        <v>11</v>
      </c>
      <c r="C384" t="s">
        <v>151</v>
      </c>
      <c r="D384" t="s">
        <v>27</v>
      </c>
      <c r="G384">
        <v>0.5</v>
      </c>
      <c r="H384">
        <v>0.5</v>
      </c>
      <c r="I384">
        <v>4147</v>
      </c>
      <c r="J384">
        <v>6224</v>
      </c>
      <c r="L384">
        <v>1739</v>
      </c>
      <c r="M384">
        <v>3.597</v>
      </c>
      <c r="N384">
        <v>5.5519999999999996</v>
      </c>
      <c r="O384">
        <v>1.9550000000000001</v>
      </c>
      <c r="Q384">
        <v>6.6000000000000003E-2</v>
      </c>
      <c r="R384">
        <v>1</v>
      </c>
      <c r="S384">
        <v>0</v>
      </c>
      <c r="T384">
        <v>0</v>
      </c>
      <c r="V384">
        <v>0</v>
      </c>
      <c r="Y384" s="11">
        <v>44845</v>
      </c>
      <c r="Z384">
        <v>0.81109953703703708</v>
      </c>
      <c r="AB384">
        <v>1</v>
      </c>
      <c r="AD384">
        <v>4.1463998394760724</v>
      </c>
      <c r="AE384">
        <v>6.2134667061955975</v>
      </c>
      <c r="AF384">
        <v>2.0670668667195251</v>
      </c>
      <c r="AG384">
        <v>0.18337111355662861</v>
      </c>
    </row>
    <row r="385" spans="1:62" x14ac:dyDescent="0.35">
      <c r="A385">
        <v>39</v>
      </c>
      <c r="B385">
        <v>11</v>
      </c>
      <c r="C385" t="s">
        <v>151</v>
      </c>
      <c r="D385" t="s">
        <v>27</v>
      </c>
      <c r="G385">
        <v>0.5</v>
      </c>
      <c r="H385">
        <v>0.5</v>
      </c>
      <c r="I385">
        <v>4102</v>
      </c>
      <c r="J385">
        <v>6158</v>
      </c>
      <c r="L385">
        <v>1720</v>
      </c>
      <c r="M385">
        <v>3.5619999999999998</v>
      </c>
      <c r="N385">
        <v>5.4950000000000001</v>
      </c>
      <c r="O385">
        <v>1.9330000000000001</v>
      </c>
      <c r="Q385">
        <v>6.4000000000000001E-2</v>
      </c>
      <c r="R385">
        <v>1</v>
      </c>
      <c r="S385">
        <v>0</v>
      </c>
      <c r="T385">
        <v>0</v>
      </c>
      <c r="V385">
        <v>0</v>
      </c>
      <c r="Y385" s="11">
        <v>44845</v>
      </c>
      <c r="Z385">
        <v>0.8181828703703703</v>
      </c>
      <c r="AB385">
        <v>1</v>
      </c>
      <c r="AD385">
        <v>4.101852988413687</v>
      </c>
      <c r="AE385">
        <v>6.1490172918472181</v>
      </c>
      <c r="AF385">
        <v>2.0471643034335312</v>
      </c>
      <c r="AG385">
        <v>0.18148510068712809</v>
      </c>
      <c r="AK385">
        <v>0.21743969106654612</v>
      </c>
      <c r="AQ385">
        <v>0.17453512720938225</v>
      </c>
      <c r="AW385">
        <v>0.95532508366451085</v>
      </c>
      <c r="BC385">
        <v>0.16395141413353312</v>
      </c>
      <c r="BG385">
        <v>4.0973983033074486</v>
      </c>
      <c r="BH385">
        <v>6.1543880763762493</v>
      </c>
      <c r="BI385">
        <v>2.0569897730688012</v>
      </c>
      <c r="BJ385">
        <v>0.1816339964399834</v>
      </c>
    </row>
    <row r="386" spans="1:62" x14ac:dyDescent="0.35">
      <c r="A386">
        <v>40</v>
      </c>
      <c r="B386">
        <v>11</v>
      </c>
      <c r="C386" t="s">
        <v>151</v>
      </c>
      <c r="D386" t="s">
        <v>27</v>
      </c>
      <c r="G386">
        <v>0.5</v>
      </c>
      <c r="H386">
        <v>0.5</v>
      </c>
      <c r="I386">
        <v>4093</v>
      </c>
      <c r="J386">
        <v>6169</v>
      </c>
      <c r="L386">
        <v>1723</v>
      </c>
      <c r="M386">
        <v>3.5550000000000002</v>
      </c>
      <c r="N386">
        <v>5.5049999999999999</v>
      </c>
      <c r="O386">
        <v>1.95</v>
      </c>
      <c r="Q386">
        <v>6.4000000000000001E-2</v>
      </c>
      <c r="R386">
        <v>1</v>
      </c>
      <c r="S386">
        <v>0</v>
      </c>
      <c r="T386">
        <v>0</v>
      </c>
      <c r="V386">
        <v>0</v>
      </c>
      <c r="Y386" s="11">
        <v>44845</v>
      </c>
      <c r="Z386">
        <v>0.82567129629629632</v>
      </c>
      <c r="AB386">
        <v>1</v>
      </c>
      <c r="AD386">
        <v>4.0929436182012093</v>
      </c>
      <c r="AE386">
        <v>6.1597588609052805</v>
      </c>
      <c r="AF386">
        <v>2.0668152427040711</v>
      </c>
      <c r="AG386">
        <v>0.18178289219283869</v>
      </c>
    </row>
    <row r="387" spans="1:62" x14ac:dyDescent="0.35">
      <c r="A387">
        <v>41</v>
      </c>
      <c r="B387">
        <v>12</v>
      </c>
      <c r="C387" t="s">
        <v>152</v>
      </c>
      <c r="D387" t="s">
        <v>27</v>
      </c>
      <c r="G387">
        <v>0.5</v>
      </c>
      <c r="H387">
        <v>0.5</v>
      </c>
      <c r="I387">
        <v>6865</v>
      </c>
      <c r="J387">
        <v>10500</v>
      </c>
      <c r="L387">
        <v>1402</v>
      </c>
      <c r="M387">
        <v>5.6820000000000004</v>
      </c>
      <c r="N387">
        <v>9.1739999999999995</v>
      </c>
      <c r="O387">
        <v>3.492</v>
      </c>
      <c r="Q387">
        <v>3.1E-2</v>
      </c>
      <c r="R387">
        <v>1</v>
      </c>
      <c r="S387">
        <v>0</v>
      </c>
      <c r="T387">
        <v>0</v>
      </c>
      <c r="V387">
        <v>0</v>
      </c>
      <c r="Y387" s="11">
        <v>44845</v>
      </c>
      <c r="Z387">
        <v>0.83893518518518517</v>
      </c>
      <c r="AB387">
        <v>1</v>
      </c>
      <c r="AD387">
        <v>6.8370296436441214</v>
      </c>
      <c r="AE387">
        <v>10.389007550948229</v>
      </c>
      <c r="AF387">
        <v>3.5519779073041073</v>
      </c>
      <c r="AG387">
        <v>0.14991920108180365</v>
      </c>
    </row>
    <row r="388" spans="1:62" x14ac:dyDescent="0.35">
      <c r="A388">
        <v>42</v>
      </c>
      <c r="B388">
        <v>12</v>
      </c>
      <c r="C388" t="s">
        <v>152</v>
      </c>
      <c r="D388" t="s">
        <v>27</v>
      </c>
      <c r="G388">
        <v>0.5</v>
      </c>
      <c r="H388">
        <v>0.5</v>
      </c>
      <c r="I388">
        <v>7869</v>
      </c>
      <c r="J388">
        <v>10565</v>
      </c>
      <c r="L388">
        <v>1396</v>
      </c>
      <c r="M388">
        <v>6.452</v>
      </c>
      <c r="N388">
        <v>9.2289999999999992</v>
      </c>
      <c r="O388">
        <v>2.778</v>
      </c>
      <c r="Q388">
        <v>0.03</v>
      </c>
      <c r="R388">
        <v>1</v>
      </c>
      <c r="S388">
        <v>0</v>
      </c>
      <c r="T388">
        <v>0</v>
      </c>
      <c r="V388">
        <v>0</v>
      </c>
      <c r="Y388" s="11">
        <v>44845</v>
      </c>
      <c r="Z388">
        <v>0.84614583333333337</v>
      </c>
      <c r="AB388">
        <v>1</v>
      </c>
      <c r="AD388">
        <v>7.8309193873471079</v>
      </c>
      <c r="AE388">
        <v>10.452480459018602</v>
      </c>
      <c r="AF388">
        <v>2.6215610716714943</v>
      </c>
      <c r="AG388">
        <v>0.14932361807038241</v>
      </c>
      <c r="AK388">
        <v>0.40534145140568134</v>
      </c>
      <c r="AQ388">
        <v>0.50576211826627182</v>
      </c>
      <c r="AW388">
        <v>0.80633097763593775</v>
      </c>
      <c r="BC388">
        <v>2.1698957578276605</v>
      </c>
      <c r="BG388">
        <v>7.8150805069693714</v>
      </c>
      <c r="BH388">
        <v>10.426114789512447</v>
      </c>
      <c r="BI388">
        <v>2.6110342825430748</v>
      </c>
      <c r="BJ388">
        <v>0.15096147135179078</v>
      </c>
    </row>
    <row r="389" spans="1:62" x14ac:dyDescent="0.35">
      <c r="A389">
        <v>43</v>
      </c>
      <c r="B389">
        <v>12</v>
      </c>
      <c r="C389" t="s">
        <v>152</v>
      </c>
      <c r="D389" t="s">
        <v>27</v>
      </c>
      <c r="G389">
        <v>0.5</v>
      </c>
      <c r="H389">
        <v>0.5</v>
      </c>
      <c r="I389">
        <v>7837</v>
      </c>
      <c r="J389">
        <v>10511</v>
      </c>
      <c r="L389">
        <v>1429</v>
      </c>
      <c r="M389">
        <v>6.4279999999999999</v>
      </c>
      <c r="N389">
        <v>9.1829999999999998</v>
      </c>
      <c r="O389">
        <v>2.7559999999999998</v>
      </c>
      <c r="Q389">
        <v>3.3000000000000002E-2</v>
      </c>
      <c r="R389">
        <v>1</v>
      </c>
      <c r="S389">
        <v>0</v>
      </c>
      <c r="T389">
        <v>0</v>
      </c>
      <c r="V389">
        <v>0</v>
      </c>
      <c r="Y389" s="11">
        <v>44845</v>
      </c>
      <c r="Z389">
        <v>0.85381944444444446</v>
      </c>
      <c r="AB389">
        <v>1</v>
      </c>
      <c r="AD389">
        <v>7.7992416265916358</v>
      </c>
      <c r="AE389">
        <v>10.399749120006291</v>
      </c>
      <c r="AF389">
        <v>2.6005074934146553</v>
      </c>
      <c r="AG389">
        <v>0.15259932463319914</v>
      </c>
    </row>
    <row r="390" spans="1:62" x14ac:dyDescent="0.35">
      <c r="A390">
        <v>44</v>
      </c>
      <c r="B390">
        <v>13</v>
      </c>
      <c r="C390" t="s">
        <v>153</v>
      </c>
      <c r="D390" t="s">
        <v>27</v>
      </c>
      <c r="G390">
        <v>0.5</v>
      </c>
      <c r="H390">
        <v>0.5</v>
      </c>
      <c r="I390">
        <v>5258</v>
      </c>
      <c r="J390">
        <v>7209</v>
      </c>
      <c r="L390">
        <v>1680</v>
      </c>
      <c r="M390">
        <v>4.4489999999999998</v>
      </c>
      <c r="N390">
        <v>6.3860000000000001</v>
      </c>
      <c r="O390">
        <v>1.9370000000000001</v>
      </c>
      <c r="Q390">
        <v>0.06</v>
      </c>
      <c r="R390">
        <v>1</v>
      </c>
      <c r="S390">
        <v>0</v>
      </c>
      <c r="T390">
        <v>0</v>
      </c>
      <c r="V390">
        <v>0</v>
      </c>
      <c r="Y390" s="11">
        <v>44845</v>
      </c>
      <c r="Z390">
        <v>0.86700231481481482</v>
      </c>
      <c r="AB390">
        <v>1</v>
      </c>
      <c r="AD390">
        <v>5.2462120957051752</v>
      </c>
      <c r="AE390">
        <v>7.1753253900312712</v>
      </c>
      <c r="AF390">
        <v>1.929113294326096</v>
      </c>
      <c r="AG390">
        <v>0.17751454727765331</v>
      </c>
    </row>
    <row r="391" spans="1:62" x14ac:dyDescent="0.35">
      <c r="A391">
        <v>45</v>
      </c>
      <c r="B391">
        <v>13</v>
      </c>
      <c r="C391" t="s">
        <v>153</v>
      </c>
      <c r="D391" t="s">
        <v>27</v>
      </c>
      <c r="G391">
        <v>0.5</v>
      </c>
      <c r="H391">
        <v>0.5</v>
      </c>
      <c r="I391">
        <v>4091</v>
      </c>
      <c r="J391">
        <v>7328</v>
      </c>
      <c r="L391">
        <v>1717</v>
      </c>
      <c r="M391">
        <v>3.5529999999999999</v>
      </c>
      <c r="N391">
        <v>6.4870000000000001</v>
      </c>
      <c r="O391">
        <v>2.9340000000000002</v>
      </c>
      <c r="Q391">
        <v>6.4000000000000001E-2</v>
      </c>
      <c r="R391">
        <v>1</v>
      </c>
      <c r="S391">
        <v>0</v>
      </c>
      <c r="T391">
        <v>0</v>
      </c>
      <c r="V391">
        <v>0</v>
      </c>
      <c r="Y391" s="11">
        <v>44845</v>
      </c>
      <c r="Z391">
        <v>0.87409722222222219</v>
      </c>
      <c r="AB391">
        <v>1</v>
      </c>
      <c r="AD391">
        <v>4.0909637581539933</v>
      </c>
      <c r="AE391">
        <v>7.2915296371139569</v>
      </c>
      <c r="AF391">
        <v>3.2005658789599636</v>
      </c>
      <c r="AG391">
        <v>0.18118730918141751</v>
      </c>
      <c r="AK391">
        <v>0.94819483349198985</v>
      </c>
      <c r="AQ391">
        <v>0.51020707992490932</v>
      </c>
      <c r="AW391">
        <v>4.6856742841086596E-2</v>
      </c>
      <c r="BC391">
        <v>2.7209971934946804</v>
      </c>
      <c r="BG391">
        <v>4.0716601226936255</v>
      </c>
      <c r="BH391">
        <v>7.2729760178318479</v>
      </c>
      <c r="BI391">
        <v>3.2013158951382215</v>
      </c>
      <c r="BJ391">
        <v>0.1787553452181142</v>
      </c>
    </row>
    <row r="392" spans="1:62" x14ac:dyDescent="0.35">
      <c r="A392">
        <v>46</v>
      </c>
      <c r="B392">
        <v>13</v>
      </c>
      <c r="C392" t="s">
        <v>153</v>
      </c>
      <c r="D392" t="s">
        <v>27</v>
      </c>
      <c r="G392">
        <v>0.5</v>
      </c>
      <c r="H392">
        <v>0.5</v>
      </c>
      <c r="I392">
        <v>4052</v>
      </c>
      <c r="J392">
        <v>7290</v>
      </c>
      <c r="L392">
        <v>1668</v>
      </c>
      <c r="M392">
        <v>3.5230000000000001</v>
      </c>
      <c r="N392">
        <v>6.4539999999999997</v>
      </c>
      <c r="O392">
        <v>2.931</v>
      </c>
      <c r="Q392">
        <v>5.8000000000000003E-2</v>
      </c>
      <c r="R392">
        <v>1</v>
      </c>
      <c r="S392">
        <v>0</v>
      </c>
      <c r="T392">
        <v>0</v>
      </c>
      <c r="V392">
        <v>0</v>
      </c>
      <c r="Y392" s="11">
        <v>44845</v>
      </c>
      <c r="Z392">
        <v>0.88170138888888883</v>
      </c>
      <c r="AB392">
        <v>1</v>
      </c>
      <c r="AD392">
        <v>4.0523564872332587</v>
      </c>
      <c r="AE392">
        <v>7.254422398549738</v>
      </c>
      <c r="AF392">
        <v>3.2020659113164793</v>
      </c>
      <c r="AG392">
        <v>0.1763233812548109</v>
      </c>
    </row>
    <row r="393" spans="1:62" x14ac:dyDescent="0.35">
      <c r="A393">
        <v>47</v>
      </c>
      <c r="B393">
        <v>14</v>
      </c>
      <c r="C393" t="s">
        <v>154</v>
      </c>
      <c r="D393" t="s">
        <v>27</v>
      </c>
      <c r="G393">
        <v>0.5</v>
      </c>
      <c r="H393">
        <v>0.5</v>
      </c>
      <c r="I393">
        <v>4439</v>
      </c>
      <c r="J393">
        <v>7092</v>
      </c>
      <c r="L393">
        <v>1595</v>
      </c>
      <c r="M393">
        <v>3.82</v>
      </c>
      <c r="N393">
        <v>6.2869999999999999</v>
      </c>
      <c r="O393">
        <v>2.4660000000000002</v>
      </c>
      <c r="Q393">
        <v>5.0999999999999997E-2</v>
      </c>
      <c r="R393">
        <v>1</v>
      </c>
      <c r="S393">
        <v>0</v>
      </c>
      <c r="T393">
        <v>0</v>
      </c>
      <c r="V393">
        <v>0</v>
      </c>
      <c r="Y393" s="11">
        <v>44845</v>
      </c>
      <c r="Z393">
        <v>0.89479166666666676</v>
      </c>
      <c r="AB393">
        <v>1</v>
      </c>
      <c r="AD393">
        <v>4.4354594063697697</v>
      </c>
      <c r="AE393">
        <v>7.0610741555045973</v>
      </c>
      <c r="AF393">
        <v>2.6256147491348276</v>
      </c>
      <c r="AG393">
        <v>0.16907712128251945</v>
      </c>
    </row>
    <row r="394" spans="1:62" x14ac:dyDescent="0.35">
      <c r="A394">
        <v>48</v>
      </c>
      <c r="B394">
        <v>14</v>
      </c>
      <c r="C394" t="s">
        <v>154</v>
      </c>
      <c r="D394" t="s">
        <v>27</v>
      </c>
      <c r="G394">
        <v>0.5</v>
      </c>
      <c r="H394">
        <v>0.5</v>
      </c>
      <c r="I394">
        <v>4467</v>
      </c>
      <c r="J394">
        <v>7081</v>
      </c>
      <c r="L394">
        <v>1562</v>
      </c>
      <c r="M394">
        <v>3.8420000000000001</v>
      </c>
      <c r="N394">
        <v>6.2779999999999996</v>
      </c>
      <c r="O394">
        <v>2.4359999999999999</v>
      </c>
      <c r="Q394">
        <v>4.7E-2</v>
      </c>
      <c r="R394">
        <v>1</v>
      </c>
      <c r="S394">
        <v>0</v>
      </c>
      <c r="T394">
        <v>0</v>
      </c>
      <c r="V394">
        <v>0</v>
      </c>
      <c r="Y394" s="11">
        <v>44845</v>
      </c>
      <c r="Z394">
        <v>0.90195601851851848</v>
      </c>
      <c r="AB394">
        <v>1</v>
      </c>
      <c r="AD394">
        <v>4.4631774470308088</v>
      </c>
      <c r="AE394">
        <v>7.050332586446534</v>
      </c>
      <c r="AF394">
        <v>2.5871551394157253</v>
      </c>
      <c r="AG394">
        <v>0.16580141471970272</v>
      </c>
      <c r="AK394">
        <v>1.7369971963536961</v>
      </c>
      <c r="AQ394">
        <v>0.34686301517387369</v>
      </c>
      <c r="AW394">
        <v>4.0466615696137263</v>
      </c>
      <c r="BC394">
        <v>1.1902562880221834</v>
      </c>
      <c r="BG394">
        <v>4.502279682963346</v>
      </c>
      <c r="BH394">
        <v>7.0381262579714621</v>
      </c>
      <c r="BI394">
        <v>2.5358465750081156</v>
      </c>
      <c r="BJ394">
        <v>0.1667940530720714</v>
      </c>
    </row>
    <row r="395" spans="1:62" x14ac:dyDescent="0.35">
      <c r="A395">
        <v>49</v>
      </c>
      <c r="B395">
        <v>14</v>
      </c>
      <c r="C395" t="s">
        <v>154</v>
      </c>
      <c r="D395" t="s">
        <v>27</v>
      </c>
      <c r="G395">
        <v>0.5</v>
      </c>
      <c r="H395">
        <v>0.5</v>
      </c>
      <c r="I395">
        <v>4546</v>
      </c>
      <c r="J395">
        <v>7056</v>
      </c>
      <c r="L395">
        <v>1582</v>
      </c>
      <c r="M395">
        <v>3.9020000000000001</v>
      </c>
      <c r="N395">
        <v>6.2560000000000002</v>
      </c>
      <c r="O395">
        <v>2.3540000000000001</v>
      </c>
      <c r="Q395">
        <v>4.9000000000000002E-2</v>
      </c>
      <c r="R395">
        <v>1</v>
      </c>
      <c r="S395">
        <v>0</v>
      </c>
      <c r="T395">
        <v>0</v>
      </c>
      <c r="V395">
        <v>0</v>
      </c>
      <c r="Y395" s="11">
        <v>44845</v>
      </c>
      <c r="Z395">
        <v>0.90945601851851843</v>
      </c>
      <c r="AB395">
        <v>1</v>
      </c>
      <c r="AD395">
        <v>4.5413819188958842</v>
      </c>
      <c r="AE395">
        <v>7.0259199294963901</v>
      </c>
      <c r="AF395">
        <v>2.4845380106005059</v>
      </c>
      <c r="AG395">
        <v>0.16778669142444011</v>
      </c>
    </row>
    <row r="396" spans="1:62" x14ac:dyDescent="0.35">
      <c r="A396">
        <v>50</v>
      </c>
      <c r="B396">
        <v>15</v>
      </c>
      <c r="C396" t="s">
        <v>155</v>
      </c>
      <c r="D396" t="s">
        <v>27</v>
      </c>
      <c r="G396">
        <v>0.5</v>
      </c>
      <c r="H396">
        <v>0.5</v>
      </c>
      <c r="I396">
        <v>4172</v>
      </c>
      <c r="J396">
        <v>7727</v>
      </c>
      <c r="L396">
        <v>3064</v>
      </c>
      <c r="M396">
        <v>3.6160000000000001</v>
      </c>
      <c r="N396">
        <v>6.8250000000000002</v>
      </c>
      <c r="O396">
        <v>3.2090000000000001</v>
      </c>
      <c r="Q396">
        <v>0.20399999999999999</v>
      </c>
      <c r="R396">
        <v>1</v>
      </c>
      <c r="S396">
        <v>0</v>
      </c>
      <c r="T396">
        <v>0</v>
      </c>
      <c r="V396">
        <v>0</v>
      </c>
      <c r="Y396" s="11">
        <v>44845</v>
      </c>
      <c r="Z396">
        <v>0.92248842592592595</v>
      </c>
      <c r="AB396">
        <v>1</v>
      </c>
      <c r="AD396">
        <v>4.1711480900662856</v>
      </c>
      <c r="AE396">
        <v>7.681155642038255</v>
      </c>
      <c r="AF396">
        <v>3.5100075519719693</v>
      </c>
      <c r="AG396">
        <v>0.3148956952454805</v>
      </c>
    </row>
    <row r="397" spans="1:62" x14ac:dyDescent="0.35">
      <c r="A397">
        <v>51</v>
      </c>
      <c r="B397">
        <v>15</v>
      </c>
      <c r="C397" t="s">
        <v>155</v>
      </c>
      <c r="D397" t="s">
        <v>27</v>
      </c>
      <c r="G397">
        <v>0.5</v>
      </c>
      <c r="H397">
        <v>0.5</v>
      </c>
      <c r="I397">
        <v>4020</v>
      </c>
      <c r="J397">
        <v>7754</v>
      </c>
      <c r="L397">
        <v>3076</v>
      </c>
      <c r="M397">
        <v>3.4990000000000001</v>
      </c>
      <c r="N397">
        <v>6.8479999999999999</v>
      </c>
      <c r="O397">
        <v>3.3490000000000002</v>
      </c>
      <c r="Q397">
        <v>0.20599999999999999</v>
      </c>
      <c r="R397">
        <v>1</v>
      </c>
      <c r="S397">
        <v>0</v>
      </c>
      <c r="T397">
        <v>0</v>
      </c>
      <c r="V397">
        <v>0</v>
      </c>
      <c r="Y397" s="11">
        <v>44845</v>
      </c>
      <c r="Z397">
        <v>0.92964120370370373</v>
      </c>
      <c r="AB397">
        <v>1</v>
      </c>
      <c r="AD397">
        <v>4.0206787264777857</v>
      </c>
      <c r="AE397">
        <v>7.7075213115444106</v>
      </c>
      <c r="AF397">
        <v>3.6868425850666249</v>
      </c>
      <c r="AG397">
        <v>0.31608686126832292</v>
      </c>
      <c r="AK397">
        <v>9.8435400600440537E-2</v>
      </c>
      <c r="AQ397">
        <v>0.15191880609472994</v>
      </c>
      <c r="AW397">
        <v>0.21021241211057354</v>
      </c>
      <c r="BC397">
        <v>0.99990301450817465</v>
      </c>
      <c r="BG397">
        <v>4.0226585865250026</v>
      </c>
      <c r="BH397">
        <v>7.7133803492124446</v>
      </c>
      <c r="BI397">
        <v>3.6907217626874425</v>
      </c>
      <c r="BJ397">
        <v>0.31767508263211286</v>
      </c>
    </row>
    <row r="398" spans="1:62" x14ac:dyDescent="0.35">
      <c r="A398">
        <v>52</v>
      </c>
      <c r="B398">
        <v>15</v>
      </c>
      <c r="C398" t="s">
        <v>155</v>
      </c>
      <c r="D398" t="s">
        <v>27</v>
      </c>
      <c r="G398">
        <v>0.5</v>
      </c>
      <c r="H398">
        <v>0.5</v>
      </c>
      <c r="I398">
        <v>4024</v>
      </c>
      <c r="J398">
        <v>7766</v>
      </c>
      <c r="L398">
        <v>3108</v>
      </c>
      <c r="M398">
        <v>3.5019999999999998</v>
      </c>
      <c r="N398">
        <v>6.8579999999999997</v>
      </c>
      <c r="O398">
        <v>3.3559999999999999</v>
      </c>
      <c r="Q398">
        <v>0.20899999999999999</v>
      </c>
      <c r="R398">
        <v>1</v>
      </c>
      <c r="S398">
        <v>0</v>
      </c>
      <c r="T398">
        <v>0</v>
      </c>
      <c r="V398">
        <v>0</v>
      </c>
      <c r="Y398" s="11">
        <v>44845</v>
      </c>
      <c r="Z398">
        <v>0.93731481481481482</v>
      </c>
      <c r="AB398">
        <v>1</v>
      </c>
      <c r="AD398">
        <v>4.0246384465722196</v>
      </c>
      <c r="AE398">
        <v>7.7192393868804796</v>
      </c>
      <c r="AF398">
        <v>3.69460094030826</v>
      </c>
      <c r="AG398">
        <v>0.31926330399590275</v>
      </c>
    </row>
    <row r="399" spans="1:62" x14ac:dyDescent="0.35">
      <c r="A399">
        <v>53</v>
      </c>
      <c r="B399">
        <v>16</v>
      </c>
      <c r="C399" t="s">
        <v>156</v>
      </c>
      <c r="D399" t="s">
        <v>27</v>
      </c>
      <c r="G399">
        <v>0.5</v>
      </c>
      <c r="H399">
        <v>0.5</v>
      </c>
      <c r="I399">
        <v>5143</v>
      </c>
      <c r="J399">
        <v>7563</v>
      </c>
      <c r="L399">
        <v>1334</v>
      </c>
      <c r="M399">
        <v>4.3609999999999998</v>
      </c>
      <c r="N399">
        <v>6.6859999999999999</v>
      </c>
      <c r="O399">
        <v>2.3250000000000002</v>
      </c>
      <c r="Q399">
        <v>2.4E-2</v>
      </c>
      <c r="R399">
        <v>1</v>
      </c>
      <c r="S399">
        <v>0</v>
      </c>
      <c r="T399">
        <v>0</v>
      </c>
      <c r="V399">
        <v>0</v>
      </c>
      <c r="Y399" s="11">
        <v>44845</v>
      </c>
      <c r="Z399">
        <v>0.9503125</v>
      </c>
      <c r="AB399">
        <v>1</v>
      </c>
      <c r="AD399">
        <v>5.1323701429901911</v>
      </c>
      <c r="AE399">
        <v>7.5210086124453106</v>
      </c>
      <c r="AF399">
        <v>2.3886384694551195</v>
      </c>
      <c r="AG399">
        <v>0.14316926028569654</v>
      </c>
    </row>
    <row r="400" spans="1:62" x14ac:dyDescent="0.35">
      <c r="A400">
        <v>54</v>
      </c>
      <c r="B400">
        <v>16</v>
      </c>
      <c r="C400" t="s">
        <v>156</v>
      </c>
      <c r="D400" t="s">
        <v>27</v>
      </c>
      <c r="G400">
        <v>0.5</v>
      </c>
      <c r="H400">
        <v>0.5</v>
      </c>
      <c r="I400">
        <v>5617</v>
      </c>
      <c r="J400">
        <v>7536</v>
      </c>
      <c r="L400">
        <v>1303</v>
      </c>
      <c r="M400">
        <v>4.7240000000000002</v>
      </c>
      <c r="N400">
        <v>6.6630000000000003</v>
      </c>
      <c r="O400">
        <v>1.9390000000000001</v>
      </c>
      <c r="Q400">
        <v>0.02</v>
      </c>
      <c r="R400">
        <v>1</v>
      </c>
      <c r="S400">
        <v>0</v>
      </c>
      <c r="T400">
        <v>0</v>
      </c>
      <c r="V400">
        <v>0</v>
      </c>
      <c r="Y400" s="11">
        <v>44845</v>
      </c>
      <c r="Z400">
        <v>0.95745370370370375</v>
      </c>
      <c r="AB400">
        <v>1</v>
      </c>
      <c r="AD400">
        <v>5.6015969741806462</v>
      </c>
      <c r="AE400">
        <v>7.494642942939155</v>
      </c>
      <c r="AF400">
        <v>1.8930459687585088</v>
      </c>
      <c r="AG400">
        <v>0.14009208139335358</v>
      </c>
      <c r="AK400">
        <v>0.26543604718612679</v>
      </c>
      <c r="AQ400">
        <v>0.30012567837368148</v>
      </c>
      <c r="AW400">
        <v>0.40284408203124145</v>
      </c>
      <c r="BC400">
        <v>0.91690681276359476</v>
      </c>
      <c r="BG400">
        <v>5.5941724990035819</v>
      </c>
      <c r="BH400">
        <v>7.4834131207420889</v>
      </c>
      <c r="BI400">
        <v>1.8892406217385069</v>
      </c>
      <c r="BJ400">
        <v>0.14073729632239323</v>
      </c>
    </row>
    <row r="401" spans="1:62" x14ac:dyDescent="0.35">
      <c r="A401">
        <v>55</v>
      </c>
      <c r="B401">
        <v>16</v>
      </c>
      <c r="C401" t="s">
        <v>156</v>
      </c>
      <c r="D401" t="s">
        <v>27</v>
      </c>
      <c r="G401">
        <v>0.5</v>
      </c>
      <c r="H401">
        <v>0.5</v>
      </c>
      <c r="I401">
        <v>5602</v>
      </c>
      <c r="J401">
        <v>7513</v>
      </c>
      <c r="L401">
        <v>1316</v>
      </c>
      <c r="M401">
        <v>4.7119999999999997</v>
      </c>
      <c r="N401">
        <v>6.6429999999999998</v>
      </c>
      <c r="O401">
        <v>1.931</v>
      </c>
      <c r="Q401">
        <v>2.1999999999999999E-2</v>
      </c>
      <c r="R401">
        <v>1</v>
      </c>
      <c r="S401">
        <v>0</v>
      </c>
      <c r="T401">
        <v>0</v>
      </c>
      <c r="V401">
        <v>0</v>
      </c>
      <c r="Y401" s="11">
        <v>44845</v>
      </c>
      <c r="Z401">
        <v>0.9650347222222222</v>
      </c>
      <c r="AB401">
        <v>1</v>
      </c>
      <c r="AD401">
        <v>5.5867480238265177</v>
      </c>
      <c r="AE401">
        <v>7.4721832985450227</v>
      </c>
      <c r="AF401">
        <v>1.885435274718505</v>
      </c>
      <c r="AG401">
        <v>0.14138251125143289</v>
      </c>
    </row>
    <row r="402" spans="1:62" x14ac:dyDescent="0.35">
      <c r="A402">
        <v>56</v>
      </c>
      <c r="B402">
        <v>17</v>
      </c>
      <c r="C402" t="s">
        <v>157</v>
      </c>
      <c r="D402" t="s">
        <v>27</v>
      </c>
      <c r="G402">
        <v>0.5</v>
      </c>
      <c r="H402">
        <v>0.5</v>
      </c>
      <c r="I402">
        <v>6103</v>
      </c>
      <c r="J402">
        <v>7836</v>
      </c>
      <c r="L402">
        <v>8206</v>
      </c>
      <c r="M402">
        <v>5.0970000000000004</v>
      </c>
      <c r="N402">
        <v>6.9169999999999998</v>
      </c>
      <c r="O402">
        <v>1.82</v>
      </c>
      <c r="Q402">
        <v>0.74199999999999999</v>
      </c>
      <c r="R402">
        <v>1</v>
      </c>
      <c r="S402">
        <v>0</v>
      </c>
      <c r="T402">
        <v>0</v>
      </c>
      <c r="V402">
        <v>0</v>
      </c>
      <c r="Y402" s="11">
        <v>44845</v>
      </c>
      <c r="Z402">
        <v>0.97805555555555557</v>
      </c>
      <c r="AB402">
        <v>1</v>
      </c>
      <c r="AD402">
        <v>6.0827029656544038</v>
      </c>
      <c r="AE402">
        <v>7.7875948263408832</v>
      </c>
      <c r="AF402">
        <v>1.7048918606864794</v>
      </c>
      <c r="AG402">
        <v>0.82531033603346271</v>
      </c>
    </row>
    <row r="403" spans="1:62" x14ac:dyDescent="0.35">
      <c r="A403">
        <v>57</v>
      </c>
      <c r="B403">
        <v>17</v>
      </c>
      <c r="C403" t="s">
        <v>157</v>
      </c>
      <c r="D403" t="s">
        <v>27</v>
      </c>
      <c r="G403">
        <v>0.5</v>
      </c>
      <c r="H403">
        <v>0.5</v>
      </c>
      <c r="I403">
        <v>6295</v>
      </c>
      <c r="J403">
        <v>7751</v>
      </c>
      <c r="L403">
        <v>8099</v>
      </c>
      <c r="M403">
        <v>5.2439999999999998</v>
      </c>
      <c r="N403">
        <v>6.8449999999999998</v>
      </c>
      <c r="O403">
        <v>1.6</v>
      </c>
      <c r="Q403">
        <v>0.73099999999999998</v>
      </c>
      <c r="R403">
        <v>1</v>
      </c>
      <c r="S403">
        <v>0</v>
      </c>
      <c r="T403">
        <v>0</v>
      </c>
      <c r="V403">
        <v>0</v>
      </c>
      <c r="Y403" s="11">
        <v>44845</v>
      </c>
      <c r="Z403">
        <v>0.98525462962962962</v>
      </c>
      <c r="AB403">
        <v>1</v>
      </c>
      <c r="AD403">
        <v>6.2727695301872455</v>
      </c>
      <c r="AE403">
        <v>7.7045917927103931</v>
      </c>
      <c r="AF403">
        <v>1.4318222625231476</v>
      </c>
      <c r="AG403">
        <v>0.81468910566311759</v>
      </c>
      <c r="AK403">
        <v>0.39375791464409954</v>
      </c>
      <c r="AQ403">
        <v>1.1342217572542184</v>
      </c>
      <c r="AW403">
        <v>4.3144530677828756</v>
      </c>
      <c r="BC403">
        <v>1.1508441209971023</v>
      </c>
      <c r="BG403">
        <v>6.2851436554823525</v>
      </c>
      <c r="BH403">
        <v>7.7485345752206527</v>
      </c>
      <c r="BI403">
        <v>1.4633909197383002</v>
      </c>
      <c r="BJ403">
        <v>0.81940413783686883</v>
      </c>
    </row>
    <row r="404" spans="1:62" x14ac:dyDescent="0.35">
      <c r="A404">
        <v>58</v>
      </c>
      <c r="B404">
        <v>17</v>
      </c>
      <c r="C404" t="s">
        <v>157</v>
      </c>
      <c r="D404" t="s">
        <v>27</v>
      </c>
      <c r="G404">
        <v>0.5</v>
      </c>
      <c r="H404">
        <v>0.5</v>
      </c>
      <c r="I404">
        <v>6320</v>
      </c>
      <c r="J404">
        <v>7841</v>
      </c>
      <c r="L404">
        <v>8194</v>
      </c>
      <c r="M404">
        <v>5.2629999999999999</v>
      </c>
      <c r="N404">
        <v>6.9210000000000003</v>
      </c>
      <c r="O404">
        <v>1.6579999999999999</v>
      </c>
      <c r="Q404">
        <v>0.74099999999999999</v>
      </c>
      <c r="R404">
        <v>1</v>
      </c>
      <c r="S404">
        <v>0</v>
      </c>
      <c r="T404">
        <v>0</v>
      </c>
      <c r="V404">
        <v>0</v>
      </c>
      <c r="Y404" s="11">
        <v>44845</v>
      </c>
      <c r="Z404">
        <v>0.99284722222222221</v>
      </c>
      <c r="AB404">
        <v>1</v>
      </c>
      <c r="AD404">
        <v>6.2975177807774587</v>
      </c>
      <c r="AE404">
        <v>7.7924773577309114</v>
      </c>
      <c r="AF404">
        <v>1.4949595769534527</v>
      </c>
      <c r="AG404">
        <v>0.82411917001062018</v>
      </c>
    </row>
    <row r="405" spans="1:62" x14ac:dyDescent="0.35">
      <c r="A405">
        <v>59</v>
      </c>
      <c r="B405">
        <v>18</v>
      </c>
      <c r="C405" t="s">
        <v>158</v>
      </c>
      <c r="D405" t="s">
        <v>27</v>
      </c>
      <c r="G405">
        <v>0.5</v>
      </c>
      <c r="H405">
        <v>0.5</v>
      </c>
      <c r="I405">
        <v>4712</v>
      </c>
      <c r="J405">
        <v>7566</v>
      </c>
      <c r="L405">
        <v>2540</v>
      </c>
      <c r="M405">
        <v>4.0289999999999999</v>
      </c>
      <c r="N405">
        <v>6.6879999999999997</v>
      </c>
      <c r="O405">
        <v>2.6589999999999998</v>
      </c>
      <c r="Q405">
        <v>0.15</v>
      </c>
      <c r="R405">
        <v>1</v>
      </c>
      <c r="S405">
        <v>0</v>
      </c>
      <c r="T405">
        <v>0</v>
      </c>
      <c r="V405">
        <v>0</v>
      </c>
      <c r="Y405" s="11">
        <v>44846</v>
      </c>
      <c r="Z405">
        <v>5.8796296296296296E-3</v>
      </c>
      <c r="AB405">
        <v>1</v>
      </c>
      <c r="AD405">
        <v>4.7057103028149045</v>
      </c>
      <c r="AE405">
        <v>7.5239381312793281</v>
      </c>
      <c r="AF405">
        <v>2.8182278284644235</v>
      </c>
      <c r="AG405">
        <v>0.26288144558136095</v>
      </c>
    </row>
    <row r="406" spans="1:62" x14ac:dyDescent="0.35">
      <c r="A406">
        <v>60</v>
      </c>
      <c r="B406">
        <v>18</v>
      </c>
      <c r="C406" t="s">
        <v>158</v>
      </c>
      <c r="D406" t="s">
        <v>27</v>
      </c>
      <c r="G406">
        <v>0.5</v>
      </c>
      <c r="H406">
        <v>0.5</v>
      </c>
      <c r="I406">
        <v>4197</v>
      </c>
      <c r="J406">
        <v>7575</v>
      </c>
      <c r="L406">
        <v>2504</v>
      </c>
      <c r="M406">
        <v>3.6349999999999998</v>
      </c>
      <c r="N406">
        <v>6.6959999999999997</v>
      </c>
      <c r="O406">
        <v>3.0609999999999999</v>
      </c>
      <c r="Q406">
        <v>0.14599999999999999</v>
      </c>
      <c r="R406">
        <v>1</v>
      </c>
      <c r="S406">
        <v>0</v>
      </c>
      <c r="T406">
        <v>0</v>
      </c>
      <c r="V406">
        <v>0</v>
      </c>
      <c r="Y406" s="11">
        <v>44846</v>
      </c>
      <c r="Z406">
        <v>1.2939814814814814E-2</v>
      </c>
      <c r="AB406">
        <v>2</v>
      </c>
      <c r="AD406">
        <v>4.1958963406564997</v>
      </c>
      <c r="AE406">
        <v>7.5327266877813797</v>
      </c>
      <c r="AF406">
        <v>3.3368303471248799</v>
      </c>
      <c r="AG406">
        <v>0.25930794751283365</v>
      </c>
      <c r="AK406">
        <v>0.11803368918753897</v>
      </c>
      <c r="AQ406">
        <v>0.42871305805320242</v>
      </c>
      <c r="AW406">
        <v>0.82074855553108272</v>
      </c>
      <c r="BC406">
        <v>2.494981322693429</v>
      </c>
      <c r="BG406">
        <v>4.1934215155974783</v>
      </c>
      <c r="BH406">
        <v>7.5166143341942853</v>
      </c>
      <c r="BI406">
        <v>3.3231928185968069</v>
      </c>
      <c r="BJ406">
        <v>0.26258365407565032</v>
      </c>
    </row>
    <row r="407" spans="1:62" x14ac:dyDescent="0.35">
      <c r="A407">
        <v>61</v>
      </c>
      <c r="B407">
        <v>18</v>
      </c>
      <c r="C407" t="s">
        <v>158</v>
      </c>
      <c r="D407" t="s">
        <v>27</v>
      </c>
      <c r="G407">
        <v>0.5</v>
      </c>
      <c r="H407">
        <v>0.5</v>
      </c>
      <c r="I407">
        <v>4192</v>
      </c>
      <c r="J407">
        <v>7542</v>
      </c>
      <c r="L407">
        <v>2570</v>
      </c>
      <c r="M407">
        <v>3.6309999999999998</v>
      </c>
      <c r="N407">
        <v>6.6680000000000001</v>
      </c>
      <c r="O407">
        <v>3.0369999999999999</v>
      </c>
      <c r="Q407">
        <v>0.153</v>
      </c>
      <c r="R407">
        <v>1</v>
      </c>
      <c r="S407">
        <v>0</v>
      </c>
      <c r="T407">
        <v>0</v>
      </c>
      <c r="V407">
        <v>0</v>
      </c>
      <c r="Y407" s="11">
        <v>44846</v>
      </c>
      <c r="Z407">
        <v>2.0405092592592593E-2</v>
      </c>
      <c r="AB407">
        <v>2</v>
      </c>
      <c r="AD407">
        <v>4.190946690538456</v>
      </c>
      <c r="AE407">
        <v>7.50050198060719</v>
      </c>
      <c r="AF407">
        <v>3.3095552900687339</v>
      </c>
      <c r="AG407">
        <v>0.26585936063846705</v>
      </c>
    </row>
    <row r="408" spans="1:62" x14ac:dyDescent="0.35">
      <c r="A408">
        <v>62</v>
      </c>
      <c r="B408">
        <v>19</v>
      </c>
      <c r="C408" t="s">
        <v>62</v>
      </c>
      <c r="D408" t="s">
        <v>27</v>
      </c>
      <c r="G408">
        <v>0.5</v>
      </c>
      <c r="H408">
        <v>0.5</v>
      </c>
      <c r="I408">
        <v>6794</v>
      </c>
      <c r="J408">
        <v>13495</v>
      </c>
      <c r="L408">
        <v>4681</v>
      </c>
      <c r="M408">
        <v>5.6269999999999998</v>
      </c>
      <c r="N408">
        <v>11.711</v>
      </c>
      <c r="O408">
        <v>6.0839999999999996</v>
      </c>
      <c r="Q408">
        <v>0.374</v>
      </c>
      <c r="R408">
        <v>1</v>
      </c>
      <c r="S408">
        <v>0</v>
      </c>
      <c r="T408">
        <v>0</v>
      </c>
      <c r="V408">
        <v>0</v>
      </c>
      <c r="Y408" s="11">
        <v>44846</v>
      </c>
      <c r="Z408">
        <v>3.3692129629629627E-2</v>
      </c>
      <c r="AB408">
        <v>1</v>
      </c>
      <c r="AD408">
        <v>6.7667446119679138</v>
      </c>
      <c r="AE408">
        <v>13.31364385357548</v>
      </c>
      <c r="AF408">
        <v>6.5468992416075658</v>
      </c>
      <c r="AG408">
        <v>0.47540531682349824</v>
      </c>
    </row>
    <row r="409" spans="1:62" x14ac:dyDescent="0.35">
      <c r="A409">
        <v>63</v>
      </c>
      <c r="B409">
        <v>19</v>
      </c>
      <c r="C409" t="s">
        <v>62</v>
      </c>
      <c r="D409" t="s">
        <v>27</v>
      </c>
      <c r="G409">
        <v>0.5</v>
      </c>
      <c r="H409">
        <v>0.5</v>
      </c>
      <c r="I409">
        <v>7810</v>
      </c>
      <c r="J409">
        <v>13522</v>
      </c>
      <c r="L409">
        <v>4712</v>
      </c>
      <c r="M409">
        <v>6.4059999999999997</v>
      </c>
      <c r="N409">
        <v>11.734</v>
      </c>
      <c r="O409">
        <v>5.3280000000000003</v>
      </c>
      <c r="Q409">
        <v>0.377</v>
      </c>
      <c r="R409">
        <v>1</v>
      </c>
      <c r="S409">
        <v>0</v>
      </c>
      <c r="T409">
        <v>0</v>
      </c>
      <c r="V409">
        <v>0</v>
      </c>
      <c r="Y409" s="11">
        <v>44846</v>
      </c>
      <c r="Z409">
        <v>4.1157407407407406E-2</v>
      </c>
      <c r="AB409">
        <v>1</v>
      </c>
      <c r="AD409">
        <v>7.7725135159542047</v>
      </c>
      <c r="AE409">
        <v>13.340009523081635</v>
      </c>
      <c r="AF409">
        <v>5.5674960071274304</v>
      </c>
      <c r="AG409">
        <v>0.47848249571584117</v>
      </c>
      <c r="AK409">
        <v>0.4723557783981393</v>
      </c>
      <c r="AM409">
        <v>125.07758287061597</v>
      </c>
      <c r="AQ409">
        <v>0.73470223769165877</v>
      </c>
      <c r="AS409">
        <v>102.29714748720221</v>
      </c>
      <c r="AW409">
        <v>1.1021020204027343</v>
      </c>
      <c r="AY409">
        <v>79.516712103788507</v>
      </c>
      <c r="BC409">
        <v>0.97981775889954081</v>
      </c>
      <c r="BE409">
        <v>100.55993284331683</v>
      </c>
      <c r="BG409">
        <v>7.7541998105174468</v>
      </c>
      <c r="BH409">
        <v>13.291184209181347</v>
      </c>
      <c r="BI409">
        <v>5.5369843986639005</v>
      </c>
      <c r="BJ409">
        <v>0.4761497955877747</v>
      </c>
    </row>
    <row r="410" spans="1:62" x14ac:dyDescent="0.35">
      <c r="A410">
        <v>64</v>
      </c>
      <c r="B410">
        <v>19</v>
      </c>
      <c r="C410" t="s">
        <v>62</v>
      </c>
      <c r="D410" t="s">
        <v>27</v>
      </c>
      <c r="G410">
        <v>0.5</v>
      </c>
      <c r="H410">
        <v>0.5</v>
      </c>
      <c r="I410">
        <v>7773</v>
      </c>
      <c r="J410">
        <v>13422</v>
      </c>
      <c r="L410">
        <v>4665</v>
      </c>
      <c r="M410">
        <v>6.3780000000000001</v>
      </c>
      <c r="N410">
        <v>11.65</v>
      </c>
      <c r="O410">
        <v>5.2709999999999999</v>
      </c>
      <c r="Q410">
        <v>0.372</v>
      </c>
      <c r="R410">
        <v>1</v>
      </c>
      <c r="S410">
        <v>0</v>
      </c>
      <c r="T410">
        <v>0</v>
      </c>
      <c r="V410">
        <v>0</v>
      </c>
      <c r="Y410" s="11">
        <v>44846</v>
      </c>
      <c r="Z410">
        <v>4.8993055555555554E-2</v>
      </c>
      <c r="AB410">
        <v>1</v>
      </c>
      <c r="AD410">
        <v>7.735886105080688</v>
      </c>
      <c r="AE410">
        <v>13.242358895281059</v>
      </c>
      <c r="AF410">
        <v>5.5064727902003714</v>
      </c>
      <c r="AG410">
        <v>0.47381709545970829</v>
      </c>
    </row>
    <row r="411" spans="1:62" x14ac:dyDescent="0.35">
      <c r="A411">
        <v>65</v>
      </c>
      <c r="B411">
        <v>20</v>
      </c>
      <c r="C411" t="s">
        <v>63</v>
      </c>
      <c r="D411" t="s">
        <v>27</v>
      </c>
      <c r="G411">
        <v>0.5</v>
      </c>
      <c r="H411">
        <v>0.5</v>
      </c>
      <c r="I411">
        <v>5228</v>
      </c>
      <c r="J411">
        <v>7884</v>
      </c>
      <c r="L411">
        <v>2572</v>
      </c>
      <c r="M411">
        <v>4.4260000000000002</v>
      </c>
      <c r="N411">
        <v>6.9580000000000002</v>
      </c>
      <c r="O411">
        <v>2.532</v>
      </c>
      <c r="Q411">
        <v>0.153</v>
      </c>
      <c r="R411">
        <v>1</v>
      </c>
      <c r="S411">
        <v>0</v>
      </c>
      <c r="T411">
        <v>0</v>
      </c>
      <c r="V411">
        <v>0</v>
      </c>
      <c r="Y411" s="11">
        <v>44846</v>
      </c>
      <c r="Z411">
        <v>6.2337962962962963E-2</v>
      </c>
      <c r="AB411">
        <v>1</v>
      </c>
      <c r="AD411">
        <v>5.2165141949969183</v>
      </c>
      <c r="AE411">
        <v>7.8344671276851585</v>
      </c>
      <c r="AF411">
        <v>2.6179529326882403</v>
      </c>
      <c r="AG411">
        <v>0.26605788830894078</v>
      </c>
    </row>
    <row r="412" spans="1:62" x14ac:dyDescent="0.35">
      <c r="A412">
        <v>66</v>
      </c>
      <c r="B412">
        <v>20</v>
      </c>
      <c r="C412" t="s">
        <v>63</v>
      </c>
      <c r="D412" t="s">
        <v>27</v>
      </c>
      <c r="G412">
        <v>0.5</v>
      </c>
      <c r="H412">
        <v>0.5</v>
      </c>
      <c r="I412">
        <v>4282</v>
      </c>
      <c r="J412">
        <v>7843</v>
      </c>
      <c r="L412">
        <v>2519</v>
      </c>
      <c r="M412">
        <v>3.7</v>
      </c>
      <c r="N412">
        <v>6.923</v>
      </c>
      <c r="O412">
        <v>3.2229999999999999</v>
      </c>
      <c r="Q412">
        <v>0.14699999999999999</v>
      </c>
      <c r="R412">
        <v>1</v>
      </c>
      <c r="S412">
        <v>0</v>
      </c>
      <c r="T412">
        <v>0</v>
      </c>
      <c r="V412">
        <v>0</v>
      </c>
      <c r="Y412" s="11">
        <v>44846</v>
      </c>
      <c r="Z412">
        <v>6.9386574074074073E-2</v>
      </c>
      <c r="AB412">
        <v>1</v>
      </c>
      <c r="AD412">
        <v>4.280040392663226</v>
      </c>
      <c r="AE412">
        <v>7.7944303702869231</v>
      </c>
      <c r="AF412">
        <v>3.5143899776236971</v>
      </c>
      <c r="AG412">
        <v>0.2607969050413867</v>
      </c>
      <c r="AK412">
        <v>0.48689118197162967</v>
      </c>
      <c r="AL412">
        <v>1.8013471009129929</v>
      </c>
      <c r="AQ412">
        <v>0.37514273097938106</v>
      </c>
      <c r="AR412">
        <v>3.8166449458007454</v>
      </c>
      <c r="AW412">
        <v>1.4150214255238347</v>
      </c>
      <c r="AX412">
        <v>6.3019334233061777</v>
      </c>
      <c r="BC412">
        <v>1.1099159809367061</v>
      </c>
      <c r="BD412">
        <v>1.2361830942258665</v>
      </c>
      <c r="BG412">
        <v>4.2696461274153368</v>
      </c>
      <c r="BH412">
        <v>7.8090779644570096</v>
      </c>
      <c r="BI412">
        <v>3.5394318370416729</v>
      </c>
      <c r="BJ412">
        <v>0.25935757943045212</v>
      </c>
    </row>
    <row r="413" spans="1:62" x14ac:dyDescent="0.35">
      <c r="A413">
        <v>67</v>
      </c>
      <c r="B413">
        <v>20</v>
      </c>
      <c r="C413" t="s">
        <v>63</v>
      </c>
      <c r="D413" t="s">
        <v>27</v>
      </c>
      <c r="G413">
        <v>0.5</v>
      </c>
      <c r="H413">
        <v>0.5</v>
      </c>
      <c r="I413">
        <v>4261</v>
      </c>
      <c r="J413">
        <v>7873</v>
      </c>
      <c r="L413">
        <v>2490</v>
      </c>
      <c r="M413">
        <v>3.6840000000000002</v>
      </c>
      <c r="N413">
        <v>6.9480000000000004</v>
      </c>
      <c r="O413">
        <v>3.2639999999999998</v>
      </c>
      <c r="Q413">
        <v>0.14399999999999999</v>
      </c>
      <c r="R413">
        <v>1</v>
      </c>
      <c r="S413">
        <v>0</v>
      </c>
      <c r="T413">
        <v>0</v>
      </c>
      <c r="V413">
        <v>0</v>
      </c>
      <c r="Y413" s="11">
        <v>44846</v>
      </c>
      <c r="Z413">
        <v>7.6932870370370374E-2</v>
      </c>
      <c r="AB413">
        <v>1</v>
      </c>
      <c r="AD413">
        <v>4.2592518621674476</v>
      </c>
      <c r="AE413">
        <v>7.8237255586270962</v>
      </c>
      <c r="AF413">
        <v>3.5644736964596486</v>
      </c>
      <c r="AG413">
        <v>0.2579182538195175</v>
      </c>
    </row>
    <row r="414" spans="1:62" x14ac:dyDescent="0.35">
      <c r="A414">
        <v>68</v>
      </c>
      <c r="B414">
        <v>3</v>
      </c>
      <c r="C414" t="s">
        <v>28</v>
      </c>
      <c r="D414" t="s">
        <v>27</v>
      </c>
      <c r="G414">
        <v>0.5</v>
      </c>
      <c r="H414">
        <v>0.5</v>
      </c>
      <c r="I414">
        <v>1366</v>
      </c>
      <c r="J414">
        <v>528</v>
      </c>
      <c r="L414">
        <v>253</v>
      </c>
      <c r="M414">
        <v>1.4630000000000001</v>
      </c>
      <c r="N414">
        <v>0.72599999999999998</v>
      </c>
      <c r="O414">
        <v>0</v>
      </c>
      <c r="Q414">
        <v>0</v>
      </c>
      <c r="R414">
        <v>1</v>
      </c>
      <c r="S414">
        <v>0</v>
      </c>
      <c r="T414">
        <v>0</v>
      </c>
      <c r="V414">
        <v>0</v>
      </c>
      <c r="Y414" s="11">
        <v>44846</v>
      </c>
      <c r="Z414">
        <v>8.9120370370370364E-2</v>
      </c>
      <c r="AB414">
        <v>1</v>
      </c>
      <c r="AD414">
        <v>1.3934044438206838</v>
      </c>
      <c r="AE414">
        <v>0.65128694667478848</v>
      </c>
      <c r="AF414">
        <v>-0.74211749714589537</v>
      </c>
      <c r="AG414">
        <v>3.5865054394640779E-2</v>
      </c>
    </row>
    <row r="415" spans="1:62" x14ac:dyDescent="0.35">
      <c r="A415">
        <v>69</v>
      </c>
      <c r="B415">
        <v>3</v>
      </c>
      <c r="C415" t="s">
        <v>28</v>
      </c>
      <c r="D415" t="s">
        <v>27</v>
      </c>
      <c r="G415">
        <v>0.5</v>
      </c>
      <c r="H415">
        <v>0.5</v>
      </c>
      <c r="I415">
        <v>222</v>
      </c>
      <c r="J415">
        <v>477</v>
      </c>
      <c r="L415">
        <v>265</v>
      </c>
      <c r="M415">
        <v>0.58599999999999997</v>
      </c>
      <c r="N415">
        <v>0.68200000000000005</v>
      </c>
      <c r="O415">
        <v>9.7000000000000003E-2</v>
      </c>
      <c r="Q415">
        <v>0</v>
      </c>
      <c r="R415">
        <v>1</v>
      </c>
      <c r="S415">
        <v>0</v>
      </c>
      <c r="T415">
        <v>0</v>
      </c>
      <c r="V415">
        <v>0</v>
      </c>
      <c r="Y415" s="11">
        <v>44846</v>
      </c>
      <c r="Z415">
        <v>9.5173611111111112E-2</v>
      </c>
      <c r="AB415">
        <v>1</v>
      </c>
      <c r="AD415">
        <v>0.26092449681249819</v>
      </c>
      <c r="AE415">
        <v>0.60148512649649488</v>
      </c>
      <c r="AF415">
        <v>0.3405606296839967</v>
      </c>
      <c r="AG415">
        <v>3.7056220417483209E-2</v>
      </c>
      <c r="AK415">
        <v>3.47384752739673</v>
      </c>
      <c r="AQ415">
        <v>2.72236854362386</v>
      </c>
      <c r="AW415">
        <v>7.22016679361945</v>
      </c>
      <c r="BC415">
        <v>7.216000753211433</v>
      </c>
      <c r="BG415">
        <v>0.25646981170625971</v>
      </c>
      <c r="BH415">
        <v>0.60978542985954376</v>
      </c>
      <c r="BI415">
        <v>0.35331561815328405</v>
      </c>
      <c r="BJ415">
        <v>3.5765790559403904E-2</v>
      </c>
    </row>
    <row r="416" spans="1:62" x14ac:dyDescent="0.35">
      <c r="A416">
        <v>70</v>
      </c>
      <c r="B416">
        <v>3</v>
      </c>
      <c r="C416" t="s">
        <v>28</v>
      </c>
      <c r="D416" t="s">
        <v>27</v>
      </c>
      <c r="G416">
        <v>0.5</v>
      </c>
      <c r="H416">
        <v>0.5</v>
      </c>
      <c r="I416">
        <v>213</v>
      </c>
      <c r="J416">
        <v>494</v>
      </c>
      <c r="L416">
        <v>239</v>
      </c>
      <c r="M416">
        <v>0.57799999999999996</v>
      </c>
      <c r="N416">
        <v>0.69699999999999995</v>
      </c>
      <c r="O416">
        <v>0.11899999999999999</v>
      </c>
      <c r="Q416">
        <v>0</v>
      </c>
      <c r="R416">
        <v>1</v>
      </c>
      <c r="S416">
        <v>0</v>
      </c>
      <c r="T416">
        <v>0</v>
      </c>
      <c r="V416">
        <v>0</v>
      </c>
      <c r="Y416" s="11">
        <v>44846</v>
      </c>
      <c r="Z416">
        <v>0.10172453703703704</v>
      </c>
      <c r="AB416">
        <v>1</v>
      </c>
      <c r="AD416">
        <v>0.25201512660002123</v>
      </c>
      <c r="AE416">
        <v>0.61808573322259264</v>
      </c>
      <c r="AF416">
        <v>0.3660706066225714</v>
      </c>
      <c r="AG416">
        <v>3.4475360701324599E-2</v>
      </c>
    </row>
    <row r="417" spans="1:62" x14ac:dyDescent="0.35">
      <c r="A417">
        <v>71</v>
      </c>
      <c r="B417">
        <v>1</v>
      </c>
      <c r="C417" t="s">
        <v>71</v>
      </c>
      <c r="D417" t="s">
        <v>27</v>
      </c>
      <c r="G417">
        <v>0.3</v>
      </c>
      <c r="H417">
        <v>0.3</v>
      </c>
      <c r="I417">
        <v>3292</v>
      </c>
      <c r="J417">
        <v>6726</v>
      </c>
      <c r="L417">
        <v>3277</v>
      </c>
      <c r="M417">
        <v>4.9009999999999998</v>
      </c>
      <c r="N417">
        <v>9.9610000000000003</v>
      </c>
      <c r="O417">
        <v>5.0599999999999996</v>
      </c>
      <c r="Q417">
        <v>0.378</v>
      </c>
      <c r="R417">
        <v>1</v>
      </c>
      <c r="S417">
        <v>0</v>
      </c>
      <c r="T417">
        <v>0</v>
      </c>
      <c r="V417">
        <v>0</v>
      </c>
      <c r="Y417" s="11">
        <v>44846</v>
      </c>
      <c r="Z417">
        <v>0.11408564814814814</v>
      </c>
      <c r="AB417">
        <v>1</v>
      </c>
      <c r="AD417">
        <v>5.5000161154845975</v>
      </c>
      <c r="AE417">
        <v>11.172788096257483</v>
      </c>
      <c r="AF417">
        <v>5.6727719807728851</v>
      </c>
      <c r="AG417">
        <v>0.56006482025155613</v>
      </c>
    </row>
    <row r="418" spans="1:62" x14ac:dyDescent="0.35">
      <c r="A418">
        <v>72</v>
      </c>
      <c r="B418">
        <v>1</v>
      </c>
      <c r="C418" t="s">
        <v>71</v>
      </c>
      <c r="D418" t="s">
        <v>27</v>
      </c>
      <c r="G418">
        <v>0.3</v>
      </c>
      <c r="H418">
        <v>0.3</v>
      </c>
      <c r="I418">
        <v>5714</v>
      </c>
      <c r="J418">
        <v>6715</v>
      </c>
      <c r="L418">
        <v>3373</v>
      </c>
      <c r="M418">
        <v>7.9980000000000002</v>
      </c>
      <c r="N418">
        <v>9.9459999999999997</v>
      </c>
      <c r="O418">
        <v>1.9490000000000001</v>
      </c>
      <c r="Q418">
        <v>0.39500000000000002</v>
      </c>
      <c r="R418">
        <v>1</v>
      </c>
      <c r="S418">
        <v>0</v>
      </c>
      <c r="T418">
        <v>0</v>
      </c>
      <c r="V418">
        <v>0</v>
      </c>
      <c r="Y418" s="11">
        <v>44846</v>
      </c>
      <c r="Z418">
        <v>0.12100694444444444</v>
      </c>
      <c r="AB418">
        <v>1</v>
      </c>
      <c r="AD418">
        <v>9.4960336441177926</v>
      </c>
      <c r="AE418">
        <v>11.154885481160711</v>
      </c>
      <c r="AF418">
        <v>1.6588518370429188</v>
      </c>
      <c r="AG418">
        <v>0.57594703388945523</v>
      </c>
      <c r="AI418">
        <v>94.031295370221002</v>
      </c>
      <c r="AK418">
        <v>3.9178420159487044</v>
      </c>
      <c r="AO418">
        <v>91.287749676187886</v>
      </c>
      <c r="AQ418">
        <v>0.57063793639361282</v>
      </c>
      <c r="AU418">
        <v>76.309995596653451</v>
      </c>
      <c r="AW418">
        <v>30.816238926144724</v>
      </c>
      <c r="BA418">
        <v>100.10546933855657</v>
      </c>
      <c r="BC418">
        <v>2.9734918590858785</v>
      </c>
      <c r="BG418">
        <v>9.6857702319760985</v>
      </c>
      <c r="BH418">
        <v>11.123149027125525</v>
      </c>
      <c r="BI418">
        <v>1.4373787951494252</v>
      </c>
      <c r="BJ418">
        <v>0.56750960789432137</v>
      </c>
    </row>
    <row r="419" spans="1:62" x14ac:dyDescent="0.35">
      <c r="A419">
        <v>73</v>
      </c>
      <c r="B419">
        <v>1</v>
      </c>
      <c r="C419" t="s">
        <v>71</v>
      </c>
      <c r="D419" t="s">
        <v>27</v>
      </c>
      <c r="G419">
        <v>0.3</v>
      </c>
      <c r="H419">
        <v>0.3</v>
      </c>
      <c r="I419">
        <v>5944</v>
      </c>
      <c r="J419">
        <v>6676</v>
      </c>
      <c r="L419">
        <v>3271</v>
      </c>
      <c r="M419">
        <v>8.2910000000000004</v>
      </c>
      <c r="N419">
        <v>9.891</v>
      </c>
      <c r="O419">
        <v>1.6</v>
      </c>
      <c r="Q419">
        <v>0.377</v>
      </c>
      <c r="R419">
        <v>1</v>
      </c>
      <c r="S419">
        <v>0</v>
      </c>
      <c r="T419">
        <v>0</v>
      </c>
      <c r="V419">
        <v>0</v>
      </c>
      <c r="Y419" s="11">
        <v>44846</v>
      </c>
      <c r="Z419">
        <v>0.12836805555555555</v>
      </c>
      <c r="AB419">
        <v>1</v>
      </c>
      <c r="AD419">
        <v>9.8755068198344045</v>
      </c>
      <c r="AE419">
        <v>11.091412573090336</v>
      </c>
      <c r="AF419">
        <v>1.2159057532559316</v>
      </c>
      <c r="AG419">
        <v>0.55907218189918739</v>
      </c>
    </row>
    <row r="420" spans="1:62" x14ac:dyDescent="0.35">
      <c r="A420">
        <v>74</v>
      </c>
      <c r="B420">
        <v>21</v>
      </c>
      <c r="C420" t="s">
        <v>159</v>
      </c>
      <c r="D420" t="s">
        <v>27</v>
      </c>
      <c r="G420">
        <v>0.5</v>
      </c>
      <c r="H420">
        <v>0.5</v>
      </c>
      <c r="I420">
        <v>7043</v>
      </c>
      <c r="J420">
        <v>16806</v>
      </c>
      <c r="L420">
        <v>3643</v>
      </c>
      <c r="M420">
        <v>5.8179999999999996</v>
      </c>
      <c r="N420">
        <v>14.516</v>
      </c>
      <c r="O420">
        <v>8.6980000000000004</v>
      </c>
      <c r="Q420">
        <v>0.26500000000000001</v>
      </c>
      <c r="R420">
        <v>1</v>
      </c>
      <c r="S420">
        <v>0</v>
      </c>
      <c r="T420">
        <v>0</v>
      </c>
      <c r="V420">
        <v>0</v>
      </c>
      <c r="Y420" s="11">
        <v>44846</v>
      </c>
      <c r="Z420">
        <v>0.14256944444444444</v>
      </c>
      <c r="AB420">
        <v>1</v>
      </c>
      <c r="AD420">
        <v>7.0132371878464435</v>
      </c>
      <c r="AE420">
        <v>16.546856140052551</v>
      </c>
      <c r="AF420">
        <v>9.5336189522061083</v>
      </c>
      <c r="AG420">
        <v>0.37236945584762782</v>
      </c>
    </row>
    <row r="421" spans="1:62" x14ac:dyDescent="0.35">
      <c r="A421">
        <v>75</v>
      </c>
      <c r="B421">
        <v>21</v>
      </c>
      <c r="C421" t="s">
        <v>159</v>
      </c>
      <c r="D421" t="s">
        <v>27</v>
      </c>
      <c r="G421">
        <v>0.5</v>
      </c>
      <c r="H421">
        <v>0.5</v>
      </c>
      <c r="I421">
        <v>5682</v>
      </c>
      <c r="J421">
        <v>16786</v>
      </c>
      <c r="L421">
        <v>3674</v>
      </c>
      <c r="M421">
        <v>4.774</v>
      </c>
      <c r="N421">
        <v>14.499000000000001</v>
      </c>
      <c r="O421">
        <v>9.7260000000000009</v>
      </c>
      <c r="Q421">
        <v>0.26800000000000002</v>
      </c>
      <c r="R421">
        <v>1</v>
      </c>
      <c r="S421">
        <v>0</v>
      </c>
      <c r="T421">
        <v>0</v>
      </c>
      <c r="V421">
        <v>0</v>
      </c>
      <c r="Y421" s="11">
        <v>44846</v>
      </c>
      <c r="Z421">
        <v>0.15</v>
      </c>
      <c r="AB421">
        <v>1</v>
      </c>
      <c r="AD421">
        <v>5.665942425715202</v>
      </c>
      <c r="AE421">
        <v>16.527326014492438</v>
      </c>
      <c r="AF421">
        <v>10.861383588777237</v>
      </c>
      <c r="AG421">
        <v>0.37544663473997081</v>
      </c>
      <c r="AK421">
        <v>1.4075638576178839</v>
      </c>
      <c r="AQ421">
        <v>0.23605844390997124</v>
      </c>
      <c r="AW421">
        <v>1.0828674036068455</v>
      </c>
      <c r="BC421">
        <v>1.078149996013233</v>
      </c>
      <c r="BG421">
        <v>5.6263452247708603</v>
      </c>
      <c r="BH421">
        <v>16.546856140052554</v>
      </c>
      <c r="BI421">
        <v>10.920510915281692</v>
      </c>
      <c r="BJ421">
        <v>0.37748154336232664</v>
      </c>
    </row>
    <row r="422" spans="1:62" x14ac:dyDescent="0.35">
      <c r="A422">
        <v>76</v>
      </c>
      <c r="B422">
        <v>21</v>
      </c>
      <c r="C422" t="s">
        <v>159</v>
      </c>
      <c r="D422" t="s">
        <v>27</v>
      </c>
      <c r="G422">
        <v>0.5</v>
      </c>
      <c r="H422">
        <v>0.5</v>
      </c>
      <c r="I422">
        <v>5602</v>
      </c>
      <c r="J422">
        <v>16826</v>
      </c>
      <c r="L422">
        <v>3715</v>
      </c>
      <c r="M422">
        <v>4.7130000000000001</v>
      </c>
      <c r="N422">
        <v>14.534000000000001</v>
      </c>
      <c r="O422">
        <v>9.8209999999999997</v>
      </c>
      <c r="Q422">
        <v>0.27300000000000002</v>
      </c>
      <c r="R422">
        <v>1</v>
      </c>
      <c r="S422">
        <v>0</v>
      </c>
      <c r="T422">
        <v>0</v>
      </c>
      <c r="V422">
        <v>0</v>
      </c>
      <c r="Y422" s="11">
        <v>44846</v>
      </c>
      <c r="Z422">
        <v>0.15780092592592593</v>
      </c>
      <c r="AB422">
        <v>1</v>
      </c>
      <c r="AD422">
        <v>5.5867480238265177</v>
      </c>
      <c r="AE422">
        <v>16.566386265612667</v>
      </c>
      <c r="AF422">
        <v>10.97963824178615</v>
      </c>
      <c r="AG422">
        <v>0.37951645198468242</v>
      </c>
    </row>
    <row r="423" spans="1:62" x14ac:dyDescent="0.35">
      <c r="A423">
        <v>77</v>
      </c>
      <c r="B423">
        <v>22</v>
      </c>
      <c r="C423" t="s">
        <v>160</v>
      </c>
      <c r="D423" t="s">
        <v>27</v>
      </c>
      <c r="G423">
        <v>0.5</v>
      </c>
      <c r="H423">
        <v>0.5</v>
      </c>
      <c r="I423">
        <v>3937</v>
      </c>
      <c r="J423">
        <v>6872</v>
      </c>
      <c r="L423">
        <v>2589</v>
      </c>
      <c r="M423">
        <v>3.4350000000000001</v>
      </c>
      <c r="N423">
        <v>6.101</v>
      </c>
      <c r="O423">
        <v>2.6659999999999999</v>
      </c>
      <c r="Q423">
        <v>0.155</v>
      </c>
      <c r="R423">
        <v>1</v>
      </c>
      <c r="S423">
        <v>0</v>
      </c>
      <c r="T423">
        <v>0</v>
      </c>
      <c r="V423">
        <v>0</v>
      </c>
      <c r="Y423" s="11">
        <v>44846</v>
      </c>
      <c r="Z423">
        <v>0.17099537037037038</v>
      </c>
      <c r="AB423">
        <v>1</v>
      </c>
      <c r="AD423">
        <v>3.9385145345182759</v>
      </c>
      <c r="AE423">
        <v>6.846242774343331</v>
      </c>
      <c r="AF423">
        <v>2.907728239825055</v>
      </c>
      <c r="AG423">
        <v>0.26774537350796757</v>
      </c>
    </row>
    <row r="424" spans="1:62" x14ac:dyDescent="0.35">
      <c r="A424">
        <v>78</v>
      </c>
      <c r="B424">
        <v>22</v>
      </c>
      <c r="C424" t="s">
        <v>160</v>
      </c>
      <c r="D424" t="s">
        <v>27</v>
      </c>
      <c r="G424">
        <v>0.5</v>
      </c>
      <c r="H424">
        <v>0.5</v>
      </c>
      <c r="I424">
        <v>3262</v>
      </c>
      <c r="J424">
        <v>6814</v>
      </c>
      <c r="L424">
        <v>2659</v>
      </c>
      <c r="M424">
        <v>2.9180000000000001</v>
      </c>
      <c r="N424">
        <v>6.0510000000000002</v>
      </c>
      <c r="O424">
        <v>3.1339999999999999</v>
      </c>
      <c r="Q424">
        <v>0.16200000000000001</v>
      </c>
      <c r="R424">
        <v>1</v>
      </c>
      <c r="S424">
        <v>0</v>
      </c>
      <c r="T424">
        <v>0</v>
      </c>
      <c r="V424">
        <v>0</v>
      </c>
      <c r="Y424" s="11">
        <v>44846</v>
      </c>
      <c r="Z424">
        <v>0.17804398148148148</v>
      </c>
      <c r="AB424">
        <v>1</v>
      </c>
      <c r="AD424">
        <v>3.2703117685825016</v>
      </c>
      <c r="AE424">
        <v>6.7896054102189964</v>
      </c>
      <c r="AF424">
        <v>3.5192936416364948</v>
      </c>
      <c r="AG424">
        <v>0.27469384197454844</v>
      </c>
      <c r="AK424">
        <v>1.8020336373862818</v>
      </c>
      <c r="AQ424">
        <v>0.83071274126468886</v>
      </c>
      <c r="AW424">
        <v>3.2163594475576676</v>
      </c>
      <c r="BC424">
        <v>1.4926403454584951</v>
      </c>
      <c r="BG424">
        <v>3.2411088328860496</v>
      </c>
      <c r="BH424">
        <v>6.8179240922811637</v>
      </c>
      <c r="BI424">
        <v>3.5768152593951141</v>
      </c>
      <c r="BJ424">
        <v>0.2726589333521926</v>
      </c>
    </row>
    <row r="425" spans="1:62" x14ac:dyDescent="0.35">
      <c r="A425">
        <v>79</v>
      </c>
      <c r="B425">
        <v>22</v>
      </c>
      <c r="C425" t="s">
        <v>160</v>
      </c>
      <c r="D425" t="s">
        <v>27</v>
      </c>
      <c r="G425">
        <v>0.5</v>
      </c>
      <c r="H425">
        <v>0.5</v>
      </c>
      <c r="I425">
        <v>3203</v>
      </c>
      <c r="J425">
        <v>6872</v>
      </c>
      <c r="L425">
        <v>2618</v>
      </c>
      <c r="M425">
        <v>2.8719999999999999</v>
      </c>
      <c r="N425">
        <v>6.1</v>
      </c>
      <c r="O425">
        <v>3.2280000000000002</v>
      </c>
      <c r="Q425">
        <v>0.158</v>
      </c>
      <c r="R425">
        <v>1</v>
      </c>
      <c r="S425">
        <v>0</v>
      </c>
      <c r="T425">
        <v>0</v>
      </c>
      <c r="V425">
        <v>0</v>
      </c>
      <c r="Y425" s="11">
        <v>44846</v>
      </c>
      <c r="Z425">
        <v>0.18550925925925923</v>
      </c>
      <c r="AB425">
        <v>1</v>
      </c>
      <c r="AD425">
        <v>3.2119058971895971</v>
      </c>
      <c r="AE425">
        <v>6.846242774343331</v>
      </c>
      <c r="AF425">
        <v>3.6343368771537339</v>
      </c>
      <c r="AG425">
        <v>0.27062402472983682</v>
      </c>
    </row>
    <row r="426" spans="1:62" x14ac:dyDescent="0.35">
      <c r="A426">
        <v>80</v>
      </c>
      <c r="B426">
        <v>23</v>
      </c>
      <c r="C426" t="s">
        <v>161</v>
      </c>
      <c r="D426" t="s">
        <v>27</v>
      </c>
      <c r="G426">
        <v>0.5</v>
      </c>
      <c r="H426">
        <v>0.5</v>
      </c>
      <c r="I426">
        <v>3837</v>
      </c>
      <c r="J426">
        <v>7560</v>
      </c>
      <c r="L426">
        <v>2103</v>
      </c>
      <c r="M426">
        <v>3.3580000000000001</v>
      </c>
      <c r="N426">
        <v>6.6829999999999998</v>
      </c>
      <c r="O426">
        <v>3.3250000000000002</v>
      </c>
      <c r="Q426">
        <v>0.104</v>
      </c>
      <c r="R426">
        <v>1</v>
      </c>
      <c r="S426">
        <v>0</v>
      </c>
      <c r="T426">
        <v>0</v>
      </c>
      <c r="V426">
        <v>0</v>
      </c>
      <c r="Y426" s="11">
        <v>44846</v>
      </c>
      <c r="Z426">
        <v>0.19849537037037038</v>
      </c>
      <c r="AB426">
        <v>1</v>
      </c>
      <c r="AD426">
        <v>3.8395215321574203</v>
      </c>
      <c r="AE426">
        <v>7.5180790936112931</v>
      </c>
      <c r="AF426">
        <v>3.6785575614538728</v>
      </c>
      <c r="AG426">
        <v>0.21950314958284906</v>
      </c>
    </row>
    <row r="427" spans="1:62" x14ac:dyDescent="0.35">
      <c r="A427">
        <v>81</v>
      </c>
      <c r="B427">
        <v>23</v>
      </c>
      <c r="C427" t="s">
        <v>161</v>
      </c>
      <c r="D427" t="s">
        <v>27</v>
      </c>
      <c r="G427">
        <v>0.5</v>
      </c>
      <c r="H427">
        <v>0.5</v>
      </c>
      <c r="I427">
        <v>4051</v>
      </c>
      <c r="J427">
        <v>8035</v>
      </c>
      <c r="L427">
        <v>2210</v>
      </c>
      <c r="M427">
        <v>3.5230000000000001</v>
      </c>
      <c r="N427">
        <v>7.0860000000000003</v>
      </c>
      <c r="O427">
        <v>3.5630000000000002</v>
      </c>
      <c r="Q427">
        <v>0.115</v>
      </c>
      <c r="R427">
        <v>1</v>
      </c>
      <c r="S427">
        <v>0</v>
      </c>
      <c r="T427">
        <v>0</v>
      </c>
      <c r="V427">
        <v>0</v>
      </c>
      <c r="Y427" s="11">
        <v>44846</v>
      </c>
      <c r="Z427">
        <v>0.2056597222222222</v>
      </c>
      <c r="AB427">
        <v>1</v>
      </c>
      <c r="AD427">
        <v>4.0513665572096507</v>
      </c>
      <c r="AE427">
        <v>7.9819195756640289</v>
      </c>
      <c r="AF427">
        <v>3.9305530184543782</v>
      </c>
      <c r="AG427">
        <v>0.23012437995319407</v>
      </c>
      <c r="AK427">
        <v>3.4105275596672469</v>
      </c>
      <c r="AQ427">
        <v>5.7128790798171938</v>
      </c>
      <c r="AW427">
        <v>16.047483735380922</v>
      </c>
      <c r="BC427">
        <v>3.6007388622896643</v>
      </c>
      <c r="BG427">
        <v>4.1216515888858583</v>
      </c>
      <c r="BH427">
        <v>7.7602526505567218</v>
      </c>
      <c r="BI427">
        <v>3.6386010616708635</v>
      </c>
      <c r="BJ427">
        <v>0.22605456270848243</v>
      </c>
    </row>
    <row r="428" spans="1:62" x14ac:dyDescent="0.35">
      <c r="A428">
        <v>82</v>
      </c>
      <c r="B428">
        <v>23</v>
      </c>
      <c r="C428" t="s">
        <v>161</v>
      </c>
      <c r="D428" t="s">
        <v>27</v>
      </c>
      <c r="G428">
        <v>0.5</v>
      </c>
      <c r="H428">
        <v>0.5</v>
      </c>
      <c r="I428">
        <v>4193</v>
      </c>
      <c r="J428">
        <v>7581</v>
      </c>
      <c r="L428">
        <v>2128</v>
      </c>
      <c r="M428">
        <v>3.6320000000000001</v>
      </c>
      <c r="N428">
        <v>6.7009999999999996</v>
      </c>
      <c r="O428">
        <v>3.069</v>
      </c>
      <c r="Q428">
        <v>0.107</v>
      </c>
      <c r="R428">
        <v>1</v>
      </c>
      <c r="S428">
        <v>0</v>
      </c>
      <c r="T428">
        <v>0</v>
      </c>
      <c r="V428">
        <v>0</v>
      </c>
      <c r="Y428" s="11">
        <v>44846</v>
      </c>
      <c r="Z428">
        <v>0.21314814814814817</v>
      </c>
      <c r="AB428">
        <v>1</v>
      </c>
      <c r="AD428">
        <v>4.1919366205620658</v>
      </c>
      <c r="AE428">
        <v>7.5385857254494146</v>
      </c>
      <c r="AF428">
        <v>3.3466491048873488</v>
      </c>
      <c r="AG428">
        <v>0.22198474546377078</v>
      </c>
    </row>
    <row r="429" spans="1:62" x14ac:dyDescent="0.35">
      <c r="A429">
        <v>83</v>
      </c>
      <c r="B429">
        <v>24</v>
      </c>
      <c r="C429" t="s">
        <v>162</v>
      </c>
      <c r="D429" t="s">
        <v>27</v>
      </c>
      <c r="G429">
        <v>0.5</v>
      </c>
      <c r="H429">
        <v>0.5</v>
      </c>
      <c r="I429">
        <v>3450</v>
      </c>
      <c r="J429">
        <v>5752</v>
      </c>
      <c r="L429">
        <v>1784</v>
      </c>
      <c r="M429">
        <v>3.0619999999999998</v>
      </c>
      <c r="N429">
        <v>5.1509999999999998</v>
      </c>
      <c r="O429">
        <v>2.09</v>
      </c>
      <c r="Q429">
        <v>7.0999999999999994E-2</v>
      </c>
      <c r="R429">
        <v>1</v>
      </c>
      <c r="S429">
        <v>0</v>
      </c>
      <c r="T429">
        <v>0</v>
      </c>
      <c r="V429">
        <v>0</v>
      </c>
      <c r="Y429" s="11">
        <v>44846</v>
      </c>
      <c r="Z429">
        <v>0.22600694444444444</v>
      </c>
      <c r="AB429">
        <v>1</v>
      </c>
      <c r="AD429">
        <v>3.4564186130209098</v>
      </c>
      <c r="AE429">
        <v>5.7525557429768792</v>
      </c>
      <c r="AF429">
        <v>2.2961371299559694</v>
      </c>
      <c r="AG429">
        <v>0.18783798614228772</v>
      </c>
    </row>
    <row r="430" spans="1:62" x14ac:dyDescent="0.35">
      <c r="A430">
        <v>84</v>
      </c>
      <c r="B430">
        <v>24</v>
      </c>
      <c r="C430" t="s">
        <v>162</v>
      </c>
      <c r="D430" t="s">
        <v>27</v>
      </c>
      <c r="G430">
        <v>0.5</v>
      </c>
      <c r="H430">
        <v>0.5</v>
      </c>
      <c r="I430">
        <v>3145</v>
      </c>
      <c r="J430">
        <v>5685</v>
      </c>
      <c r="L430">
        <v>1794</v>
      </c>
      <c r="M430">
        <v>2.8279999999999998</v>
      </c>
      <c r="N430">
        <v>5.0949999999999998</v>
      </c>
      <c r="O430">
        <v>2.2669999999999999</v>
      </c>
      <c r="Q430">
        <v>7.1999999999999995E-2</v>
      </c>
      <c r="R430">
        <v>1</v>
      </c>
      <c r="S430">
        <v>0</v>
      </c>
      <c r="T430">
        <v>0</v>
      </c>
      <c r="V430">
        <v>0</v>
      </c>
      <c r="Y430" s="11">
        <v>44846</v>
      </c>
      <c r="Z430">
        <v>0.23303240740740741</v>
      </c>
      <c r="AB430">
        <v>1</v>
      </c>
      <c r="AD430">
        <v>3.154489955820301</v>
      </c>
      <c r="AE430">
        <v>5.6871298223504931</v>
      </c>
      <c r="AF430">
        <v>2.5326398665301921</v>
      </c>
      <c r="AG430">
        <v>0.18883062449465643</v>
      </c>
      <c r="AK430">
        <v>2.8970938925430612</v>
      </c>
      <c r="AQ430">
        <v>1.7171932961149002E-2</v>
      </c>
      <c r="AW430">
        <v>3.4575257274677011</v>
      </c>
      <c r="BC430">
        <v>1.0458553261394963</v>
      </c>
      <c r="BG430">
        <v>3.109448139746112</v>
      </c>
      <c r="BH430">
        <v>5.6866415692114902</v>
      </c>
      <c r="BI430">
        <v>2.5771934294653782</v>
      </c>
      <c r="BJ430">
        <v>0.18982326284702511</v>
      </c>
    </row>
    <row r="431" spans="1:62" x14ac:dyDescent="0.35">
      <c r="A431">
        <v>85</v>
      </c>
      <c r="B431">
        <v>24</v>
      </c>
      <c r="C431" t="s">
        <v>162</v>
      </c>
      <c r="D431" t="s">
        <v>27</v>
      </c>
      <c r="G431">
        <v>0.5</v>
      </c>
      <c r="H431">
        <v>0.5</v>
      </c>
      <c r="I431">
        <v>3054</v>
      </c>
      <c r="J431">
        <v>5684</v>
      </c>
      <c r="L431">
        <v>1814</v>
      </c>
      <c r="M431">
        <v>2.758</v>
      </c>
      <c r="N431">
        <v>5.0940000000000003</v>
      </c>
      <c r="O431">
        <v>2.3359999999999999</v>
      </c>
      <c r="Q431">
        <v>7.3999999999999996E-2</v>
      </c>
      <c r="R431">
        <v>1</v>
      </c>
      <c r="S431">
        <v>0</v>
      </c>
      <c r="T431">
        <v>0</v>
      </c>
      <c r="V431">
        <v>0</v>
      </c>
      <c r="Y431" s="11">
        <v>44846</v>
      </c>
      <c r="Z431">
        <v>0.24033564814814815</v>
      </c>
      <c r="AB431">
        <v>1</v>
      </c>
      <c r="AD431">
        <v>3.0644063236719226</v>
      </c>
      <c r="AE431">
        <v>5.6861533160724873</v>
      </c>
      <c r="AF431">
        <v>2.6217469924005647</v>
      </c>
      <c r="AG431">
        <v>0.19081590119939382</v>
      </c>
    </row>
    <row r="432" spans="1:62" x14ac:dyDescent="0.35">
      <c r="A432">
        <v>86</v>
      </c>
      <c r="B432">
        <v>25</v>
      </c>
      <c r="C432" t="s">
        <v>163</v>
      </c>
      <c r="D432" t="s">
        <v>27</v>
      </c>
      <c r="G432">
        <v>0.5</v>
      </c>
      <c r="H432">
        <v>0.5</v>
      </c>
      <c r="I432">
        <v>5269</v>
      </c>
      <c r="J432">
        <v>8098</v>
      </c>
      <c r="L432">
        <v>6486</v>
      </c>
      <c r="M432">
        <v>4.4569999999999999</v>
      </c>
      <c r="N432">
        <v>7.1390000000000002</v>
      </c>
      <c r="O432">
        <v>2.6819999999999999</v>
      </c>
      <c r="Q432">
        <v>0.56200000000000006</v>
      </c>
      <c r="R432">
        <v>1</v>
      </c>
      <c r="S432">
        <v>0</v>
      </c>
      <c r="T432">
        <v>0</v>
      </c>
      <c r="V432">
        <v>0</v>
      </c>
      <c r="Y432" s="11">
        <v>44846</v>
      </c>
      <c r="Z432">
        <v>0.25349537037037034</v>
      </c>
      <c r="AB432">
        <v>1</v>
      </c>
      <c r="AD432">
        <v>5.2571013259648689</v>
      </c>
      <c r="AE432">
        <v>8.0434394711783934</v>
      </c>
      <c r="AF432">
        <v>2.7863381452135245</v>
      </c>
      <c r="AG432">
        <v>0.65457653942604732</v>
      </c>
    </row>
    <row r="433" spans="1:62" x14ac:dyDescent="0.35">
      <c r="A433">
        <v>87</v>
      </c>
      <c r="B433">
        <v>25</v>
      </c>
      <c r="C433" t="s">
        <v>163</v>
      </c>
      <c r="D433" t="s">
        <v>27</v>
      </c>
      <c r="G433">
        <v>0.5</v>
      </c>
      <c r="H433">
        <v>0.5</v>
      </c>
      <c r="I433">
        <v>6052</v>
      </c>
      <c r="J433">
        <v>8103</v>
      </c>
      <c r="L433">
        <v>6524</v>
      </c>
      <c r="M433">
        <v>5.0579999999999998</v>
      </c>
      <c r="N433">
        <v>7.1429999999999998</v>
      </c>
      <c r="O433">
        <v>2.085</v>
      </c>
      <c r="Q433">
        <v>0.56599999999999995</v>
      </c>
      <c r="R433">
        <v>1</v>
      </c>
      <c r="S433">
        <v>0</v>
      </c>
      <c r="T433">
        <v>0</v>
      </c>
      <c r="V433">
        <v>0</v>
      </c>
      <c r="Y433" s="11">
        <v>44846</v>
      </c>
      <c r="Z433">
        <v>0.26065972222222222</v>
      </c>
      <c r="AB433">
        <v>1</v>
      </c>
      <c r="AD433">
        <v>6.0322165344503667</v>
      </c>
      <c r="AE433">
        <v>8.0483220025684208</v>
      </c>
      <c r="AF433">
        <v>2.0161054681180541</v>
      </c>
      <c r="AG433">
        <v>0.65834856516504847</v>
      </c>
      <c r="AK433">
        <v>0.52652547058826304</v>
      </c>
      <c r="AQ433">
        <v>0.80399990136611144</v>
      </c>
      <c r="AW433">
        <v>1.6388124072857322</v>
      </c>
      <c r="BC433">
        <v>1.3032125689598559</v>
      </c>
      <c r="BG433">
        <v>6.0163776540726301</v>
      </c>
      <c r="BH433">
        <v>8.0160972953942302</v>
      </c>
      <c r="BI433">
        <v>1.9997196413216001</v>
      </c>
      <c r="BJ433">
        <v>0.66266654199785235</v>
      </c>
    </row>
    <row r="434" spans="1:62" x14ac:dyDescent="0.35">
      <c r="A434">
        <v>88</v>
      </c>
      <c r="B434">
        <v>25</v>
      </c>
      <c r="C434" t="s">
        <v>163</v>
      </c>
      <c r="D434" t="s">
        <v>27</v>
      </c>
      <c r="G434">
        <v>0.5</v>
      </c>
      <c r="H434">
        <v>0.5</v>
      </c>
      <c r="I434">
        <v>6020</v>
      </c>
      <c r="J434">
        <v>8037</v>
      </c>
      <c r="L434">
        <v>6611</v>
      </c>
      <c r="M434">
        <v>5.0330000000000004</v>
      </c>
      <c r="N434">
        <v>7.0869999999999997</v>
      </c>
      <c r="O434">
        <v>2.0539999999999998</v>
      </c>
      <c r="Q434">
        <v>0.57499999999999996</v>
      </c>
      <c r="R434">
        <v>1</v>
      </c>
      <c r="S434">
        <v>0</v>
      </c>
      <c r="T434">
        <v>0</v>
      </c>
      <c r="V434">
        <v>0</v>
      </c>
      <c r="Y434" s="11">
        <v>44846</v>
      </c>
      <c r="Z434">
        <v>0.26818287037037036</v>
      </c>
      <c r="AB434">
        <v>1</v>
      </c>
      <c r="AD434">
        <v>6.0005387736948936</v>
      </c>
      <c r="AE434">
        <v>7.9838725882200396</v>
      </c>
      <c r="AF434">
        <v>1.983333814525146</v>
      </c>
      <c r="AG434">
        <v>0.66698451883065613</v>
      </c>
    </row>
    <row r="435" spans="1:62" x14ac:dyDescent="0.35">
      <c r="A435">
        <v>89</v>
      </c>
      <c r="B435">
        <v>26</v>
      </c>
      <c r="C435" t="s">
        <v>164</v>
      </c>
      <c r="D435" t="s">
        <v>27</v>
      </c>
      <c r="G435">
        <v>0.5</v>
      </c>
      <c r="H435">
        <v>0.5</v>
      </c>
      <c r="I435">
        <v>7505</v>
      </c>
      <c r="J435">
        <v>11075</v>
      </c>
      <c r="L435">
        <v>1649</v>
      </c>
      <c r="M435">
        <v>6.1719999999999997</v>
      </c>
      <c r="N435">
        <v>9.6609999999999996</v>
      </c>
      <c r="O435">
        <v>3.4889999999999999</v>
      </c>
      <c r="Q435">
        <v>5.6000000000000001E-2</v>
      </c>
      <c r="R435">
        <v>1</v>
      </c>
      <c r="S435">
        <v>0</v>
      </c>
      <c r="T435">
        <v>0</v>
      </c>
      <c r="V435">
        <v>0</v>
      </c>
      <c r="Y435" s="11">
        <v>44846</v>
      </c>
      <c r="Z435">
        <v>0.28164351851851849</v>
      </c>
      <c r="AB435">
        <v>1</v>
      </c>
      <c r="AD435">
        <v>7.4705848587535959</v>
      </c>
      <c r="AE435">
        <v>10.950498660801539</v>
      </c>
      <c r="AF435">
        <v>3.4799138020479434</v>
      </c>
      <c r="AG435">
        <v>0.17443736838531038</v>
      </c>
    </row>
    <row r="436" spans="1:62" x14ac:dyDescent="0.35">
      <c r="A436">
        <v>90</v>
      </c>
      <c r="B436">
        <v>26</v>
      </c>
      <c r="C436" t="s">
        <v>164</v>
      </c>
      <c r="D436" t="s">
        <v>27</v>
      </c>
      <c r="G436">
        <v>0.5</v>
      </c>
      <c r="H436">
        <v>0.5</v>
      </c>
      <c r="I436">
        <v>8121</v>
      </c>
      <c r="J436">
        <v>11066</v>
      </c>
      <c r="L436">
        <v>1652</v>
      </c>
      <c r="M436">
        <v>6.6449999999999996</v>
      </c>
      <c r="N436">
        <v>9.6539999999999999</v>
      </c>
      <c r="O436">
        <v>3.0089999999999999</v>
      </c>
      <c r="Q436">
        <v>5.7000000000000002E-2</v>
      </c>
      <c r="R436">
        <v>1</v>
      </c>
      <c r="S436">
        <v>0</v>
      </c>
      <c r="T436">
        <v>0</v>
      </c>
      <c r="V436">
        <v>0</v>
      </c>
      <c r="Y436" s="11">
        <v>44846</v>
      </c>
      <c r="Z436">
        <v>0.28900462962962964</v>
      </c>
      <c r="AB436">
        <v>1</v>
      </c>
      <c r="AD436">
        <v>8.0803817532964644</v>
      </c>
      <c r="AE436">
        <v>10.941710104299489</v>
      </c>
      <c r="AF436">
        <v>2.8613283510030243</v>
      </c>
      <c r="AG436">
        <v>0.17473515989102101</v>
      </c>
      <c r="AK436">
        <v>0.67608442199944363</v>
      </c>
      <c r="AQ436">
        <v>2.6770282577962656E-2</v>
      </c>
      <c r="AW436">
        <v>1.9853061864862376</v>
      </c>
      <c r="BC436">
        <v>0.45550035314677095</v>
      </c>
      <c r="BG436">
        <v>8.0531586776472288</v>
      </c>
      <c r="BH436">
        <v>10.943174863716497</v>
      </c>
      <c r="BI436">
        <v>2.8900161860692677</v>
      </c>
      <c r="BJ436">
        <v>0.17433810455007354</v>
      </c>
    </row>
    <row r="437" spans="1:62" x14ac:dyDescent="0.35">
      <c r="A437">
        <v>91</v>
      </c>
      <c r="B437">
        <v>26</v>
      </c>
      <c r="C437" t="s">
        <v>164</v>
      </c>
      <c r="D437" t="s">
        <v>27</v>
      </c>
      <c r="G437">
        <v>0.5</v>
      </c>
      <c r="H437">
        <v>0.5</v>
      </c>
      <c r="I437">
        <v>8066</v>
      </c>
      <c r="J437">
        <v>11069</v>
      </c>
      <c r="L437">
        <v>1644</v>
      </c>
      <c r="M437">
        <v>6.6029999999999998</v>
      </c>
      <c r="N437">
        <v>9.6560000000000006</v>
      </c>
      <c r="O437">
        <v>3.0529999999999999</v>
      </c>
      <c r="Q437">
        <v>5.6000000000000001E-2</v>
      </c>
      <c r="R437">
        <v>1</v>
      </c>
      <c r="S437">
        <v>0</v>
      </c>
      <c r="T437">
        <v>0</v>
      </c>
      <c r="V437">
        <v>0</v>
      </c>
      <c r="Y437" s="11">
        <v>44846</v>
      </c>
      <c r="Z437">
        <v>0.29674768518518518</v>
      </c>
      <c r="AB437">
        <v>1</v>
      </c>
      <c r="AD437">
        <v>8.0259356019979951</v>
      </c>
      <c r="AE437">
        <v>10.944639623133506</v>
      </c>
      <c r="AF437">
        <v>2.9187040211355111</v>
      </c>
      <c r="AG437">
        <v>0.17394104920912604</v>
      </c>
    </row>
    <row r="438" spans="1:62" x14ac:dyDescent="0.35">
      <c r="A438">
        <v>92</v>
      </c>
      <c r="B438">
        <v>27</v>
      </c>
      <c r="C438" t="s">
        <v>165</v>
      </c>
      <c r="D438" t="s">
        <v>27</v>
      </c>
      <c r="G438">
        <v>0.5</v>
      </c>
      <c r="H438">
        <v>0.5</v>
      </c>
      <c r="I438">
        <v>5389</v>
      </c>
      <c r="J438">
        <v>7494</v>
      </c>
      <c r="L438">
        <v>1980</v>
      </c>
      <c r="M438">
        <v>4.5490000000000004</v>
      </c>
      <c r="N438">
        <v>6.6280000000000001</v>
      </c>
      <c r="O438">
        <v>2.0790000000000002</v>
      </c>
      <c r="Q438">
        <v>9.0999999999999998E-2</v>
      </c>
      <c r="R438">
        <v>1</v>
      </c>
      <c r="S438">
        <v>0</v>
      </c>
      <c r="T438">
        <v>0</v>
      </c>
      <c r="V438">
        <v>0</v>
      </c>
      <c r="Y438" s="11">
        <v>44846</v>
      </c>
      <c r="Z438">
        <v>0.31</v>
      </c>
      <c r="AB438">
        <v>1</v>
      </c>
      <c r="AD438">
        <v>5.3758929287978958</v>
      </c>
      <c r="AE438">
        <v>7.4536296792629129</v>
      </c>
      <c r="AF438">
        <v>2.077736750465017</v>
      </c>
      <c r="AG438">
        <v>0.20729369784871413</v>
      </c>
    </row>
    <row r="439" spans="1:62" x14ac:dyDescent="0.35">
      <c r="A439">
        <v>93</v>
      </c>
      <c r="B439">
        <v>27</v>
      </c>
      <c r="C439" t="s">
        <v>165</v>
      </c>
      <c r="D439" t="s">
        <v>27</v>
      </c>
      <c r="G439">
        <v>0.5</v>
      </c>
      <c r="H439">
        <v>0.5</v>
      </c>
      <c r="I439">
        <v>4157</v>
      </c>
      <c r="J439">
        <v>7518</v>
      </c>
      <c r="L439">
        <v>1979</v>
      </c>
      <c r="M439">
        <v>3.6040000000000001</v>
      </c>
      <c r="N439">
        <v>6.6479999999999997</v>
      </c>
      <c r="O439">
        <v>3.0430000000000001</v>
      </c>
      <c r="Q439">
        <v>9.0999999999999998E-2</v>
      </c>
      <c r="R439">
        <v>1</v>
      </c>
      <c r="S439">
        <v>0</v>
      </c>
      <c r="T439">
        <v>0</v>
      </c>
      <c r="V439">
        <v>0</v>
      </c>
      <c r="Y439" s="11">
        <v>44846</v>
      </c>
      <c r="Z439">
        <v>0.31708333333333333</v>
      </c>
      <c r="AB439">
        <v>1</v>
      </c>
      <c r="AD439">
        <v>4.1562991397121571</v>
      </c>
      <c r="AE439">
        <v>7.477065829935051</v>
      </c>
      <c r="AF439">
        <v>3.3207666902228938</v>
      </c>
      <c r="AG439">
        <v>0.20719443401347726</v>
      </c>
      <c r="AK439">
        <v>1.2779314614886781</v>
      </c>
      <c r="AQ439">
        <v>0.3519999226521458</v>
      </c>
      <c r="AW439">
        <v>0.81913329574049087</v>
      </c>
      <c r="BC439">
        <v>1.2049293851951861</v>
      </c>
      <c r="BG439">
        <v>4.1830272503495882</v>
      </c>
      <c r="BH439">
        <v>7.4902486646881288</v>
      </c>
      <c r="BI439">
        <v>3.3072214143385406</v>
      </c>
      <c r="BJ439">
        <v>0.20595363607301639</v>
      </c>
    </row>
    <row r="440" spans="1:62" x14ac:dyDescent="0.35">
      <c r="A440">
        <v>94</v>
      </c>
      <c r="B440">
        <v>27</v>
      </c>
      <c r="C440" t="s">
        <v>165</v>
      </c>
      <c r="D440" t="s">
        <v>27</v>
      </c>
      <c r="G440">
        <v>0.5</v>
      </c>
      <c r="H440">
        <v>0.5</v>
      </c>
      <c r="I440">
        <v>4211</v>
      </c>
      <c r="J440">
        <v>7545</v>
      </c>
      <c r="L440">
        <v>1954</v>
      </c>
      <c r="M440">
        <v>3.645</v>
      </c>
      <c r="N440">
        <v>6.67</v>
      </c>
      <c r="O440">
        <v>3.0249999999999999</v>
      </c>
      <c r="Q440">
        <v>8.7999999999999995E-2</v>
      </c>
      <c r="R440">
        <v>1</v>
      </c>
      <c r="S440">
        <v>0</v>
      </c>
      <c r="T440">
        <v>0</v>
      </c>
      <c r="V440">
        <v>0</v>
      </c>
      <c r="Y440" s="11">
        <v>44846</v>
      </c>
      <c r="Z440">
        <v>0.32466435185185188</v>
      </c>
      <c r="AB440">
        <v>1</v>
      </c>
      <c r="AD440">
        <v>4.2097553609870193</v>
      </c>
      <c r="AE440">
        <v>7.5034314994412066</v>
      </c>
      <c r="AF440">
        <v>3.2936761384541873</v>
      </c>
      <c r="AG440">
        <v>0.20471283813255553</v>
      </c>
    </row>
    <row r="441" spans="1:62" x14ac:dyDescent="0.35">
      <c r="A441">
        <v>95</v>
      </c>
      <c r="B441">
        <v>28</v>
      </c>
      <c r="C441" t="s">
        <v>166</v>
      </c>
      <c r="D441" t="s">
        <v>27</v>
      </c>
      <c r="G441">
        <v>0.5</v>
      </c>
      <c r="H441">
        <v>0.5</v>
      </c>
      <c r="I441">
        <v>5871</v>
      </c>
      <c r="J441">
        <v>8438</v>
      </c>
      <c r="L441">
        <v>10025</v>
      </c>
      <c r="M441">
        <v>4.9189999999999996</v>
      </c>
      <c r="N441">
        <v>7.4269999999999996</v>
      </c>
      <c r="O441">
        <v>2.508</v>
      </c>
      <c r="Q441">
        <v>0.93300000000000005</v>
      </c>
      <c r="R441">
        <v>1</v>
      </c>
      <c r="S441">
        <v>0</v>
      </c>
      <c r="T441">
        <v>0</v>
      </c>
      <c r="V441">
        <v>0</v>
      </c>
      <c r="Y441" s="11">
        <v>44846</v>
      </c>
      <c r="Z441">
        <v>0.33785879629629628</v>
      </c>
      <c r="AB441">
        <v>1</v>
      </c>
      <c r="AD441">
        <v>5.8530392001772187</v>
      </c>
      <c r="AE441">
        <v>8.3754516057003503</v>
      </c>
      <c r="AF441">
        <v>2.5224124055231316</v>
      </c>
      <c r="AG441">
        <v>1.0058712523293281</v>
      </c>
    </row>
    <row r="442" spans="1:62" x14ac:dyDescent="0.35">
      <c r="A442">
        <v>96</v>
      </c>
      <c r="B442">
        <v>28</v>
      </c>
      <c r="C442" t="s">
        <v>166</v>
      </c>
      <c r="D442" t="s">
        <v>27</v>
      </c>
      <c r="G442">
        <v>0.5</v>
      </c>
      <c r="H442">
        <v>0.5</v>
      </c>
      <c r="I442">
        <v>6534</v>
      </c>
      <c r="J442">
        <v>8443</v>
      </c>
      <c r="L442">
        <v>10121</v>
      </c>
      <c r="M442">
        <v>5.4279999999999999</v>
      </c>
      <c r="N442">
        <v>7.431</v>
      </c>
      <c r="O442">
        <v>2.004</v>
      </c>
      <c r="Q442">
        <v>0.94299999999999995</v>
      </c>
      <c r="R442">
        <v>1</v>
      </c>
      <c r="S442">
        <v>0</v>
      </c>
      <c r="T442">
        <v>0</v>
      </c>
      <c r="V442">
        <v>0</v>
      </c>
      <c r="Y442" s="11">
        <v>44846</v>
      </c>
      <c r="Z442">
        <v>0.34520833333333334</v>
      </c>
      <c r="AB442">
        <v>1</v>
      </c>
      <c r="AD442">
        <v>6.5093628058296895</v>
      </c>
      <c r="AE442">
        <v>8.3803341370903794</v>
      </c>
      <c r="AF442">
        <v>1.8709713312606899</v>
      </c>
      <c r="AG442">
        <v>1.0154005805120676</v>
      </c>
      <c r="AK442">
        <v>1.7785605511795664</v>
      </c>
      <c r="AQ442">
        <v>8.1599763541927578E-2</v>
      </c>
      <c r="AW442">
        <v>6.8345601389643003</v>
      </c>
      <c r="BC442">
        <v>0.50705437528996544</v>
      </c>
      <c r="BG442">
        <v>6.5677686772225936</v>
      </c>
      <c r="BH442">
        <v>8.3769163651173599</v>
      </c>
      <c r="BI442">
        <v>1.809147687894765</v>
      </c>
      <c r="BJ442">
        <v>1.0179814402282261</v>
      </c>
    </row>
    <row r="443" spans="1:62" x14ac:dyDescent="0.35">
      <c r="A443">
        <v>97</v>
      </c>
      <c r="B443">
        <v>28</v>
      </c>
      <c r="C443" t="s">
        <v>166</v>
      </c>
      <c r="D443" t="s">
        <v>27</v>
      </c>
      <c r="G443">
        <v>0.5</v>
      </c>
      <c r="H443">
        <v>0.5</v>
      </c>
      <c r="I443">
        <v>6652</v>
      </c>
      <c r="J443">
        <v>8436</v>
      </c>
      <c r="L443">
        <v>10173</v>
      </c>
      <c r="M443">
        <v>5.5179999999999998</v>
      </c>
      <c r="N443">
        <v>7.4249999999999998</v>
      </c>
      <c r="O443">
        <v>1.907</v>
      </c>
      <c r="Q443">
        <v>0.94799999999999995</v>
      </c>
      <c r="R443">
        <v>1</v>
      </c>
      <c r="S443">
        <v>0</v>
      </c>
      <c r="T443">
        <v>0</v>
      </c>
      <c r="V443">
        <v>0</v>
      </c>
      <c r="Y443" s="11">
        <v>44846</v>
      </c>
      <c r="Z443">
        <v>0.35318287037037038</v>
      </c>
      <c r="AB443">
        <v>1</v>
      </c>
      <c r="AD443">
        <v>6.6261745486154986</v>
      </c>
      <c r="AE443">
        <v>8.3734985931443386</v>
      </c>
      <c r="AF443">
        <v>1.74732404452884</v>
      </c>
      <c r="AG443">
        <v>1.0205622999443846</v>
      </c>
    </row>
    <row r="444" spans="1:62" x14ac:dyDescent="0.35">
      <c r="A444">
        <v>98</v>
      </c>
      <c r="B444">
        <v>29</v>
      </c>
      <c r="C444" t="s">
        <v>167</v>
      </c>
      <c r="D444" t="s">
        <v>27</v>
      </c>
      <c r="G444">
        <v>0.5</v>
      </c>
      <c r="H444">
        <v>0.5</v>
      </c>
      <c r="I444">
        <v>7825</v>
      </c>
      <c r="J444">
        <v>11230</v>
      </c>
      <c r="L444">
        <v>1833</v>
      </c>
      <c r="M444">
        <v>6.4180000000000001</v>
      </c>
      <c r="N444">
        <v>9.7919999999999998</v>
      </c>
      <c r="O444">
        <v>3.3740000000000001</v>
      </c>
      <c r="Q444">
        <v>7.5999999999999998E-2</v>
      </c>
      <c r="R444">
        <v>1</v>
      </c>
      <c r="S444">
        <v>0</v>
      </c>
      <c r="T444">
        <v>0</v>
      </c>
      <c r="V444">
        <v>0</v>
      </c>
      <c r="Y444" s="11">
        <v>44846</v>
      </c>
      <c r="Z444">
        <v>0.36694444444444446</v>
      </c>
      <c r="AB444">
        <v>1</v>
      </c>
      <c r="AD444">
        <v>7.7873624663083332</v>
      </c>
      <c r="AE444">
        <v>11.101857133892434</v>
      </c>
      <c r="AF444">
        <v>3.3144946675841007</v>
      </c>
      <c r="AG444">
        <v>0.19270191406889434</v>
      </c>
    </row>
    <row r="445" spans="1:62" x14ac:dyDescent="0.35">
      <c r="A445">
        <v>99</v>
      </c>
      <c r="B445">
        <v>29</v>
      </c>
      <c r="C445" t="s">
        <v>167</v>
      </c>
      <c r="D445" t="s">
        <v>27</v>
      </c>
      <c r="G445">
        <v>0.5</v>
      </c>
      <c r="H445">
        <v>0.5</v>
      </c>
      <c r="I445">
        <v>8322</v>
      </c>
      <c r="J445">
        <v>11249</v>
      </c>
      <c r="L445">
        <v>1958</v>
      </c>
      <c r="M445">
        <v>6.8</v>
      </c>
      <c r="N445">
        <v>9.8079999999999998</v>
      </c>
      <c r="O445">
        <v>3.0089999999999999</v>
      </c>
      <c r="Q445">
        <v>8.8999999999999996E-2</v>
      </c>
      <c r="R445">
        <v>1</v>
      </c>
      <c r="S445">
        <v>0</v>
      </c>
      <c r="T445">
        <v>0</v>
      </c>
      <c r="V445">
        <v>0</v>
      </c>
      <c r="Y445" s="11">
        <v>44846</v>
      </c>
      <c r="Z445">
        <v>0.3743055555555555</v>
      </c>
      <c r="AB445">
        <v>1</v>
      </c>
      <c r="AD445">
        <v>8.2793576880417845</v>
      </c>
      <c r="AE445">
        <v>11.120410753174543</v>
      </c>
      <c r="AF445">
        <v>2.8410530651327583</v>
      </c>
      <c r="AG445">
        <v>0.205109893473503</v>
      </c>
      <c r="AK445">
        <v>0.25140431070810382</v>
      </c>
      <c r="AQ445">
        <v>0.14916917729070914</v>
      </c>
      <c r="AW445">
        <v>1.3074278576439067</v>
      </c>
      <c r="BC445">
        <v>0.97261581513979112</v>
      </c>
      <c r="BG445">
        <v>8.2689634227938953</v>
      </c>
      <c r="BH445">
        <v>11.128711056537592</v>
      </c>
      <c r="BI445">
        <v>2.8597476337436971</v>
      </c>
      <c r="BJ445">
        <v>0.20411725512113432</v>
      </c>
    </row>
    <row r="446" spans="1:62" x14ac:dyDescent="0.35">
      <c r="A446">
        <v>100</v>
      </c>
      <c r="B446">
        <v>29</v>
      </c>
      <c r="C446" t="s">
        <v>167</v>
      </c>
      <c r="D446" t="s">
        <v>27</v>
      </c>
      <c r="G446">
        <v>0.5</v>
      </c>
      <c r="H446">
        <v>0.5</v>
      </c>
      <c r="I446">
        <v>8301</v>
      </c>
      <c r="J446">
        <v>11266</v>
      </c>
      <c r="L446">
        <v>1938</v>
      </c>
      <c r="M446">
        <v>6.7830000000000004</v>
      </c>
      <c r="N446">
        <v>9.8230000000000004</v>
      </c>
      <c r="O446">
        <v>3.0390000000000001</v>
      </c>
      <c r="Q446">
        <v>8.6999999999999994E-2</v>
      </c>
      <c r="R446">
        <v>1</v>
      </c>
      <c r="S446">
        <v>0</v>
      </c>
      <c r="T446">
        <v>0</v>
      </c>
      <c r="V446">
        <v>0</v>
      </c>
      <c r="Y446" s="11">
        <v>44846</v>
      </c>
      <c r="Z446">
        <v>0.38195601851851851</v>
      </c>
      <c r="AB446">
        <v>1</v>
      </c>
      <c r="AD446">
        <v>8.2585691575460043</v>
      </c>
      <c r="AE446">
        <v>11.13701135990064</v>
      </c>
      <c r="AF446">
        <v>2.8784422023546359</v>
      </c>
      <c r="AG446">
        <v>0.20312461676876561</v>
      </c>
    </row>
    <row r="447" spans="1:62" x14ac:dyDescent="0.35">
      <c r="A447">
        <v>101</v>
      </c>
      <c r="B447">
        <v>30</v>
      </c>
      <c r="C447" t="s">
        <v>168</v>
      </c>
      <c r="D447" t="s">
        <v>27</v>
      </c>
      <c r="G447">
        <v>0.5</v>
      </c>
      <c r="H447">
        <v>0.5</v>
      </c>
      <c r="I447">
        <v>5976</v>
      </c>
      <c r="J447">
        <v>7643</v>
      </c>
      <c r="L447">
        <v>3222</v>
      </c>
      <c r="M447">
        <v>5</v>
      </c>
      <c r="N447">
        <v>6.7530000000000001</v>
      </c>
      <c r="O447">
        <v>1.754</v>
      </c>
      <c r="Q447">
        <v>0.221</v>
      </c>
      <c r="R447">
        <v>1</v>
      </c>
      <c r="S447">
        <v>0</v>
      </c>
      <c r="T447">
        <v>0</v>
      </c>
      <c r="V447">
        <v>0</v>
      </c>
      <c r="Y447" s="11">
        <v>44846</v>
      </c>
      <c r="Z447">
        <v>0.39534722222222224</v>
      </c>
      <c r="AB447">
        <v>1</v>
      </c>
      <c r="AD447">
        <v>5.9569818526561171</v>
      </c>
      <c r="AE447">
        <v>7.5991291146857707</v>
      </c>
      <c r="AF447">
        <v>1.6421472620296536</v>
      </c>
      <c r="AG447">
        <v>0.33057938121290587</v>
      </c>
    </row>
    <row r="448" spans="1:62" x14ac:dyDescent="0.35">
      <c r="A448">
        <v>102</v>
      </c>
      <c r="B448">
        <v>30</v>
      </c>
      <c r="C448" t="s">
        <v>168</v>
      </c>
      <c r="D448" t="s">
        <v>27</v>
      </c>
      <c r="G448">
        <v>0.5</v>
      </c>
      <c r="H448">
        <v>0.5</v>
      </c>
      <c r="I448">
        <v>4827</v>
      </c>
      <c r="J448">
        <v>7619</v>
      </c>
      <c r="L448">
        <v>3257</v>
      </c>
      <c r="M448">
        <v>4.1180000000000003</v>
      </c>
      <c r="N448">
        <v>6.7329999999999997</v>
      </c>
      <c r="O448">
        <v>2.6150000000000002</v>
      </c>
      <c r="Q448">
        <v>0.22500000000000001</v>
      </c>
      <c r="R448">
        <v>1</v>
      </c>
      <c r="S448">
        <v>0</v>
      </c>
      <c r="T448">
        <v>0</v>
      </c>
      <c r="V448">
        <v>0</v>
      </c>
      <c r="Y448" s="11">
        <v>44846</v>
      </c>
      <c r="Z448">
        <v>0.4024537037037037</v>
      </c>
      <c r="AB448">
        <v>1</v>
      </c>
      <c r="AD448">
        <v>4.8195522555298886</v>
      </c>
      <c r="AE448">
        <v>7.5756929640136326</v>
      </c>
      <c r="AF448">
        <v>2.7561407084837439</v>
      </c>
      <c r="AG448">
        <v>0.33405361544619627</v>
      </c>
      <c r="AK448">
        <v>2.1592089710299471</v>
      </c>
      <c r="AQ448">
        <v>0.67253355356398903</v>
      </c>
      <c r="AW448">
        <v>1.8752739801585763</v>
      </c>
      <c r="BC448">
        <v>1.2257795000903364</v>
      </c>
      <c r="BG448">
        <v>4.7680758943022434</v>
      </c>
      <c r="BH448">
        <v>7.5503038007854828</v>
      </c>
      <c r="BI448">
        <v>2.7822279064832394</v>
      </c>
      <c r="BJ448">
        <v>0.33201870682384044</v>
      </c>
    </row>
    <row r="449" spans="1:62" x14ac:dyDescent="0.35">
      <c r="A449">
        <v>103</v>
      </c>
      <c r="B449">
        <v>30</v>
      </c>
      <c r="C449" t="s">
        <v>168</v>
      </c>
      <c r="D449" t="s">
        <v>27</v>
      </c>
      <c r="G449">
        <v>0.5</v>
      </c>
      <c r="H449">
        <v>0.5</v>
      </c>
      <c r="I449">
        <v>4723</v>
      </c>
      <c r="J449">
        <v>7567</v>
      </c>
      <c r="L449">
        <v>3216</v>
      </c>
      <c r="M449">
        <v>4.0380000000000003</v>
      </c>
      <c r="N449">
        <v>6.6890000000000001</v>
      </c>
      <c r="O449">
        <v>2.6509999999999998</v>
      </c>
      <c r="Q449">
        <v>0.22</v>
      </c>
      <c r="R449">
        <v>1</v>
      </c>
      <c r="S449">
        <v>0</v>
      </c>
      <c r="T449">
        <v>0</v>
      </c>
      <c r="V449">
        <v>0</v>
      </c>
      <c r="Y449" s="11">
        <v>44846</v>
      </c>
      <c r="Z449">
        <v>0.40983796296296293</v>
      </c>
      <c r="AB449">
        <v>1</v>
      </c>
      <c r="AD449">
        <v>4.7165995330745982</v>
      </c>
      <c r="AE449">
        <v>7.524914637557333</v>
      </c>
      <c r="AF449">
        <v>2.8083151044827348</v>
      </c>
      <c r="AG449">
        <v>0.3299837982014846</v>
      </c>
    </row>
    <row r="450" spans="1:62" x14ac:dyDescent="0.35">
      <c r="A450">
        <v>104</v>
      </c>
      <c r="B450">
        <v>31</v>
      </c>
      <c r="C450" t="s">
        <v>62</v>
      </c>
      <c r="D450" t="s">
        <v>27</v>
      </c>
      <c r="G450">
        <v>0.5</v>
      </c>
      <c r="H450">
        <v>0.5</v>
      </c>
      <c r="I450">
        <v>8750</v>
      </c>
      <c r="J450">
        <v>14866</v>
      </c>
      <c r="L450">
        <v>8866</v>
      </c>
      <c r="M450">
        <v>7.1280000000000001</v>
      </c>
      <c r="N450">
        <v>12.872999999999999</v>
      </c>
      <c r="O450">
        <v>5.7450000000000001</v>
      </c>
      <c r="Q450">
        <v>0.81100000000000005</v>
      </c>
      <c r="R450">
        <v>1</v>
      </c>
      <c r="S450">
        <v>0</v>
      </c>
      <c r="T450">
        <v>0</v>
      </c>
      <c r="V450">
        <v>0</v>
      </c>
      <c r="Y450" s="11">
        <v>44846</v>
      </c>
      <c r="Z450">
        <v>0.42306712962962961</v>
      </c>
      <c r="AB450">
        <v>1</v>
      </c>
      <c r="AD450">
        <v>8.7030477381462443</v>
      </c>
      <c r="AE450">
        <v>14.652433960721375</v>
      </c>
      <c r="AF450">
        <v>5.9493862225751304</v>
      </c>
      <c r="AG450">
        <v>0.89082446728979636</v>
      </c>
    </row>
    <row r="451" spans="1:62" x14ac:dyDescent="0.35">
      <c r="A451">
        <v>105</v>
      </c>
      <c r="B451">
        <v>31</v>
      </c>
      <c r="C451" t="s">
        <v>62</v>
      </c>
      <c r="D451" t="s">
        <v>27</v>
      </c>
      <c r="G451">
        <v>0.5</v>
      </c>
      <c r="H451">
        <v>0.5</v>
      </c>
      <c r="I451">
        <v>10262</v>
      </c>
      <c r="J451">
        <v>14884</v>
      </c>
      <c r="L451">
        <v>8741</v>
      </c>
      <c r="M451">
        <v>8.2870000000000008</v>
      </c>
      <c r="N451">
        <v>12.888</v>
      </c>
      <c r="O451">
        <v>4.601</v>
      </c>
      <c r="Q451">
        <v>0.79800000000000004</v>
      </c>
      <c r="R451">
        <v>1</v>
      </c>
      <c r="S451">
        <v>0</v>
      </c>
      <c r="T451">
        <v>0</v>
      </c>
      <c r="V451">
        <v>0</v>
      </c>
      <c r="Y451" s="11">
        <v>44846</v>
      </c>
      <c r="Z451">
        <v>0.4305208333333333</v>
      </c>
      <c r="AB451">
        <v>1</v>
      </c>
      <c r="AD451">
        <v>10.199821933842379</v>
      </c>
      <c r="AE451">
        <v>14.67001107372548</v>
      </c>
      <c r="AF451">
        <v>4.4701891398831002</v>
      </c>
      <c r="AG451">
        <v>0.87841648788518778</v>
      </c>
      <c r="AK451">
        <v>0.67707565845401807</v>
      </c>
      <c r="AM451">
        <v>143.67340186526889</v>
      </c>
      <c r="AQ451">
        <v>0.85501490791667489</v>
      </c>
      <c r="AS451">
        <v>114.15825658034223</v>
      </c>
      <c r="AW451">
        <v>1.2598394482167661</v>
      </c>
      <c r="AY451">
        <v>84.643111295415579</v>
      </c>
      <c r="BC451">
        <v>1.4249153132730576</v>
      </c>
      <c r="BE451">
        <v>76.671892365893697</v>
      </c>
      <c r="BG451">
        <v>10.234469484668677</v>
      </c>
      <c r="BH451">
        <v>14.732995728656851</v>
      </c>
      <c r="BI451">
        <v>4.4985262439881737</v>
      </c>
      <c r="BJ451">
        <v>0.88471974142272891</v>
      </c>
    </row>
    <row r="452" spans="1:62" x14ac:dyDescent="0.35">
      <c r="A452">
        <v>106</v>
      </c>
      <c r="B452">
        <v>31</v>
      </c>
      <c r="C452" t="s">
        <v>62</v>
      </c>
      <c r="D452" t="s">
        <v>27</v>
      </c>
      <c r="G452">
        <v>0.5</v>
      </c>
      <c r="H452">
        <v>0.5</v>
      </c>
      <c r="I452">
        <v>10332</v>
      </c>
      <c r="J452">
        <v>15013</v>
      </c>
      <c r="L452">
        <v>8868</v>
      </c>
      <c r="M452">
        <v>8.3409999999999993</v>
      </c>
      <c r="N452">
        <v>12.997999999999999</v>
      </c>
      <c r="O452">
        <v>4.6559999999999997</v>
      </c>
      <c r="Q452">
        <v>0.81100000000000005</v>
      </c>
      <c r="R452">
        <v>1</v>
      </c>
      <c r="S452">
        <v>0</v>
      </c>
      <c r="T452">
        <v>0</v>
      </c>
      <c r="V452">
        <v>0</v>
      </c>
      <c r="Y452" s="11">
        <v>44846</v>
      </c>
      <c r="Z452">
        <v>0.4384953703703704</v>
      </c>
      <c r="AB452">
        <v>1</v>
      </c>
      <c r="AD452">
        <v>10.269117035494975</v>
      </c>
      <c r="AE452">
        <v>14.795980383588223</v>
      </c>
      <c r="AF452">
        <v>4.5268633480932472</v>
      </c>
      <c r="AG452">
        <v>0.89102299496027004</v>
      </c>
    </row>
    <row r="453" spans="1:62" x14ac:dyDescent="0.35">
      <c r="A453">
        <v>107</v>
      </c>
      <c r="B453">
        <v>32</v>
      </c>
      <c r="C453" t="s">
        <v>63</v>
      </c>
      <c r="D453" t="s">
        <v>27</v>
      </c>
      <c r="G453">
        <v>0.5</v>
      </c>
      <c r="H453">
        <v>0.5</v>
      </c>
      <c r="I453">
        <v>6380</v>
      </c>
      <c r="J453">
        <v>7726</v>
      </c>
      <c r="L453">
        <v>3097</v>
      </c>
      <c r="M453">
        <v>5.3090000000000002</v>
      </c>
      <c r="N453">
        <v>6.8239999999999998</v>
      </c>
      <c r="O453">
        <v>1.5149999999999999</v>
      </c>
      <c r="Q453">
        <v>0.20799999999999999</v>
      </c>
      <c r="R453">
        <v>1</v>
      </c>
      <c r="S453">
        <v>0</v>
      </c>
      <c r="T453">
        <v>0</v>
      </c>
      <c r="V453">
        <v>0</v>
      </c>
      <c r="Y453" s="11">
        <v>44846</v>
      </c>
      <c r="Z453">
        <v>0.45166666666666666</v>
      </c>
      <c r="AB453">
        <v>1</v>
      </c>
      <c r="AD453">
        <v>6.3569135821939726</v>
      </c>
      <c r="AE453">
        <v>7.6801791357602491</v>
      </c>
      <c r="AF453">
        <v>1.3232655535662765</v>
      </c>
      <c r="AG453">
        <v>0.31817140180829723</v>
      </c>
    </row>
    <row r="454" spans="1:62" x14ac:dyDescent="0.35">
      <c r="A454">
        <v>108</v>
      </c>
      <c r="B454">
        <v>32</v>
      </c>
      <c r="C454" t="s">
        <v>63</v>
      </c>
      <c r="D454" t="s">
        <v>27</v>
      </c>
      <c r="G454">
        <v>0.5</v>
      </c>
      <c r="H454">
        <v>0.5</v>
      </c>
      <c r="I454">
        <v>4897</v>
      </c>
      <c r="J454">
        <v>7699</v>
      </c>
      <c r="L454">
        <v>3118</v>
      </c>
      <c r="M454">
        <v>4.1719999999999997</v>
      </c>
      <c r="N454">
        <v>6.8010000000000002</v>
      </c>
      <c r="O454">
        <v>2.629</v>
      </c>
      <c r="Q454">
        <v>0.21</v>
      </c>
      <c r="R454">
        <v>1</v>
      </c>
      <c r="S454">
        <v>0</v>
      </c>
      <c r="T454">
        <v>0</v>
      </c>
      <c r="V454">
        <v>0</v>
      </c>
      <c r="Y454" s="11">
        <v>44846</v>
      </c>
      <c r="Z454">
        <v>0.45876157407407409</v>
      </c>
      <c r="AB454">
        <v>2</v>
      </c>
      <c r="AD454">
        <v>4.8888473571824873</v>
      </c>
      <c r="AE454">
        <v>7.6538134662540944</v>
      </c>
      <c r="AF454">
        <v>2.7649661090716071</v>
      </c>
      <c r="AG454">
        <v>0.32025594234827143</v>
      </c>
      <c r="AK454">
        <v>2.8130962072853949</v>
      </c>
      <c r="AL454">
        <v>1.104612199590338</v>
      </c>
      <c r="AQ454">
        <v>0.48599837213052832</v>
      </c>
      <c r="AR454">
        <v>1.118905404595208</v>
      </c>
      <c r="AW454">
        <v>3.5005465202145643</v>
      </c>
      <c r="AX454">
        <v>1.1433957768490777</v>
      </c>
      <c r="BC454">
        <v>1.4674612096782331</v>
      </c>
      <c r="BD454">
        <v>4.3374534062211305</v>
      </c>
      <c r="BG454">
        <v>4.8210371505653011</v>
      </c>
      <c r="BH454">
        <v>7.6352598469719846</v>
      </c>
      <c r="BI454">
        <v>2.8142226964066834</v>
      </c>
      <c r="BJ454">
        <v>0.31792324222020496</v>
      </c>
    </row>
    <row r="455" spans="1:62" x14ac:dyDescent="0.35">
      <c r="A455">
        <v>109</v>
      </c>
      <c r="B455">
        <v>32</v>
      </c>
      <c r="C455" t="s">
        <v>63</v>
      </c>
      <c r="D455" t="s">
        <v>27</v>
      </c>
      <c r="G455">
        <v>0.5</v>
      </c>
      <c r="H455">
        <v>0.5</v>
      </c>
      <c r="I455">
        <v>4760</v>
      </c>
      <c r="J455">
        <v>7661</v>
      </c>
      <c r="L455">
        <v>3071</v>
      </c>
      <c r="M455">
        <v>4.0670000000000002</v>
      </c>
      <c r="N455">
        <v>6.7690000000000001</v>
      </c>
      <c r="O455">
        <v>2.702</v>
      </c>
      <c r="Q455">
        <v>0.20499999999999999</v>
      </c>
      <c r="R455">
        <v>1</v>
      </c>
      <c r="S455">
        <v>0</v>
      </c>
      <c r="T455">
        <v>0</v>
      </c>
      <c r="V455">
        <v>0</v>
      </c>
      <c r="Y455" s="11">
        <v>44846</v>
      </c>
      <c r="Z455">
        <v>0.46630787037037041</v>
      </c>
      <c r="AB455">
        <v>2</v>
      </c>
      <c r="AD455">
        <v>4.753226943948115</v>
      </c>
      <c r="AE455">
        <v>7.6167062276898747</v>
      </c>
      <c r="AF455">
        <v>2.8634792837417598</v>
      </c>
      <c r="AG455">
        <v>0.31559054209213855</v>
      </c>
    </row>
    <row r="456" spans="1:62" x14ac:dyDescent="0.35">
      <c r="A456">
        <v>110</v>
      </c>
      <c r="B456">
        <v>3</v>
      </c>
      <c r="C456" t="s">
        <v>28</v>
      </c>
      <c r="D456" t="s">
        <v>27</v>
      </c>
      <c r="G456">
        <v>0.5</v>
      </c>
      <c r="H456">
        <v>0.5</v>
      </c>
      <c r="I456">
        <v>1537</v>
      </c>
      <c r="J456">
        <v>529</v>
      </c>
      <c r="L456">
        <v>244</v>
      </c>
      <c r="M456">
        <v>1.5940000000000001</v>
      </c>
      <c r="N456">
        <v>0.72699999999999998</v>
      </c>
      <c r="O456">
        <v>0</v>
      </c>
      <c r="Q456">
        <v>0</v>
      </c>
      <c r="R456">
        <v>1</v>
      </c>
      <c r="S456">
        <v>0</v>
      </c>
      <c r="T456">
        <v>0</v>
      </c>
      <c r="V456">
        <v>0</v>
      </c>
      <c r="Y456" s="11">
        <v>44846</v>
      </c>
      <c r="Z456">
        <v>0.47839120370370369</v>
      </c>
      <c r="AB456">
        <v>1</v>
      </c>
      <c r="AD456">
        <v>1.5626824778577466</v>
      </c>
      <c r="AE456">
        <v>0.65226345295279431</v>
      </c>
      <c r="AF456">
        <v>-0.9104190249049523</v>
      </c>
      <c r="AG456">
        <v>3.4971679877508946E-2</v>
      </c>
    </row>
    <row r="457" spans="1:62" x14ac:dyDescent="0.35">
      <c r="A457">
        <v>111</v>
      </c>
      <c r="B457">
        <v>3</v>
      </c>
      <c r="C457" t="s">
        <v>28</v>
      </c>
      <c r="D457" t="s">
        <v>27</v>
      </c>
      <c r="G457">
        <v>0.5</v>
      </c>
      <c r="H457">
        <v>0.5</v>
      </c>
      <c r="I457">
        <v>324</v>
      </c>
      <c r="J457">
        <v>511</v>
      </c>
      <c r="L457">
        <v>221</v>
      </c>
      <c r="M457">
        <v>0.66400000000000003</v>
      </c>
      <c r="N457">
        <v>0.71099999999999997</v>
      </c>
      <c r="O457">
        <v>4.8000000000000001E-2</v>
      </c>
      <c r="Q457">
        <v>0</v>
      </c>
      <c r="R457">
        <v>1</v>
      </c>
      <c r="S457">
        <v>0</v>
      </c>
      <c r="T457">
        <v>0</v>
      </c>
      <c r="V457">
        <v>0</v>
      </c>
      <c r="Y457" s="11">
        <v>44846</v>
      </c>
      <c r="Z457">
        <v>0.48453703703703704</v>
      </c>
      <c r="AB457">
        <v>1</v>
      </c>
      <c r="AD457">
        <v>0.36189735922057076</v>
      </c>
      <c r="AE457">
        <v>0.63468633994869073</v>
      </c>
      <c r="AF457">
        <v>0.27278898072811997</v>
      </c>
      <c r="AG457">
        <v>3.2688611667060954E-2</v>
      </c>
      <c r="AK457">
        <v>22.183141510951589</v>
      </c>
      <c r="AQ457">
        <v>2.5817965114477928</v>
      </c>
      <c r="AW457">
        <v>28.013685715263559</v>
      </c>
      <c r="BC457">
        <v>0</v>
      </c>
      <c r="BG457">
        <v>0.32576491335885854</v>
      </c>
      <c r="BH457">
        <v>0.6429866433117396</v>
      </c>
      <c r="BI457">
        <v>0.31722172995288106</v>
      </c>
      <c r="BJ457">
        <v>3.2688611667060954E-2</v>
      </c>
    </row>
    <row r="458" spans="1:62" x14ac:dyDescent="0.35">
      <c r="A458">
        <v>112</v>
      </c>
      <c r="B458">
        <v>3</v>
      </c>
      <c r="C458" t="s">
        <v>28</v>
      </c>
      <c r="D458" t="s">
        <v>27</v>
      </c>
      <c r="G458">
        <v>0.5</v>
      </c>
      <c r="H458">
        <v>0.5</v>
      </c>
      <c r="I458">
        <v>251</v>
      </c>
      <c r="J458">
        <v>528</v>
      </c>
      <c r="L458">
        <v>221</v>
      </c>
      <c r="M458">
        <v>0.60699999999999998</v>
      </c>
      <c r="N458">
        <v>0.72599999999999998</v>
      </c>
      <c r="O458">
        <v>0.11899999999999999</v>
      </c>
      <c r="Q458">
        <v>0</v>
      </c>
      <c r="R458">
        <v>1</v>
      </c>
      <c r="S458">
        <v>0</v>
      </c>
      <c r="T458">
        <v>0</v>
      </c>
      <c r="V458">
        <v>0</v>
      </c>
      <c r="Y458" s="11">
        <v>44846</v>
      </c>
      <c r="Z458">
        <v>0.49105324074074069</v>
      </c>
      <c r="AB458">
        <v>1</v>
      </c>
      <c r="AD458">
        <v>0.28963246749714633</v>
      </c>
      <c r="AE458">
        <v>0.65128694667478848</v>
      </c>
      <c r="AF458">
        <v>0.36165447917764215</v>
      </c>
      <c r="AG458">
        <v>3.2688611667060954E-2</v>
      </c>
    </row>
    <row r="459" spans="1:62" x14ac:dyDescent="0.35">
      <c r="A459">
        <v>113</v>
      </c>
      <c r="B459">
        <v>1</v>
      </c>
      <c r="C459" t="s">
        <v>71</v>
      </c>
      <c r="D459" t="s">
        <v>27</v>
      </c>
      <c r="G459">
        <v>0.3</v>
      </c>
      <c r="H459">
        <v>0.3</v>
      </c>
      <c r="I459">
        <v>2518</v>
      </c>
      <c r="J459">
        <v>6761</v>
      </c>
      <c r="L459">
        <v>3912</v>
      </c>
      <c r="M459">
        <v>3.911</v>
      </c>
      <c r="N459">
        <v>10.010999999999999</v>
      </c>
      <c r="O459">
        <v>6.1</v>
      </c>
      <c r="Q459">
        <v>0.48899999999999999</v>
      </c>
      <c r="R459">
        <v>1</v>
      </c>
      <c r="S459">
        <v>0</v>
      </c>
      <c r="T459">
        <v>0</v>
      </c>
      <c r="V459">
        <v>0</v>
      </c>
      <c r="Y459" s="11">
        <v>44846</v>
      </c>
      <c r="Z459">
        <v>0.50300925925925932</v>
      </c>
      <c r="AB459">
        <v>1</v>
      </c>
      <c r="AD459">
        <v>4.2230063850295627</v>
      </c>
      <c r="AE459">
        <v>11.229750962474485</v>
      </c>
      <c r="AF459">
        <v>7.0067445774449224</v>
      </c>
      <c r="AG459">
        <v>0.6651190458772428</v>
      </c>
    </row>
    <row r="460" spans="1:62" x14ac:dyDescent="0.35">
      <c r="A460">
        <v>114</v>
      </c>
      <c r="B460">
        <v>1</v>
      </c>
      <c r="C460" t="s">
        <v>71</v>
      </c>
      <c r="D460" t="s">
        <v>27</v>
      </c>
      <c r="G460">
        <v>0.3</v>
      </c>
      <c r="H460">
        <v>0.3</v>
      </c>
      <c r="I460">
        <v>5501</v>
      </c>
      <c r="J460">
        <v>6793</v>
      </c>
      <c r="L460">
        <v>3911</v>
      </c>
      <c r="M460">
        <v>7.7249999999999996</v>
      </c>
      <c r="N460">
        <v>10.055</v>
      </c>
      <c r="O460">
        <v>2.33</v>
      </c>
      <c r="Q460">
        <v>0.48799999999999999</v>
      </c>
      <c r="R460">
        <v>1</v>
      </c>
      <c r="S460">
        <v>0</v>
      </c>
      <c r="T460">
        <v>0</v>
      </c>
      <c r="V460">
        <v>0</v>
      </c>
      <c r="Y460" s="11">
        <v>44846</v>
      </c>
      <c r="Z460">
        <v>0.50988425925925929</v>
      </c>
      <c r="AB460">
        <v>1</v>
      </c>
      <c r="AD460">
        <v>9.1446084857367573</v>
      </c>
      <c r="AE460">
        <v>11.281831297301459</v>
      </c>
      <c r="AF460">
        <v>2.1372228115647012</v>
      </c>
      <c r="AG460">
        <v>0.66495360615184806</v>
      </c>
      <c r="AI460">
        <v>91.442168091627678</v>
      </c>
      <c r="AK460">
        <v>5.8668192845525144</v>
      </c>
      <c r="AO460">
        <v>92.385302338264367</v>
      </c>
      <c r="AQ460">
        <v>0.49168785548977045</v>
      </c>
      <c r="AU460">
        <v>97.534125935711131</v>
      </c>
      <c r="AW460">
        <v>33.168579285844629</v>
      </c>
      <c r="BA460">
        <v>117.07096579780021</v>
      </c>
      <c r="BC460">
        <v>1.302177767412211</v>
      </c>
      <c r="BG460">
        <v>9.4209639506608127</v>
      </c>
      <c r="BH460">
        <v>11.254163619424629</v>
      </c>
      <c r="BI460">
        <v>1.8331996687638172</v>
      </c>
      <c r="BJ460">
        <v>0.66065217329158377</v>
      </c>
    </row>
    <row r="461" spans="1:62" x14ac:dyDescent="0.35">
      <c r="A461">
        <v>115</v>
      </c>
      <c r="B461">
        <v>1</v>
      </c>
      <c r="C461" t="s">
        <v>71</v>
      </c>
      <c r="D461" t="s">
        <v>27</v>
      </c>
      <c r="G461">
        <v>0.3</v>
      </c>
      <c r="H461">
        <v>0.3</v>
      </c>
      <c r="I461">
        <v>5836</v>
      </c>
      <c r="J461">
        <v>6759</v>
      </c>
      <c r="L461">
        <v>3859</v>
      </c>
      <c r="M461">
        <v>8.1539999999999999</v>
      </c>
      <c r="N461">
        <v>10.007999999999999</v>
      </c>
      <c r="O461">
        <v>1.8540000000000001</v>
      </c>
      <c r="Q461">
        <v>0.47899999999999998</v>
      </c>
      <c r="R461">
        <v>1</v>
      </c>
      <c r="S461">
        <v>0</v>
      </c>
      <c r="T461">
        <v>0</v>
      </c>
      <c r="V461">
        <v>0</v>
      </c>
      <c r="Y461" s="11">
        <v>44846</v>
      </c>
      <c r="Z461">
        <v>0.51734953703703701</v>
      </c>
      <c r="AB461">
        <v>1</v>
      </c>
      <c r="AD461">
        <v>9.6973194155848663</v>
      </c>
      <c r="AE461">
        <v>11.2264959415478</v>
      </c>
      <c r="AF461">
        <v>1.5291765259629333</v>
      </c>
      <c r="AG461">
        <v>0.65635074043131947</v>
      </c>
    </row>
    <row r="462" spans="1:62" x14ac:dyDescent="0.35">
      <c r="A462">
        <v>1</v>
      </c>
      <c r="B462">
        <v>1</v>
      </c>
      <c r="C462" t="s">
        <v>26</v>
      </c>
      <c r="D462" t="s">
        <v>27</v>
      </c>
      <c r="G462">
        <v>0.3</v>
      </c>
      <c r="H462">
        <v>0.3</v>
      </c>
      <c r="I462">
        <v>6237</v>
      </c>
      <c r="J462">
        <v>7990</v>
      </c>
      <c r="L462">
        <v>3693</v>
      </c>
      <c r="M462">
        <v>8.6669999999999998</v>
      </c>
      <c r="N462">
        <v>11.746</v>
      </c>
      <c r="O462">
        <v>3.08</v>
      </c>
      <c r="Q462">
        <v>0.45</v>
      </c>
      <c r="R462">
        <v>1</v>
      </c>
      <c r="S462">
        <v>0</v>
      </c>
      <c r="T462">
        <v>0</v>
      </c>
      <c r="V462">
        <v>0</v>
      </c>
      <c r="Y462" s="11">
        <v>44846</v>
      </c>
      <c r="Z462">
        <v>0.57197916666666659</v>
      </c>
      <c r="AB462">
        <v>1</v>
      </c>
      <c r="AD462">
        <v>10.495255416432617</v>
      </c>
      <c r="AE462">
        <v>13.232036910396442</v>
      </c>
      <c r="AF462">
        <v>2.7367814939638251</v>
      </c>
      <c r="AG462">
        <v>0.6632707590108492</v>
      </c>
    </row>
    <row r="463" spans="1:62" x14ac:dyDescent="0.35">
      <c r="A463">
        <v>2</v>
      </c>
      <c r="B463">
        <v>1</v>
      </c>
      <c r="C463" t="s">
        <v>26</v>
      </c>
      <c r="D463" t="s">
        <v>27</v>
      </c>
      <c r="G463">
        <v>0.3</v>
      </c>
      <c r="H463">
        <v>0.3</v>
      </c>
      <c r="I463">
        <v>6702</v>
      </c>
      <c r="J463">
        <v>8023</v>
      </c>
      <c r="L463">
        <v>3637</v>
      </c>
      <c r="M463">
        <v>9.2609999999999992</v>
      </c>
      <c r="N463">
        <v>11.792</v>
      </c>
      <c r="O463">
        <v>2.5310000000000001</v>
      </c>
      <c r="Q463">
        <v>0.441</v>
      </c>
      <c r="R463">
        <v>1</v>
      </c>
      <c r="S463">
        <v>0</v>
      </c>
      <c r="T463">
        <v>0</v>
      </c>
      <c r="V463">
        <v>0</v>
      </c>
      <c r="Y463" s="11">
        <v>44846</v>
      </c>
      <c r="Z463">
        <v>0.57899305555555558</v>
      </c>
      <c r="AB463">
        <v>1</v>
      </c>
      <c r="AD463">
        <v>11.267380329942389</v>
      </c>
      <c r="AE463">
        <v>13.285689028432422</v>
      </c>
      <c r="AF463">
        <v>2.0183086984900331</v>
      </c>
      <c r="AG463">
        <v>0.653435469618183</v>
      </c>
      <c r="AK463">
        <v>1.0816254823143248</v>
      </c>
      <c r="AQ463">
        <v>0.39236476628088141</v>
      </c>
      <c r="AW463">
        <v>3.3703007799755316</v>
      </c>
      <c r="BC463">
        <v>0.2952212113336477</v>
      </c>
      <c r="BG463">
        <v>11.206772675441083</v>
      </c>
      <c r="BH463">
        <v>13.259675880293763</v>
      </c>
      <c r="BI463">
        <v>2.0529032048526794</v>
      </c>
      <c r="BJ463">
        <v>0.65440143554067698</v>
      </c>
    </row>
    <row r="464" spans="1:62" x14ac:dyDescent="0.35">
      <c r="A464">
        <v>3</v>
      </c>
      <c r="B464">
        <v>1</v>
      </c>
      <c r="C464" t="s">
        <v>26</v>
      </c>
      <c r="D464" t="s">
        <v>27</v>
      </c>
      <c r="G464">
        <v>0.3</v>
      </c>
      <c r="H464">
        <v>0.3</v>
      </c>
      <c r="I464">
        <v>6629</v>
      </c>
      <c r="J464">
        <v>7991</v>
      </c>
      <c r="L464">
        <v>3648</v>
      </c>
      <c r="M464">
        <v>9.1679999999999993</v>
      </c>
      <c r="N464">
        <v>11.747</v>
      </c>
      <c r="O464">
        <v>2.5790000000000002</v>
      </c>
      <c r="Q464">
        <v>0.442</v>
      </c>
      <c r="R464">
        <v>1</v>
      </c>
      <c r="S464">
        <v>0</v>
      </c>
      <c r="T464">
        <v>0</v>
      </c>
      <c r="V464">
        <v>0</v>
      </c>
      <c r="Y464" s="11">
        <v>44846</v>
      </c>
      <c r="Z464">
        <v>0.58637731481481481</v>
      </c>
      <c r="AB464">
        <v>1</v>
      </c>
      <c r="AD464">
        <v>11.14616502093978</v>
      </c>
      <c r="AE464">
        <v>13.233662732155105</v>
      </c>
      <c r="AF464">
        <v>2.0874977112153257</v>
      </c>
      <c r="AG464">
        <v>0.65536740146317096</v>
      </c>
    </row>
    <row r="465" spans="1:62" x14ac:dyDescent="0.35">
      <c r="A465">
        <v>4</v>
      </c>
      <c r="B465">
        <v>3</v>
      </c>
      <c r="C465" t="s">
        <v>85</v>
      </c>
      <c r="D465" t="s">
        <v>27</v>
      </c>
      <c r="G465">
        <v>0.5</v>
      </c>
      <c r="H465">
        <v>0.5</v>
      </c>
      <c r="I465">
        <v>3545</v>
      </c>
      <c r="J465">
        <v>786</v>
      </c>
      <c r="L465">
        <v>444</v>
      </c>
      <c r="M465">
        <v>3.1339999999999999</v>
      </c>
      <c r="N465">
        <v>0.94399999999999995</v>
      </c>
      <c r="O465">
        <v>0</v>
      </c>
      <c r="Q465">
        <v>0</v>
      </c>
      <c r="R465">
        <v>1</v>
      </c>
      <c r="S465">
        <v>0</v>
      </c>
      <c r="T465">
        <v>0</v>
      </c>
      <c r="V465">
        <v>0</v>
      </c>
      <c r="Y465" s="11">
        <v>44846</v>
      </c>
      <c r="Z465">
        <v>0.59877314814814808</v>
      </c>
      <c r="AB465">
        <v>1</v>
      </c>
      <c r="AD465">
        <v>3.6151400019004587</v>
      </c>
      <c r="AE465">
        <v>0.91177017657919579</v>
      </c>
      <c r="AF465">
        <v>-2.7033698253212628</v>
      </c>
      <c r="AG465">
        <v>5.5589006441089064E-2</v>
      </c>
    </row>
    <row r="466" spans="1:62" x14ac:dyDescent="0.35">
      <c r="A466">
        <v>5</v>
      </c>
      <c r="B466">
        <v>3</v>
      </c>
      <c r="C466" t="s">
        <v>85</v>
      </c>
      <c r="D466" t="s">
        <v>27</v>
      </c>
      <c r="G466">
        <v>0.5</v>
      </c>
      <c r="H466">
        <v>0.5</v>
      </c>
      <c r="I466">
        <v>580</v>
      </c>
      <c r="J466">
        <v>717</v>
      </c>
      <c r="L466">
        <v>378</v>
      </c>
      <c r="M466">
        <v>0.86</v>
      </c>
      <c r="N466">
        <v>0.88600000000000001</v>
      </c>
      <c r="O466">
        <v>2.5999999999999999E-2</v>
      </c>
      <c r="Q466">
        <v>0</v>
      </c>
      <c r="R466">
        <v>1</v>
      </c>
      <c r="S466">
        <v>0</v>
      </c>
      <c r="T466">
        <v>0</v>
      </c>
      <c r="V466">
        <v>0</v>
      </c>
      <c r="Y466" s="11">
        <v>44846</v>
      </c>
      <c r="Z466">
        <v>0.6050578703703704</v>
      </c>
      <c r="AB466">
        <v>1</v>
      </c>
      <c r="AD466">
        <v>0.66113952634371176</v>
      </c>
      <c r="AE466">
        <v>0.84446115577041625</v>
      </c>
      <c r="AF466">
        <v>0.18332162942670449</v>
      </c>
      <c r="AG466">
        <v>4.8634051799132223E-2</v>
      </c>
      <c r="AK466">
        <v>2.9047486413837498</v>
      </c>
      <c r="AQ466">
        <v>0.5759199337202392</v>
      </c>
      <c r="AW466">
        <v>12.194629153336049</v>
      </c>
      <c r="BC466">
        <v>19.373036370849125</v>
      </c>
      <c r="BG466">
        <v>0.65167476933939827</v>
      </c>
      <c r="BH466">
        <v>0.84689988840841557</v>
      </c>
      <c r="BI466">
        <v>0.19522511906901718</v>
      </c>
      <c r="BJ466">
        <v>5.3850267780599856E-2</v>
      </c>
    </row>
    <row r="467" spans="1:62" x14ac:dyDescent="0.35">
      <c r="A467">
        <v>6</v>
      </c>
      <c r="B467">
        <v>3</v>
      </c>
      <c r="C467" t="s">
        <v>85</v>
      </c>
      <c r="D467" t="s">
        <v>27</v>
      </c>
      <c r="G467">
        <v>0.5</v>
      </c>
      <c r="H467">
        <v>0.5</v>
      </c>
      <c r="I467">
        <v>561</v>
      </c>
      <c r="J467">
        <v>722</v>
      </c>
      <c r="L467">
        <v>477</v>
      </c>
      <c r="M467">
        <v>0.84499999999999997</v>
      </c>
      <c r="N467">
        <v>0.89</v>
      </c>
      <c r="O467">
        <v>4.4999999999999998E-2</v>
      </c>
      <c r="Q467">
        <v>0</v>
      </c>
      <c r="R467">
        <v>1</v>
      </c>
      <c r="S467">
        <v>0</v>
      </c>
      <c r="T467">
        <v>0</v>
      </c>
      <c r="V467">
        <v>0</v>
      </c>
      <c r="Y467" s="11">
        <v>44846</v>
      </c>
      <c r="Z467">
        <v>0.6118055555555556</v>
      </c>
      <c r="AB467">
        <v>1</v>
      </c>
      <c r="AD467">
        <v>0.6422100123350849</v>
      </c>
      <c r="AE467">
        <v>0.84933862104641478</v>
      </c>
      <c r="AF467">
        <v>0.20712860871132988</v>
      </c>
      <c r="AG467">
        <v>5.9066483762067482E-2</v>
      </c>
    </row>
    <row r="468" spans="1:62" x14ac:dyDescent="0.35">
      <c r="A468">
        <v>7</v>
      </c>
      <c r="B468">
        <v>3</v>
      </c>
      <c r="D468" t="s">
        <v>87</v>
      </c>
      <c r="Y468" s="11">
        <v>44846</v>
      </c>
      <c r="Z468">
        <v>0.61553240740740744</v>
      </c>
    </row>
    <row r="469" spans="1:62" x14ac:dyDescent="0.35">
      <c r="A469">
        <v>8</v>
      </c>
      <c r="B469">
        <v>3</v>
      </c>
      <c r="C469" t="s">
        <v>86</v>
      </c>
      <c r="D469" t="s">
        <v>27</v>
      </c>
      <c r="G469">
        <v>0.5</v>
      </c>
      <c r="H469">
        <v>0.5</v>
      </c>
      <c r="I469">
        <v>65</v>
      </c>
      <c r="J469">
        <v>177</v>
      </c>
      <c r="L469">
        <v>205</v>
      </c>
      <c r="M469">
        <v>0.46500000000000002</v>
      </c>
      <c r="N469">
        <v>0.42799999999999999</v>
      </c>
      <c r="O469">
        <v>0</v>
      </c>
      <c r="Q469">
        <v>0</v>
      </c>
      <c r="R469">
        <v>1</v>
      </c>
      <c r="S469">
        <v>0</v>
      </c>
      <c r="T469">
        <v>0</v>
      </c>
      <c r="V469">
        <v>0</v>
      </c>
      <c r="Y469" s="11">
        <v>44846</v>
      </c>
      <c r="Z469">
        <v>0.62618055555555563</v>
      </c>
      <c r="AB469">
        <v>1</v>
      </c>
      <c r="AD469">
        <v>0.14805006768882983</v>
      </c>
      <c r="AE469">
        <v>0.3176949059625761</v>
      </c>
      <c r="AF469">
        <v>0.16964483827374627</v>
      </c>
      <c r="AG469">
        <v>3.0403640389154472E-2</v>
      </c>
    </row>
    <row r="470" spans="1:62" x14ac:dyDescent="0.35">
      <c r="A470">
        <v>9</v>
      </c>
      <c r="B470">
        <v>3</v>
      </c>
      <c r="C470" t="s">
        <v>86</v>
      </c>
      <c r="D470" t="s">
        <v>27</v>
      </c>
      <c r="G470">
        <v>0.5</v>
      </c>
      <c r="H470">
        <v>0.5</v>
      </c>
      <c r="I470">
        <v>55</v>
      </c>
      <c r="J470">
        <v>160</v>
      </c>
      <c r="L470">
        <v>190</v>
      </c>
      <c r="M470">
        <v>0.45700000000000002</v>
      </c>
      <c r="N470">
        <v>0.41399999999999998</v>
      </c>
      <c r="O470">
        <v>0</v>
      </c>
      <c r="Q470">
        <v>0</v>
      </c>
      <c r="R470">
        <v>1</v>
      </c>
      <c r="S470">
        <v>0</v>
      </c>
      <c r="T470">
        <v>0</v>
      </c>
      <c r="V470">
        <v>0</v>
      </c>
      <c r="Y470" s="11">
        <v>44846</v>
      </c>
      <c r="Z470">
        <v>0.63175925925925924</v>
      </c>
      <c r="AB470">
        <v>1</v>
      </c>
      <c r="AD470">
        <v>0.13808716557902631</v>
      </c>
      <c r="AE470">
        <v>0.30111152402418112</v>
      </c>
      <c r="AF470">
        <v>0.16302435844515481</v>
      </c>
      <c r="AG470">
        <v>2.8822968879618827E-2</v>
      </c>
      <c r="AK470">
        <v>2.1881623035105298</v>
      </c>
      <c r="AQ470">
        <v>1.3043071282093384</v>
      </c>
      <c r="AW470">
        <v>0.56167429520656642</v>
      </c>
      <c r="BC470">
        <v>8.4057296338329071</v>
      </c>
      <c r="BG470">
        <v>0.13659273026255578</v>
      </c>
      <c r="BH470">
        <v>0.29916053791378172</v>
      </c>
      <c r="BI470">
        <v>0.16256780765122592</v>
      </c>
      <c r="BJ470">
        <v>3.0087506087247341E-2</v>
      </c>
    </row>
    <row r="471" spans="1:62" x14ac:dyDescent="0.35">
      <c r="A471">
        <v>10</v>
      </c>
      <c r="B471">
        <v>3</v>
      </c>
      <c r="C471" t="s">
        <v>86</v>
      </c>
      <c r="D471" t="s">
        <v>27</v>
      </c>
      <c r="G471">
        <v>0.5</v>
      </c>
      <c r="H471">
        <v>0.5</v>
      </c>
      <c r="I471">
        <v>52</v>
      </c>
      <c r="J471">
        <v>156</v>
      </c>
      <c r="L471">
        <v>214</v>
      </c>
      <c r="M471">
        <v>0.45500000000000002</v>
      </c>
      <c r="N471">
        <v>0.41099999999999998</v>
      </c>
      <c r="O471">
        <v>0</v>
      </c>
      <c r="Q471">
        <v>0</v>
      </c>
      <c r="R471">
        <v>1</v>
      </c>
      <c r="S471">
        <v>0</v>
      </c>
      <c r="T471">
        <v>0</v>
      </c>
      <c r="V471">
        <v>0</v>
      </c>
      <c r="Y471" s="11">
        <v>44846</v>
      </c>
      <c r="Z471">
        <v>0.63780092592592597</v>
      </c>
      <c r="AB471">
        <v>1</v>
      </c>
      <c r="AD471">
        <v>0.13509829494608525</v>
      </c>
      <c r="AE471">
        <v>0.29720955180338227</v>
      </c>
      <c r="AF471">
        <v>0.16211125685729702</v>
      </c>
      <c r="AG471">
        <v>3.1352043294875856E-2</v>
      </c>
    </row>
    <row r="472" spans="1:62" x14ac:dyDescent="0.35">
      <c r="A472">
        <v>11</v>
      </c>
      <c r="B472">
        <v>4</v>
      </c>
      <c r="C472" t="s">
        <v>61</v>
      </c>
      <c r="D472" t="s">
        <v>27</v>
      </c>
      <c r="G472">
        <v>0.2</v>
      </c>
      <c r="H472">
        <v>0.2</v>
      </c>
      <c r="I472">
        <v>412</v>
      </c>
      <c r="J472">
        <v>2249</v>
      </c>
      <c r="L472">
        <v>1168</v>
      </c>
      <c r="M472">
        <v>1.827</v>
      </c>
      <c r="N472">
        <v>5.46</v>
      </c>
      <c r="O472">
        <v>3.633</v>
      </c>
      <c r="Q472">
        <v>1.4999999999999999E-2</v>
      </c>
      <c r="R472">
        <v>1</v>
      </c>
      <c r="S472">
        <v>0</v>
      </c>
      <c r="T472">
        <v>0</v>
      </c>
      <c r="V472">
        <v>0</v>
      </c>
      <c r="Y472" s="11">
        <v>44846</v>
      </c>
      <c r="Z472">
        <v>0.64887731481481481</v>
      </c>
      <c r="AB472">
        <v>1</v>
      </c>
      <c r="AD472">
        <v>1.2344069272475309</v>
      </c>
      <c r="AE472">
        <v>5.8472912908409063</v>
      </c>
      <c r="AF472">
        <v>4.6128843635933752</v>
      </c>
      <c r="AG472">
        <v>0.32970687825335698</v>
      </c>
    </row>
    <row r="473" spans="1:62" x14ac:dyDescent="0.35">
      <c r="A473">
        <v>12</v>
      </c>
      <c r="B473">
        <v>4</v>
      </c>
      <c r="C473" t="s">
        <v>61</v>
      </c>
      <c r="D473" t="s">
        <v>27</v>
      </c>
      <c r="G473">
        <v>0.2</v>
      </c>
      <c r="H473">
        <v>0.2</v>
      </c>
      <c r="I473">
        <v>1103</v>
      </c>
      <c r="J473">
        <v>2279</v>
      </c>
      <c r="L473">
        <v>1189</v>
      </c>
      <c r="M473">
        <v>3.1520000000000001</v>
      </c>
      <c r="N473">
        <v>5.5229999999999997</v>
      </c>
      <c r="O473">
        <v>2.37</v>
      </c>
      <c r="Q473">
        <v>2.1000000000000001E-2</v>
      </c>
      <c r="R473">
        <v>1</v>
      </c>
      <c r="S473">
        <v>0</v>
      </c>
      <c r="T473">
        <v>0</v>
      </c>
      <c r="V473">
        <v>0</v>
      </c>
      <c r="Y473" s="11">
        <v>44846</v>
      </c>
      <c r="Z473">
        <v>0.65519675925925924</v>
      </c>
      <c r="AB473">
        <v>1</v>
      </c>
      <c r="AD473">
        <v>2.9554982667160905</v>
      </c>
      <c r="AE473">
        <v>5.9204532699808841</v>
      </c>
      <c r="AF473">
        <v>2.9649550032647936</v>
      </c>
      <c r="AG473">
        <v>0.33523922853673177</v>
      </c>
      <c r="AJ473">
        <v>1.6079273858361869</v>
      </c>
      <c r="AK473">
        <v>0.25314290686993751</v>
      </c>
      <c r="AP473">
        <v>1.0006144819186897</v>
      </c>
      <c r="AQ473">
        <v>0.65690175758485758</v>
      </c>
      <c r="AV473">
        <v>0.39330157800119281</v>
      </c>
      <c r="AW473">
        <v>1.5558491388926268</v>
      </c>
      <c r="BB473">
        <v>12.84409806053257</v>
      </c>
      <c r="BC473">
        <v>1.9454957187035202</v>
      </c>
      <c r="BG473">
        <v>2.9517621784249144</v>
      </c>
      <c r="BH473">
        <v>5.9399631310848786</v>
      </c>
      <c r="BI473">
        <v>2.9882009526599642</v>
      </c>
      <c r="BJ473">
        <v>0.33853229418159769</v>
      </c>
    </row>
    <row r="474" spans="1:62" x14ac:dyDescent="0.35">
      <c r="A474">
        <v>13</v>
      </c>
      <c r="B474">
        <v>4</v>
      </c>
      <c r="C474" t="s">
        <v>61</v>
      </c>
      <c r="D474" t="s">
        <v>27</v>
      </c>
      <c r="G474">
        <v>0.2</v>
      </c>
      <c r="H474">
        <v>0.2</v>
      </c>
      <c r="I474">
        <v>1100</v>
      </c>
      <c r="J474">
        <v>2295</v>
      </c>
      <c r="L474">
        <v>1214</v>
      </c>
      <c r="M474">
        <v>3.1469999999999998</v>
      </c>
      <c r="N474">
        <v>5.556</v>
      </c>
      <c r="O474">
        <v>2.41</v>
      </c>
      <c r="Q474">
        <v>2.7E-2</v>
      </c>
      <c r="R474">
        <v>1</v>
      </c>
      <c r="S474">
        <v>0</v>
      </c>
      <c r="T474">
        <v>0</v>
      </c>
      <c r="V474">
        <v>0</v>
      </c>
      <c r="Y474" s="11">
        <v>44846</v>
      </c>
      <c r="Z474">
        <v>0.6620138888888889</v>
      </c>
      <c r="AB474">
        <v>1</v>
      </c>
      <c r="AD474">
        <v>2.9480260901337383</v>
      </c>
      <c r="AE474">
        <v>5.9594729921888732</v>
      </c>
      <c r="AF474">
        <v>3.0114469020551349</v>
      </c>
      <c r="AG474">
        <v>0.34182535982646356</v>
      </c>
    </row>
    <row r="475" spans="1:62" x14ac:dyDescent="0.35">
      <c r="A475">
        <v>14</v>
      </c>
      <c r="B475">
        <v>5</v>
      </c>
      <c r="C475" t="s">
        <v>61</v>
      </c>
      <c r="D475" t="s">
        <v>27</v>
      </c>
      <c r="G475">
        <v>0.6</v>
      </c>
      <c r="H475">
        <v>0.6</v>
      </c>
      <c r="I475">
        <v>3798</v>
      </c>
      <c r="J475">
        <v>7722</v>
      </c>
      <c r="L475">
        <v>3321</v>
      </c>
      <c r="M475">
        <v>2.774</v>
      </c>
      <c r="N475">
        <v>5.6840000000000002</v>
      </c>
      <c r="O475">
        <v>2.91</v>
      </c>
      <c r="Q475">
        <v>0.193</v>
      </c>
      <c r="R475">
        <v>1</v>
      </c>
      <c r="S475">
        <v>0</v>
      </c>
      <c r="T475">
        <v>0</v>
      </c>
      <c r="V475">
        <v>0</v>
      </c>
      <c r="Y475" s="11">
        <v>44846</v>
      </c>
      <c r="Z475">
        <v>0.67512731481481481</v>
      </c>
      <c r="AB475">
        <v>1</v>
      </c>
      <c r="AD475">
        <v>3.2226678543987402</v>
      </c>
      <c r="AE475">
        <v>6.3981583395369528</v>
      </c>
      <c r="AF475">
        <v>3.1754904851382126</v>
      </c>
      <c r="AG475">
        <v>0.2989681683083546</v>
      </c>
    </row>
    <row r="476" spans="1:62" x14ac:dyDescent="0.35">
      <c r="A476">
        <v>15</v>
      </c>
      <c r="B476">
        <v>5</v>
      </c>
      <c r="C476" t="s">
        <v>61</v>
      </c>
      <c r="D476" t="s">
        <v>27</v>
      </c>
      <c r="G476">
        <v>0.6</v>
      </c>
      <c r="H476">
        <v>0.6</v>
      </c>
      <c r="I476">
        <v>3810</v>
      </c>
      <c r="J476">
        <v>7795</v>
      </c>
      <c r="L476">
        <v>3437</v>
      </c>
      <c r="M476">
        <v>2.782</v>
      </c>
      <c r="N476">
        <v>5.7359999999999998</v>
      </c>
      <c r="O476">
        <v>2.9540000000000002</v>
      </c>
      <c r="Q476">
        <v>0.20300000000000001</v>
      </c>
      <c r="R476">
        <v>1</v>
      </c>
      <c r="S476">
        <v>0</v>
      </c>
      <c r="T476">
        <v>0</v>
      </c>
      <c r="V476">
        <v>0</v>
      </c>
      <c r="Y476" s="11">
        <v>44846</v>
      </c>
      <c r="Z476">
        <v>0.68234953703703705</v>
      </c>
      <c r="AB476">
        <v>1</v>
      </c>
      <c r="AD476">
        <v>3.2326307565085437</v>
      </c>
      <c r="AE476">
        <v>6.4575008337282682</v>
      </c>
      <c r="AF476">
        <v>3.2248700772197245</v>
      </c>
      <c r="AG476">
        <v>0.30915471803647321</v>
      </c>
      <c r="AJ476">
        <v>7.4499365413741359</v>
      </c>
      <c r="AK476">
        <v>0.56663041172377493</v>
      </c>
      <c r="AP476">
        <v>7.3879148889989921</v>
      </c>
      <c r="AQ476">
        <v>0.44157483962181143</v>
      </c>
      <c r="AV476">
        <v>7.3258932366238483</v>
      </c>
      <c r="AW476">
        <v>0.31637473290687462</v>
      </c>
      <c r="BB476">
        <v>2.758855732614085</v>
      </c>
      <c r="BC476">
        <v>0.56971624318585778</v>
      </c>
      <c r="BG476">
        <v>3.2234980962412241</v>
      </c>
      <c r="BH476">
        <v>6.4432748933399395</v>
      </c>
      <c r="BI476">
        <v>3.2197767970987154</v>
      </c>
      <c r="BJ476">
        <v>0.30827656719784224</v>
      </c>
    </row>
    <row r="477" spans="1:62" x14ac:dyDescent="0.35">
      <c r="A477">
        <v>16</v>
      </c>
      <c r="B477">
        <v>5</v>
      </c>
      <c r="C477" t="s">
        <v>61</v>
      </c>
      <c r="D477" t="s">
        <v>27</v>
      </c>
      <c r="G477">
        <v>0.6</v>
      </c>
      <c r="H477">
        <v>0.6</v>
      </c>
      <c r="I477">
        <v>3788</v>
      </c>
      <c r="J477">
        <v>7760</v>
      </c>
      <c r="L477">
        <v>3417</v>
      </c>
      <c r="M477">
        <v>2.7679999999999998</v>
      </c>
      <c r="N477">
        <v>5.7110000000000003</v>
      </c>
      <c r="O477">
        <v>2.9430000000000001</v>
      </c>
      <c r="Q477">
        <v>0.20100000000000001</v>
      </c>
      <c r="R477">
        <v>1</v>
      </c>
      <c r="S477">
        <v>0</v>
      </c>
      <c r="T477">
        <v>0</v>
      </c>
      <c r="V477">
        <v>0</v>
      </c>
      <c r="Y477" s="11">
        <v>44846</v>
      </c>
      <c r="Z477">
        <v>0.6900115740740741</v>
      </c>
      <c r="AB477">
        <v>1</v>
      </c>
      <c r="AD477">
        <v>3.214365435973904</v>
      </c>
      <c r="AE477">
        <v>6.4290489529516099</v>
      </c>
      <c r="AF477">
        <v>3.2146835169777059</v>
      </c>
      <c r="AG477">
        <v>0.30739841635921134</v>
      </c>
    </row>
    <row r="478" spans="1:62" x14ac:dyDescent="0.35">
      <c r="A478">
        <v>17</v>
      </c>
      <c r="B478">
        <v>6</v>
      </c>
      <c r="C478" t="s">
        <v>65</v>
      </c>
      <c r="D478" t="s">
        <v>27</v>
      </c>
      <c r="G478">
        <v>0.33300000000000002</v>
      </c>
      <c r="H478">
        <v>0.33300000000000002</v>
      </c>
      <c r="I478">
        <v>4120</v>
      </c>
      <c r="J478">
        <v>11604</v>
      </c>
      <c r="L478">
        <v>5783</v>
      </c>
      <c r="M478">
        <v>5.3689999999999998</v>
      </c>
      <c r="N478">
        <v>15.18</v>
      </c>
      <c r="O478">
        <v>9.8109999999999999</v>
      </c>
      <c r="Q478">
        <v>0.73399999999999999</v>
      </c>
      <c r="R478">
        <v>1</v>
      </c>
      <c r="S478">
        <v>0</v>
      </c>
      <c r="T478">
        <v>0</v>
      </c>
      <c r="V478">
        <v>0</v>
      </c>
      <c r="Y478" s="11">
        <v>44846</v>
      </c>
      <c r="Z478">
        <v>0.70307870370370373</v>
      </c>
      <c r="AB478">
        <v>1</v>
      </c>
      <c r="AD478">
        <v>6.2882986084296721</v>
      </c>
      <c r="AE478">
        <v>17.21419526686125</v>
      </c>
      <c r="AF478">
        <v>10.925896658431578</v>
      </c>
      <c r="AG478">
        <v>0.92823226086357724</v>
      </c>
    </row>
    <row r="479" spans="1:62" x14ac:dyDescent="0.35">
      <c r="A479">
        <v>18</v>
      </c>
      <c r="B479">
        <v>6</v>
      </c>
      <c r="C479" t="s">
        <v>65</v>
      </c>
      <c r="D479" t="s">
        <v>27</v>
      </c>
      <c r="G479">
        <v>0.33300000000000002</v>
      </c>
      <c r="H479">
        <v>0.33300000000000002</v>
      </c>
      <c r="I479">
        <v>5598</v>
      </c>
      <c r="J479">
        <v>11660</v>
      </c>
      <c r="L479">
        <v>5791</v>
      </c>
      <c r="M479">
        <v>7.0709999999999997</v>
      </c>
      <c r="N479">
        <v>15.250999999999999</v>
      </c>
      <c r="O479">
        <v>8.18</v>
      </c>
      <c r="Q479">
        <v>0.73499999999999999</v>
      </c>
      <c r="R479">
        <v>1</v>
      </c>
      <c r="S479">
        <v>0</v>
      </c>
      <c r="T479">
        <v>0</v>
      </c>
      <c r="V479">
        <v>0</v>
      </c>
      <c r="Y479" s="11">
        <v>44846</v>
      </c>
      <c r="Z479">
        <v>0.71016203703703706</v>
      </c>
      <c r="AB479">
        <v>1</v>
      </c>
      <c r="AD479">
        <v>8.4992849925572429</v>
      </c>
      <c r="AE479">
        <v>17.296218706938102</v>
      </c>
      <c r="AF479">
        <v>8.7969337143808595</v>
      </c>
      <c r="AG479">
        <v>0.92949806387421641</v>
      </c>
      <c r="AJ479">
        <v>4.9485061253020115</v>
      </c>
      <c r="AK479">
        <v>1.2940227077461781</v>
      </c>
      <c r="AP479">
        <v>3.7919060049952256</v>
      </c>
      <c r="AQ479">
        <v>0.24528095853764328</v>
      </c>
      <c r="AV479">
        <v>2.6353058846884401</v>
      </c>
      <c r="AW479">
        <v>0.77854467822732387</v>
      </c>
      <c r="BB479">
        <v>3.4621589250755829</v>
      </c>
      <c r="BC479">
        <v>0.35683823786928592</v>
      </c>
      <c r="BG479">
        <v>8.554634448722819</v>
      </c>
      <c r="BH479">
        <v>17.317456919100859</v>
      </c>
      <c r="BI479">
        <v>8.7628224703780404</v>
      </c>
      <c r="BJ479">
        <v>0.93115943032568027</v>
      </c>
    </row>
    <row r="480" spans="1:62" x14ac:dyDescent="0.35">
      <c r="A480">
        <v>19</v>
      </c>
      <c r="B480">
        <v>6</v>
      </c>
      <c r="C480" t="s">
        <v>65</v>
      </c>
      <c r="D480" t="s">
        <v>27</v>
      </c>
      <c r="G480">
        <v>0.33300000000000002</v>
      </c>
      <c r="H480">
        <v>0.33300000000000002</v>
      </c>
      <c r="I480">
        <v>5672</v>
      </c>
      <c r="J480">
        <v>11689</v>
      </c>
      <c r="L480">
        <v>5812</v>
      </c>
      <c r="M480">
        <v>7.1559999999999997</v>
      </c>
      <c r="N480">
        <v>15.287000000000001</v>
      </c>
      <c r="O480">
        <v>8.1310000000000002</v>
      </c>
      <c r="Q480">
        <v>0.73799999999999999</v>
      </c>
      <c r="R480">
        <v>1</v>
      </c>
      <c r="S480">
        <v>0</v>
      </c>
      <c r="T480">
        <v>0</v>
      </c>
      <c r="V480">
        <v>0</v>
      </c>
      <c r="Y480" s="11">
        <v>44846</v>
      </c>
      <c r="Z480">
        <v>0.7176851851851852</v>
      </c>
      <c r="AB480">
        <v>1</v>
      </c>
      <c r="AD480">
        <v>8.6099839048883933</v>
      </c>
      <c r="AE480">
        <v>17.338695131263616</v>
      </c>
      <c r="AF480">
        <v>8.7287112263752231</v>
      </c>
      <c r="AG480">
        <v>0.93282079677714425</v>
      </c>
    </row>
    <row r="481" spans="1:62" x14ac:dyDescent="0.35">
      <c r="A481">
        <v>20</v>
      </c>
      <c r="B481">
        <v>7</v>
      </c>
      <c r="C481" t="s">
        <v>65</v>
      </c>
      <c r="D481" t="s">
        <v>27</v>
      </c>
      <c r="G481">
        <v>0.46700000000000003</v>
      </c>
      <c r="H481">
        <v>0.46700000000000003</v>
      </c>
      <c r="I481">
        <v>8304</v>
      </c>
      <c r="J481">
        <v>17084</v>
      </c>
      <c r="L481">
        <v>7899</v>
      </c>
      <c r="M481">
        <v>7.2649999999999997</v>
      </c>
      <c r="N481">
        <v>15.795</v>
      </c>
      <c r="O481">
        <v>8.5299999999999994</v>
      </c>
      <c r="Q481">
        <v>0.76</v>
      </c>
      <c r="R481">
        <v>1</v>
      </c>
      <c r="S481">
        <v>0</v>
      </c>
      <c r="T481">
        <v>0</v>
      </c>
      <c r="V481">
        <v>0</v>
      </c>
      <c r="Y481" s="11">
        <v>44846</v>
      </c>
      <c r="Z481">
        <v>0.7315625</v>
      </c>
      <c r="AB481">
        <v>1</v>
      </c>
      <c r="AD481">
        <v>8.9469862055202984</v>
      </c>
      <c r="AE481">
        <v>17.998239818226949</v>
      </c>
      <c r="AF481">
        <v>9.0512536127066507</v>
      </c>
      <c r="AG481">
        <v>0.90062392578190986</v>
      </c>
    </row>
    <row r="482" spans="1:62" x14ac:dyDescent="0.35">
      <c r="A482">
        <v>21</v>
      </c>
      <c r="B482">
        <v>7</v>
      </c>
      <c r="C482" t="s">
        <v>65</v>
      </c>
      <c r="D482" t="s">
        <v>27</v>
      </c>
      <c r="G482">
        <v>0.46700000000000003</v>
      </c>
      <c r="H482">
        <v>0.46700000000000003</v>
      </c>
      <c r="I482">
        <v>8339</v>
      </c>
      <c r="J482">
        <v>17079</v>
      </c>
      <c r="L482">
        <v>7753</v>
      </c>
      <c r="M482">
        <v>7.2939999999999996</v>
      </c>
      <c r="N482">
        <v>15.79</v>
      </c>
      <c r="O482">
        <v>8.4960000000000004</v>
      </c>
      <c r="Q482">
        <v>0.74399999999999999</v>
      </c>
      <c r="R482">
        <v>1</v>
      </c>
      <c r="S482">
        <v>0</v>
      </c>
      <c r="T482">
        <v>0</v>
      </c>
      <c r="V482">
        <v>0</v>
      </c>
      <c r="Y482" s="11">
        <v>44846</v>
      </c>
      <c r="Z482">
        <v>0.73906250000000007</v>
      </c>
      <c r="AB482">
        <v>1</v>
      </c>
      <c r="AD482">
        <v>8.9843204211351946</v>
      </c>
      <c r="AE482">
        <v>17.993017692663781</v>
      </c>
      <c r="AF482">
        <v>9.008697271528586</v>
      </c>
      <c r="AG482">
        <v>0.88415154602515011</v>
      </c>
      <c r="AJ482">
        <v>0.35199952206082702</v>
      </c>
      <c r="AK482">
        <v>0.35681996280078526</v>
      </c>
      <c r="AP482">
        <v>0.13528025579326985</v>
      </c>
      <c r="AQ482">
        <v>0.3476713734878058</v>
      </c>
      <c r="AV482">
        <v>0.62256003364736678</v>
      </c>
      <c r="AW482">
        <v>1.0453395007121065</v>
      </c>
      <c r="BB482">
        <v>1.3723215432789315</v>
      </c>
      <c r="BC482">
        <v>0.78805015659061828</v>
      </c>
      <c r="BG482">
        <v>8.9683200430145256</v>
      </c>
      <c r="BH482">
        <v>18.024350446042789</v>
      </c>
      <c r="BI482">
        <v>9.056030403028263</v>
      </c>
      <c r="BJ482">
        <v>0.88764910611048964</v>
      </c>
    </row>
    <row r="483" spans="1:62" x14ac:dyDescent="0.35">
      <c r="A483">
        <v>22</v>
      </c>
      <c r="B483">
        <v>7</v>
      </c>
      <c r="C483" t="s">
        <v>65</v>
      </c>
      <c r="D483" t="s">
        <v>27</v>
      </c>
      <c r="G483">
        <v>0.46700000000000003</v>
      </c>
      <c r="H483">
        <v>0.46700000000000003</v>
      </c>
      <c r="I483">
        <v>8309</v>
      </c>
      <c r="J483">
        <v>17139</v>
      </c>
      <c r="L483">
        <v>7815</v>
      </c>
      <c r="M483">
        <v>7.2690000000000001</v>
      </c>
      <c r="N483">
        <v>15.843999999999999</v>
      </c>
      <c r="O483">
        <v>8.5749999999999993</v>
      </c>
      <c r="Q483">
        <v>0.751</v>
      </c>
      <c r="R483">
        <v>1</v>
      </c>
      <c r="S483">
        <v>0</v>
      </c>
      <c r="T483">
        <v>0</v>
      </c>
      <c r="V483">
        <v>0</v>
      </c>
      <c r="Y483" s="11">
        <v>44846</v>
      </c>
      <c r="Z483">
        <v>0.74703703703703705</v>
      </c>
      <c r="AB483">
        <v>1</v>
      </c>
      <c r="AD483">
        <v>8.9523196648938548</v>
      </c>
      <c r="AE483">
        <v>18.055683199421793</v>
      </c>
      <c r="AF483">
        <v>9.1033635345279382</v>
      </c>
      <c r="AG483">
        <v>0.89114666619582905</v>
      </c>
    </row>
    <row r="484" spans="1:62" x14ac:dyDescent="0.35">
      <c r="A484">
        <v>23</v>
      </c>
      <c r="B484">
        <v>8</v>
      </c>
      <c r="C484" t="s">
        <v>65</v>
      </c>
      <c r="D484" t="s">
        <v>27</v>
      </c>
      <c r="G484">
        <v>0.6</v>
      </c>
      <c r="H484">
        <v>0.6</v>
      </c>
      <c r="I484">
        <v>10912</v>
      </c>
      <c r="J484">
        <v>22379</v>
      </c>
      <c r="L484">
        <v>10399</v>
      </c>
      <c r="M484">
        <v>7.3220000000000001</v>
      </c>
      <c r="N484">
        <v>16.030999999999999</v>
      </c>
      <c r="O484">
        <v>8.7089999999999996</v>
      </c>
      <c r="Q484">
        <v>0.81</v>
      </c>
      <c r="R484">
        <v>1</v>
      </c>
      <c r="S484">
        <v>0</v>
      </c>
      <c r="T484">
        <v>0</v>
      </c>
      <c r="V484">
        <v>0</v>
      </c>
      <c r="Y484" s="11">
        <v>44846</v>
      </c>
      <c r="Z484">
        <v>0.76145833333333324</v>
      </c>
      <c r="AB484">
        <v>1</v>
      </c>
      <c r="AD484">
        <v>9.1290083218272677</v>
      </c>
      <c r="AE484">
        <v>18.312993097922003</v>
      </c>
      <c r="AF484">
        <v>9.1839847760947357</v>
      </c>
      <c r="AG484">
        <v>0.92052333189131497</v>
      </c>
    </row>
    <row r="485" spans="1:62" x14ac:dyDescent="0.35">
      <c r="A485">
        <v>24</v>
      </c>
      <c r="B485">
        <v>8</v>
      </c>
      <c r="C485" t="s">
        <v>65</v>
      </c>
      <c r="D485" t="s">
        <v>27</v>
      </c>
      <c r="G485">
        <v>0.6</v>
      </c>
      <c r="H485">
        <v>0.6</v>
      </c>
      <c r="I485">
        <v>10957</v>
      </c>
      <c r="J485">
        <v>22509</v>
      </c>
      <c r="L485">
        <v>10748</v>
      </c>
      <c r="M485">
        <v>7.351</v>
      </c>
      <c r="N485">
        <v>16.123000000000001</v>
      </c>
      <c r="O485">
        <v>8.7720000000000002</v>
      </c>
      <c r="Q485">
        <v>0.84</v>
      </c>
      <c r="R485">
        <v>1</v>
      </c>
      <c r="S485">
        <v>0</v>
      </c>
      <c r="T485">
        <v>0</v>
      </c>
      <c r="V485">
        <v>0</v>
      </c>
      <c r="Y485" s="11">
        <v>44846</v>
      </c>
      <c r="Z485">
        <v>0.76921296296296304</v>
      </c>
      <c r="AB485">
        <v>1</v>
      </c>
      <c r="AD485">
        <v>9.1663692047390306</v>
      </c>
      <c r="AE485">
        <v>18.418671512235306</v>
      </c>
      <c r="AF485">
        <v>9.2523023074962758</v>
      </c>
      <c r="AG485">
        <v>0.95117079615953382</v>
      </c>
      <c r="AJ485">
        <v>2.116069090789511</v>
      </c>
      <c r="AK485">
        <v>0.52395744146614109</v>
      </c>
      <c r="AP485">
        <v>2.1159508685906463</v>
      </c>
      <c r="AQ485">
        <v>0.4113010266756274</v>
      </c>
      <c r="AV485">
        <v>2.1158326463918007</v>
      </c>
      <c r="AW485">
        <v>1.3465616603642996</v>
      </c>
      <c r="BB485">
        <v>4.2562095970656548</v>
      </c>
      <c r="BC485">
        <v>2.7421568963323377</v>
      </c>
      <c r="BG485">
        <v>9.190446218171056</v>
      </c>
      <c r="BH485">
        <v>18.380871156346316</v>
      </c>
      <c r="BI485">
        <v>9.1904249381752621</v>
      </c>
      <c r="BJ485">
        <v>0.93830588637359091</v>
      </c>
    </row>
    <row r="486" spans="1:62" x14ac:dyDescent="0.35">
      <c r="A486">
        <v>25</v>
      </c>
      <c r="B486">
        <v>8</v>
      </c>
      <c r="C486" t="s">
        <v>65</v>
      </c>
      <c r="D486" t="s">
        <v>27</v>
      </c>
      <c r="G486">
        <v>0.6</v>
      </c>
      <c r="H486">
        <v>0.6</v>
      </c>
      <c r="I486">
        <v>11015</v>
      </c>
      <c r="J486">
        <v>22416</v>
      </c>
      <c r="L486">
        <v>10455</v>
      </c>
      <c r="M486">
        <v>7.3879999999999999</v>
      </c>
      <c r="N486">
        <v>16.056999999999999</v>
      </c>
      <c r="O486">
        <v>8.67</v>
      </c>
      <c r="Q486">
        <v>0.81499999999999995</v>
      </c>
      <c r="R486">
        <v>1</v>
      </c>
      <c r="S486">
        <v>0</v>
      </c>
      <c r="T486">
        <v>0</v>
      </c>
      <c r="V486">
        <v>0</v>
      </c>
      <c r="Y486" s="11">
        <v>44846</v>
      </c>
      <c r="Z486">
        <v>0.77740740740740744</v>
      </c>
      <c r="AB486">
        <v>1</v>
      </c>
      <c r="AD486">
        <v>9.2145232316030814</v>
      </c>
      <c r="AE486">
        <v>18.34307080045733</v>
      </c>
      <c r="AF486">
        <v>9.1285475688542483</v>
      </c>
      <c r="AG486">
        <v>0.92544097658764812</v>
      </c>
    </row>
    <row r="487" spans="1:62" x14ac:dyDescent="0.35">
      <c r="A487">
        <v>26</v>
      </c>
      <c r="B487">
        <v>1</v>
      </c>
      <c r="C487" t="s">
        <v>71</v>
      </c>
      <c r="D487" t="s">
        <v>27</v>
      </c>
      <c r="G487">
        <v>0.3</v>
      </c>
      <c r="H487">
        <v>0.3</v>
      </c>
      <c r="I487">
        <v>5529</v>
      </c>
      <c r="J487">
        <v>7534</v>
      </c>
      <c r="L487">
        <v>3579</v>
      </c>
      <c r="M487">
        <v>7.7610000000000001</v>
      </c>
      <c r="N487">
        <v>11.102</v>
      </c>
      <c r="O487">
        <v>3.3410000000000002</v>
      </c>
      <c r="Q487">
        <v>0.43099999999999999</v>
      </c>
      <c r="R487">
        <v>1</v>
      </c>
      <c r="S487">
        <v>0</v>
      </c>
      <c r="T487">
        <v>0</v>
      </c>
      <c r="V487">
        <v>0</v>
      </c>
      <c r="Y487" s="11">
        <v>44846</v>
      </c>
      <c r="Z487">
        <v>0.79033564814814816</v>
      </c>
      <c r="AB487">
        <v>1</v>
      </c>
      <c r="AD487">
        <v>9.3196329674757976</v>
      </c>
      <c r="AE487">
        <v>12.490662188444666</v>
      </c>
      <c r="AF487">
        <v>3.1710292209688689</v>
      </c>
      <c r="AG487">
        <v>0.64324891989006439</v>
      </c>
    </row>
    <row r="488" spans="1:62" x14ac:dyDescent="0.35">
      <c r="A488">
        <v>27</v>
      </c>
      <c r="B488">
        <v>1</v>
      </c>
      <c r="C488" t="s">
        <v>71</v>
      </c>
      <c r="D488" t="s">
        <v>27</v>
      </c>
      <c r="G488">
        <v>0.3</v>
      </c>
      <c r="H488">
        <v>0.3</v>
      </c>
      <c r="I488">
        <v>6107</v>
      </c>
      <c r="J488">
        <v>7526</v>
      </c>
      <c r="L488">
        <v>3604</v>
      </c>
      <c r="M488">
        <v>8.5</v>
      </c>
      <c r="N488">
        <v>11.09</v>
      </c>
      <c r="O488">
        <v>2.5910000000000002</v>
      </c>
      <c r="Q488">
        <v>0.435</v>
      </c>
      <c r="R488">
        <v>1</v>
      </c>
      <c r="S488">
        <v>0</v>
      </c>
      <c r="T488">
        <v>0</v>
      </c>
      <c r="V488">
        <v>0</v>
      </c>
      <c r="Y488" s="11">
        <v>44846</v>
      </c>
      <c r="Z488">
        <v>0.7971759259259259</v>
      </c>
      <c r="AB488">
        <v>1</v>
      </c>
      <c r="AD488">
        <v>10.279392537386872</v>
      </c>
      <c r="AE488">
        <v>12.477655614375337</v>
      </c>
      <c r="AF488">
        <v>2.1982630769884643</v>
      </c>
      <c r="AG488">
        <v>0.64763967408321899</v>
      </c>
      <c r="AI488">
        <v>100</v>
      </c>
      <c r="AK488">
        <v>1.9039691260483647</v>
      </c>
      <c r="AO488">
        <v>100</v>
      </c>
      <c r="AQ488">
        <v>0.84336984148229222</v>
      </c>
      <c r="AU488">
        <v>100</v>
      </c>
      <c r="AW488">
        <v>4.2707333788651418</v>
      </c>
      <c r="BA488">
        <v>100</v>
      </c>
      <c r="BC488">
        <v>1.0906554045461603</v>
      </c>
      <c r="BG488">
        <v>10.378191316642425</v>
      </c>
      <c r="BH488">
        <v>12.530494821531988</v>
      </c>
      <c r="BI488">
        <v>2.1523035048895629</v>
      </c>
      <c r="BJ488">
        <v>0.64412707072869524</v>
      </c>
    </row>
    <row r="489" spans="1:62" x14ac:dyDescent="0.35">
      <c r="A489">
        <v>28</v>
      </c>
      <c r="B489">
        <v>1</v>
      </c>
      <c r="C489" t="s">
        <v>71</v>
      </c>
      <c r="D489" t="s">
        <v>27</v>
      </c>
      <c r="G489">
        <v>0.3</v>
      </c>
      <c r="H489">
        <v>0.3</v>
      </c>
      <c r="I489">
        <v>6226</v>
      </c>
      <c r="J489">
        <v>7591</v>
      </c>
      <c r="L489">
        <v>3564</v>
      </c>
      <c r="M489">
        <v>8.6519999999999992</v>
      </c>
      <c r="N489">
        <v>11.182</v>
      </c>
      <c r="O489">
        <v>2.5310000000000001</v>
      </c>
      <c r="Q489">
        <v>0.42799999999999999</v>
      </c>
      <c r="R489">
        <v>1</v>
      </c>
      <c r="S489">
        <v>0</v>
      </c>
      <c r="T489">
        <v>0</v>
      </c>
      <c r="V489">
        <v>0</v>
      </c>
      <c r="Y489" s="11">
        <v>44846</v>
      </c>
      <c r="Z489">
        <v>0.80449074074074067</v>
      </c>
      <c r="AB489">
        <v>1</v>
      </c>
      <c r="AD489">
        <v>10.476990095897976</v>
      </c>
      <c r="AE489">
        <v>12.583334028688638</v>
      </c>
      <c r="AF489">
        <v>2.1063439327906615</v>
      </c>
      <c r="AG489">
        <v>0.6406144673741716</v>
      </c>
    </row>
    <row r="490" spans="1:62" x14ac:dyDescent="0.35">
      <c r="A490">
        <v>29</v>
      </c>
      <c r="B490">
        <v>2</v>
      </c>
      <c r="C490" t="s">
        <v>70</v>
      </c>
      <c r="D490" t="s">
        <v>27</v>
      </c>
      <c r="G490">
        <v>0.5</v>
      </c>
      <c r="H490">
        <v>0.5</v>
      </c>
      <c r="I490">
        <v>5928</v>
      </c>
      <c r="J490">
        <v>7365</v>
      </c>
      <c r="L490">
        <v>3257</v>
      </c>
      <c r="M490">
        <v>4.9619999999999997</v>
      </c>
      <c r="N490">
        <v>6.5179999999999998</v>
      </c>
      <c r="O490">
        <v>1.556</v>
      </c>
      <c r="Q490">
        <v>0.22500000000000001</v>
      </c>
      <c r="R490">
        <v>1</v>
      </c>
      <c r="S490">
        <v>0</v>
      </c>
      <c r="T490">
        <v>0</v>
      </c>
      <c r="V490">
        <v>0</v>
      </c>
      <c r="Y490" s="11">
        <v>44846</v>
      </c>
      <c r="Z490">
        <v>0.81769675925925922</v>
      </c>
      <c r="AB490">
        <v>1</v>
      </c>
      <c r="AD490">
        <v>5.9892995746666395</v>
      </c>
      <c r="AE490">
        <v>7.3295389867380489</v>
      </c>
      <c r="AF490">
        <v>1.3402394120714094</v>
      </c>
      <c r="AG490">
        <v>0.35201760352934008</v>
      </c>
    </row>
    <row r="491" spans="1:62" x14ac:dyDescent="0.35">
      <c r="A491">
        <v>30</v>
      </c>
      <c r="B491">
        <v>2</v>
      </c>
      <c r="C491" t="s">
        <v>70</v>
      </c>
      <c r="D491" t="s">
        <v>27</v>
      </c>
      <c r="G491">
        <v>0.5</v>
      </c>
      <c r="H491">
        <v>0.5</v>
      </c>
      <c r="I491">
        <v>4052</v>
      </c>
      <c r="J491">
        <v>7381</v>
      </c>
      <c r="L491">
        <v>3238</v>
      </c>
      <c r="M491">
        <v>3.5230000000000001</v>
      </c>
      <c r="N491">
        <v>6.532</v>
      </c>
      <c r="O491">
        <v>3.0089999999999999</v>
      </c>
      <c r="Q491">
        <v>0.223</v>
      </c>
      <c r="R491">
        <v>1</v>
      </c>
      <c r="S491">
        <v>0</v>
      </c>
      <c r="T491">
        <v>0</v>
      </c>
      <c r="V491">
        <v>0</v>
      </c>
      <c r="Y491" s="11">
        <v>44846</v>
      </c>
      <c r="Z491">
        <v>0.82481481481481478</v>
      </c>
      <c r="AB491">
        <v>1</v>
      </c>
      <c r="AD491">
        <v>4.1202591388674978</v>
      </c>
      <c r="AE491">
        <v>7.3451468756212446</v>
      </c>
      <c r="AF491">
        <v>3.2248877367537467</v>
      </c>
      <c r="AG491">
        <v>0.35001541961726162</v>
      </c>
      <c r="AK491">
        <v>2.3980807441346719</v>
      </c>
      <c r="AQ491">
        <v>0.10630273944386535</v>
      </c>
      <c r="AW491">
        <v>2.7473358234965097</v>
      </c>
      <c r="BC491">
        <v>1.5830254117935658</v>
      </c>
      <c r="BG491">
        <v>4.0714409185294604</v>
      </c>
      <c r="BH491">
        <v>7.3412449034004457</v>
      </c>
      <c r="BI491">
        <v>3.2698039848709852</v>
      </c>
      <c r="BJ491">
        <v>0.35280793928410792</v>
      </c>
    </row>
    <row r="492" spans="1:62" x14ac:dyDescent="0.35">
      <c r="A492">
        <v>31</v>
      </c>
      <c r="B492">
        <v>2</v>
      </c>
      <c r="C492" t="s">
        <v>70</v>
      </c>
      <c r="D492" t="s">
        <v>27</v>
      </c>
      <c r="G492">
        <v>0.5</v>
      </c>
      <c r="H492">
        <v>0.5</v>
      </c>
      <c r="I492">
        <v>3954</v>
      </c>
      <c r="J492">
        <v>7373</v>
      </c>
      <c r="L492">
        <v>3291</v>
      </c>
      <c r="M492">
        <v>3.448</v>
      </c>
      <c r="N492">
        <v>6.5250000000000004</v>
      </c>
      <c r="O492">
        <v>3.077</v>
      </c>
      <c r="Q492">
        <v>0.22800000000000001</v>
      </c>
      <c r="R492">
        <v>1</v>
      </c>
      <c r="S492">
        <v>0</v>
      </c>
      <c r="T492">
        <v>0</v>
      </c>
      <c r="V492">
        <v>0</v>
      </c>
      <c r="Y492" s="11">
        <v>44846</v>
      </c>
      <c r="Z492">
        <v>0.83234953703703696</v>
      </c>
      <c r="AB492">
        <v>1</v>
      </c>
      <c r="AD492">
        <v>4.022622698191423</v>
      </c>
      <c r="AE492">
        <v>7.3373429311796468</v>
      </c>
      <c r="AF492">
        <v>3.3147202329882237</v>
      </c>
      <c r="AG492">
        <v>0.35560045895095427</v>
      </c>
    </row>
    <row r="493" spans="1:62" x14ac:dyDescent="0.35">
      <c r="A493">
        <v>32</v>
      </c>
      <c r="B493">
        <v>9</v>
      </c>
      <c r="C493" t="s">
        <v>179</v>
      </c>
      <c r="D493" t="s">
        <v>27</v>
      </c>
      <c r="G493">
        <v>0.5</v>
      </c>
      <c r="H493">
        <v>0.5</v>
      </c>
      <c r="I493">
        <v>19828</v>
      </c>
      <c r="J493">
        <v>27322</v>
      </c>
      <c r="L493">
        <v>1895</v>
      </c>
      <c r="M493">
        <v>15.625999999999999</v>
      </c>
      <c r="N493">
        <v>23.425999999999998</v>
      </c>
      <c r="O493">
        <v>7.7990000000000004</v>
      </c>
      <c r="Q493">
        <v>8.2000000000000003E-2</v>
      </c>
      <c r="R493">
        <v>1</v>
      </c>
      <c r="S493">
        <v>0</v>
      </c>
      <c r="T493">
        <v>0</v>
      </c>
      <c r="V493">
        <v>0</v>
      </c>
      <c r="Y493" s="11">
        <v>44846</v>
      </c>
      <c r="Z493">
        <v>0.84634259259259259</v>
      </c>
      <c r="AB493">
        <v>1</v>
      </c>
      <c r="AD493">
        <v>19.837733507293546</v>
      </c>
      <c r="AE493">
        <v>26.79745388935854</v>
      </c>
      <c r="AF493">
        <v>6.9597203820649938</v>
      </c>
      <c r="AG493">
        <v>0.20849263046350366</v>
      </c>
    </row>
    <row r="494" spans="1:62" x14ac:dyDescent="0.35">
      <c r="A494">
        <v>33</v>
      </c>
      <c r="B494">
        <v>9</v>
      </c>
      <c r="C494" t="s">
        <v>179</v>
      </c>
      <c r="D494" t="s">
        <v>27</v>
      </c>
      <c r="G494">
        <v>0.5</v>
      </c>
      <c r="H494">
        <v>0.5</v>
      </c>
      <c r="I494">
        <v>25761</v>
      </c>
      <c r="J494">
        <v>27444</v>
      </c>
      <c r="L494">
        <v>1867</v>
      </c>
      <c r="M494">
        <v>20.178000000000001</v>
      </c>
      <c r="N494">
        <v>23.529</v>
      </c>
      <c r="O494">
        <v>3.351</v>
      </c>
      <c r="Q494">
        <v>7.9000000000000001E-2</v>
      </c>
      <c r="R494">
        <v>1</v>
      </c>
      <c r="S494">
        <v>0</v>
      </c>
      <c r="T494">
        <v>0</v>
      </c>
      <c r="V494">
        <v>0</v>
      </c>
      <c r="Y494" s="11">
        <v>44846</v>
      </c>
      <c r="Z494">
        <v>0.85445601851851849</v>
      </c>
      <c r="AB494">
        <v>1</v>
      </c>
      <c r="AD494">
        <v>25.748723329039983</v>
      </c>
      <c r="AE494">
        <v>26.916464042092908</v>
      </c>
      <c r="AF494">
        <v>1.1677407130529254</v>
      </c>
      <c r="AG494">
        <v>0.2055420436457038</v>
      </c>
      <c r="AK494">
        <v>0.39003516010719785</v>
      </c>
      <c r="AQ494">
        <v>0.15209854581412727</v>
      </c>
      <c r="AW494">
        <v>5.2424553911332268</v>
      </c>
      <c r="BC494">
        <v>0.87537739506139989</v>
      </c>
      <c r="BG494">
        <v>25.799035984694491</v>
      </c>
      <c r="BH494">
        <v>26.936949396252103</v>
      </c>
      <c r="BI494">
        <v>1.1379134115576104</v>
      </c>
      <c r="BJ494">
        <v>0.20464632979030026</v>
      </c>
    </row>
    <row r="495" spans="1:62" x14ac:dyDescent="0.35">
      <c r="A495">
        <v>34</v>
      </c>
      <c r="B495">
        <v>9</v>
      </c>
      <c r="C495" t="s">
        <v>179</v>
      </c>
      <c r="D495" t="s">
        <v>27</v>
      </c>
      <c r="G495">
        <v>0.5</v>
      </c>
      <c r="H495">
        <v>0.5</v>
      </c>
      <c r="I495">
        <v>25862</v>
      </c>
      <c r="J495">
        <v>27486</v>
      </c>
      <c r="L495">
        <v>1850</v>
      </c>
      <c r="M495">
        <v>20.254999999999999</v>
      </c>
      <c r="N495">
        <v>23.565000000000001</v>
      </c>
      <c r="O495">
        <v>3.3090000000000002</v>
      </c>
      <c r="Q495">
        <v>7.8E-2</v>
      </c>
      <c r="R495">
        <v>1</v>
      </c>
      <c r="S495">
        <v>0</v>
      </c>
      <c r="T495">
        <v>0</v>
      </c>
      <c r="V495">
        <v>0</v>
      </c>
      <c r="Y495" s="11">
        <v>44846</v>
      </c>
      <c r="Z495">
        <v>0.86273148148148149</v>
      </c>
      <c r="AB495">
        <v>1</v>
      </c>
      <c r="AD495">
        <v>25.849348640349</v>
      </c>
      <c r="AE495">
        <v>26.957434750411295</v>
      </c>
      <c r="AF495">
        <v>1.1080861100622954</v>
      </c>
      <c r="AG495">
        <v>0.20375061593489671</v>
      </c>
    </row>
    <row r="496" spans="1:62" x14ac:dyDescent="0.35">
      <c r="A496">
        <v>35</v>
      </c>
      <c r="B496">
        <v>10</v>
      </c>
      <c r="C496" t="s">
        <v>180</v>
      </c>
      <c r="D496" t="s">
        <v>27</v>
      </c>
      <c r="G496">
        <v>0.5</v>
      </c>
      <c r="H496">
        <v>0.5</v>
      </c>
      <c r="I496">
        <v>10064</v>
      </c>
      <c r="J496">
        <v>7169</v>
      </c>
      <c r="L496">
        <v>1885</v>
      </c>
      <c r="M496">
        <v>8.1359999999999992</v>
      </c>
      <c r="N496">
        <v>6.3520000000000003</v>
      </c>
      <c r="O496">
        <v>0</v>
      </c>
      <c r="Q496">
        <v>8.1000000000000003E-2</v>
      </c>
      <c r="R496">
        <v>1</v>
      </c>
      <c r="S496">
        <v>0</v>
      </c>
      <c r="T496">
        <v>0</v>
      </c>
      <c r="V496">
        <v>0</v>
      </c>
      <c r="Y496" s="11">
        <v>44846</v>
      </c>
      <c r="Z496">
        <v>0.8762847222222222</v>
      </c>
      <c r="AB496">
        <v>1</v>
      </c>
      <c r="AD496">
        <v>10.10995588728138</v>
      </c>
      <c r="AE496">
        <v>7.1383423479189068</v>
      </c>
      <c r="AF496">
        <v>-2.9716135393624734</v>
      </c>
      <c r="AG496">
        <v>0.20743884945714658</v>
      </c>
    </row>
    <row r="497" spans="1:62" x14ac:dyDescent="0.35">
      <c r="A497">
        <v>36</v>
      </c>
      <c r="B497">
        <v>10</v>
      </c>
      <c r="C497" t="s">
        <v>180</v>
      </c>
      <c r="D497" t="s">
        <v>27</v>
      </c>
      <c r="G497">
        <v>0.5</v>
      </c>
      <c r="H497">
        <v>0.5</v>
      </c>
      <c r="I497">
        <v>5618</v>
      </c>
      <c r="J497">
        <v>7209</v>
      </c>
      <c r="L497">
        <v>1860</v>
      </c>
      <c r="M497">
        <v>4.7249999999999996</v>
      </c>
      <c r="N497">
        <v>6.3860000000000001</v>
      </c>
      <c r="O497">
        <v>1.661</v>
      </c>
      <c r="Q497">
        <v>7.8E-2</v>
      </c>
      <c r="R497">
        <v>1</v>
      </c>
      <c r="S497">
        <v>0</v>
      </c>
      <c r="T497">
        <v>0</v>
      </c>
      <c r="V497">
        <v>0</v>
      </c>
      <c r="Y497" s="11">
        <v>44846</v>
      </c>
      <c r="Z497">
        <v>0.88340277777777787</v>
      </c>
      <c r="AB497">
        <v>1</v>
      </c>
      <c r="AD497">
        <v>5.6804496092627312</v>
      </c>
      <c r="AE497">
        <v>7.177362070126895</v>
      </c>
      <c r="AF497">
        <v>1.4969124608641637</v>
      </c>
      <c r="AG497">
        <v>0.20480439694125382</v>
      </c>
      <c r="AK497">
        <v>2.1449712130620275</v>
      </c>
      <c r="AQ497">
        <v>0.12224646235194465</v>
      </c>
      <c r="AW497">
        <v>8.2820438541003387</v>
      </c>
      <c r="BC497">
        <v>0.66665998876760268</v>
      </c>
      <c r="BG497">
        <v>5.6201740514984202</v>
      </c>
      <c r="BH497">
        <v>7.1817517888752942</v>
      </c>
      <c r="BI497">
        <v>1.561577737376874</v>
      </c>
      <c r="BJ497">
        <v>0.20548935459538592</v>
      </c>
    </row>
    <row r="498" spans="1:62" x14ac:dyDescent="0.35">
      <c r="A498">
        <v>37</v>
      </c>
      <c r="B498">
        <v>10</v>
      </c>
      <c r="C498" t="s">
        <v>180</v>
      </c>
      <c r="D498" t="s">
        <v>27</v>
      </c>
      <c r="G498">
        <v>0.5</v>
      </c>
      <c r="H498">
        <v>0.5</v>
      </c>
      <c r="I498">
        <v>5497</v>
      </c>
      <c r="J498">
        <v>7218</v>
      </c>
      <c r="L498">
        <v>1873</v>
      </c>
      <c r="M498">
        <v>4.6319999999999997</v>
      </c>
      <c r="N498">
        <v>6.3940000000000001</v>
      </c>
      <c r="O498">
        <v>1.7609999999999999</v>
      </c>
      <c r="Q498">
        <v>0.08</v>
      </c>
      <c r="R498">
        <v>1</v>
      </c>
      <c r="S498">
        <v>0</v>
      </c>
      <c r="T498">
        <v>0</v>
      </c>
      <c r="V498">
        <v>0</v>
      </c>
      <c r="Y498" s="11">
        <v>44846</v>
      </c>
      <c r="Z498">
        <v>0.89105324074074066</v>
      </c>
      <c r="AB498">
        <v>1</v>
      </c>
      <c r="AD498">
        <v>5.5598984937341083</v>
      </c>
      <c r="AE498">
        <v>7.1861415076236925</v>
      </c>
      <c r="AF498">
        <v>1.6262430138895843</v>
      </c>
      <c r="AG498">
        <v>0.20617431224951804</v>
      </c>
    </row>
    <row r="499" spans="1:62" x14ac:dyDescent="0.35">
      <c r="A499">
        <v>38</v>
      </c>
      <c r="B499">
        <v>11</v>
      </c>
      <c r="C499" t="s">
        <v>181</v>
      </c>
      <c r="D499" t="s">
        <v>27</v>
      </c>
      <c r="G499">
        <v>0.5</v>
      </c>
      <c r="H499">
        <v>0.5</v>
      </c>
      <c r="I499">
        <v>1107</v>
      </c>
      <c r="J499">
        <v>443</v>
      </c>
      <c r="L499">
        <v>123</v>
      </c>
      <c r="M499">
        <v>1.264</v>
      </c>
      <c r="N499">
        <v>0.65400000000000003</v>
      </c>
      <c r="O499">
        <v>0</v>
      </c>
      <c r="Q499">
        <v>0</v>
      </c>
      <c r="R499">
        <v>1</v>
      </c>
      <c r="S499">
        <v>0</v>
      </c>
      <c r="T499">
        <v>0</v>
      </c>
      <c r="V499">
        <v>0</v>
      </c>
      <c r="Y499" s="11">
        <v>44846</v>
      </c>
      <c r="Z499">
        <v>0.90210648148148154</v>
      </c>
      <c r="AB499">
        <v>3</v>
      </c>
      <c r="AC499" t="s">
        <v>200</v>
      </c>
      <c r="AD499">
        <v>1.1861844675303579</v>
      </c>
      <c r="AE499">
        <v>0.57717605864569732</v>
      </c>
      <c r="AF499">
        <v>-0.60900840888466057</v>
      </c>
      <c r="AG499">
        <v>2.1762636137026288E-2</v>
      </c>
    </row>
    <row r="500" spans="1:62" x14ac:dyDescent="0.35">
      <c r="A500">
        <v>39</v>
      </c>
      <c r="B500">
        <v>11</v>
      </c>
      <c r="C500" t="s">
        <v>181</v>
      </c>
      <c r="D500" t="s">
        <v>27</v>
      </c>
      <c r="G500">
        <v>0.5</v>
      </c>
      <c r="H500">
        <v>0.5</v>
      </c>
      <c r="I500">
        <v>1385</v>
      </c>
      <c r="J500">
        <v>5207</v>
      </c>
      <c r="L500">
        <v>1465</v>
      </c>
      <c r="M500">
        <v>1.478</v>
      </c>
      <c r="N500">
        <v>4.6890000000000001</v>
      </c>
      <c r="O500">
        <v>3.2120000000000002</v>
      </c>
      <c r="Q500">
        <v>3.6999999999999998E-2</v>
      </c>
      <c r="R500">
        <v>1</v>
      </c>
      <c r="S500">
        <v>0</v>
      </c>
      <c r="T500">
        <v>0</v>
      </c>
      <c r="V500">
        <v>0</v>
      </c>
      <c r="Y500" s="11">
        <v>44846</v>
      </c>
      <c r="Z500">
        <v>0.90839120370370363</v>
      </c>
      <c r="AB500">
        <v>3</v>
      </c>
      <c r="AC500" t="s">
        <v>200</v>
      </c>
      <c r="AD500">
        <v>1.4631531461828959</v>
      </c>
      <c r="AE500">
        <v>5.2244249736170874</v>
      </c>
      <c r="AF500">
        <v>3.7612718274341912</v>
      </c>
      <c r="AG500">
        <v>0.16318004719014853</v>
      </c>
      <c r="AK500">
        <v>85.894053949688654</v>
      </c>
      <c r="AQ500">
        <v>22.164385497043924</v>
      </c>
      <c r="AW500">
        <v>27.197537096425936</v>
      </c>
      <c r="BC500">
        <v>11.100813154777075</v>
      </c>
      <c r="BG500">
        <v>2.5645519744216765</v>
      </c>
      <c r="BH500">
        <v>5.87556658796289</v>
      </c>
      <c r="BI500">
        <v>3.3110146135412135</v>
      </c>
      <c r="BJ500">
        <v>0.17276945434799812</v>
      </c>
    </row>
    <row r="501" spans="1:62" x14ac:dyDescent="0.35">
      <c r="A501">
        <v>40</v>
      </c>
      <c r="B501">
        <v>11</v>
      </c>
      <c r="C501" t="s">
        <v>181</v>
      </c>
      <c r="D501" t="s">
        <v>27</v>
      </c>
      <c r="G501">
        <v>0.5</v>
      </c>
      <c r="H501">
        <v>0.5</v>
      </c>
      <c r="I501">
        <v>3596</v>
      </c>
      <c r="J501">
        <v>6542</v>
      </c>
      <c r="L501">
        <v>1647</v>
      </c>
      <c r="M501">
        <v>3.173</v>
      </c>
      <c r="N501">
        <v>5.8209999999999997</v>
      </c>
      <c r="O501">
        <v>2.6480000000000001</v>
      </c>
      <c r="Q501">
        <v>5.6000000000000001E-2</v>
      </c>
      <c r="R501">
        <v>1</v>
      </c>
      <c r="S501">
        <v>0</v>
      </c>
      <c r="T501">
        <v>0</v>
      </c>
      <c r="V501">
        <v>0</v>
      </c>
      <c r="Y501" s="11">
        <v>44846</v>
      </c>
      <c r="Z501">
        <v>0.91565972222222225</v>
      </c>
      <c r="AB501">
        <v>3</v>
      </c>
      <c r="AC501" t="s">
        <v>200</v>
      </c>
      <c r="AD501">
        <v>3.6659508026604568</v>
      </c>
      <c r="AE501">
        <v>6.5267082023086926</v>
      </c>
      <c r="AF501">
        <v>2.8607573996482358</v>
      </c>
      <c r="AG501">
        <v>0.18235886150584768</v>
      </c>
    </row>
    <row r="502" spans="1:62" x14ac:dyDescent="0.35">
      <c r="A502">
        <v>41</v>
      </c>
      <c r="B502">
        <v>12</v>
      </c>
      <c r="C502" t="s">
        <v>182</v>
      </c>
      <c r="D502" t="s">
        <v>27</v>
      </c>
      <c r="G502">
        <v>0.5</v>
      </c>
      <c r="H502">
        <v>0.5</v>
      </c>
      <c r="I502">
        <v>1038</v>
      </c>
      <c r="J502">
        <v>139</v>
      </c>
      <c r="L502">
        <v>118</v>
      </c>
      <c r="M502">
        <v>1.2110000000000001</v>
      </c>
      <c r="N502">
        <v>0.39600000000000002</v>
      </c>
      <c r="O502">
        <v>0</v>
      </c>
      <c r="Q502">
        <v>0</v>
      </c>
      <c r="R502">
        <v>1</v>
      </c>
      <c r="S502">
        <v>0</v>
      </c>
      <c r="T502">
        <v>0</v>
      </c>
      <c r="V502">
        <v>0</v>
      </c>
      <c r="Y502" s="11">
        <v>44846</v>
      </c>
      <c r="Z502">
        <v>0.92673611111111109</v>
      </c>
      <c r="AB502">
        <v>3</v>
      </c>
      <c r="AC502" t="s">
        <v>200</v>
      </c>
      <c r="AD502">
        <v>1.1174404429727134</v>
      </c>
      <c r="AE502">
        <v>0.28062616986498734</v>
      </c>
      <c r="AF502">
        <v>-0.83681427310772605</v>
      </c>
      <c r="AG502">
        <v>2.1235745633847739E-2</v>
      </c>
    </row>
    <row r="503" spans="1:62" x14ac:dyDescent="0.35">
      <c r="A503">
        <v>42</v>
      </c>
      <c r="B503">
        <v>12</v>
      </c>
      <c r="C503" t="s">
        <v>182</v>
      </c>
      <c r="D503" t="s">
        <v>27</v>
      </c>
      <c r="G503">
        <v>0.5</v>
      </c>
      <c r="H503">
        <v>0.5</v>
      </c>
      <c r="I503">
        <v>687</v>
      </c>
      <c r="J503">
        <v>1011</v>
      </c>
      <c r="L503">
        <v>659</v>
      </c>
      <c r="M503">
        <v>0.94199999999999995</v>
      </c>
      <c r="N503">
        <v>1.135</v>
      </c>
      <c r="O503">
        <v>0.193</v>
      </c>
      <c r="Q503">
        <v>0</v>
      </c>
      <c r="R503">
        <v>1</v>
      </c>
      <c r="S503">
        <v>0</v>
      </c>
      <c r="T503">
        <v>0</v>
      </c>
      <c r="V503">
        <v>0</v>
      </c>
      <c r="Y503" s="11">
        <v>44846</v>
      </c>
      <c r="Z503">
        <v>0.93256944444444445</v>
      </c>
      <c r="AB503">
        <v>3</v>
      </c>
      <c r="AC503" t="s">
        <v>200</v>
      </c>
      <c r="AD503">
        <v>0.76774257891860942</v>
      </c>
      <c r="AE503">
        <v>1.1312561139991293</v>
      </c>
      <c r="AF503">
        <v>0.36351353508051987</v>
      </c>
      <c r="AG503">
        <v>7.8245298077766617E-2</v>
      </c>
      <c r="AK503">
        <v>30.856738204945831</v>
      </c>
      <c r="AQ503">
        <v>67.441048581801056</v>
      </c>
      <c r="AW503">
        <v>130.20578068016485</v>
      </c>
      <c r="BC503">
        <v>50.677737666360272</v>
      </c>
      <c r="BG503">
        <v>0.66512468718763307</v>
      </c>
      <c r="BH503">
        <v>1.7067970165669548</v>
      </c>
      <c r="BI503">
        <v>1.0416723293793217</v>
      </c>
      <c r="BJ503">
        <v>0.10480057943796543</v>
      </c>
    </row>
    <row r="504" spans="1:62" x14ac:dyDescent="0.35">
      <c r="A504">
        <v>43</v>
      </c>
      <c r="B504">
        <v>12</v>
      </c>
      <c r="C504" t="s">
        <v>182</v>
      </c>
      <c r="D504" t="s">
        <v>27</v>
      </c>
      <c r="G504">
        <v>0.5</v>
      </c>
      <c r="H504">
        <v>0.5</v>
      </c>
      <c r="I504">
        <v>481</v>
      </c>
      <c r="J504">
        <v>2191</v>
      </c>
      <c r="L504">
        <v>1163</v>
      </c>
      <c r="M504">
        <v>0.78400000000000003</v>
      </c>
      <c r="N504">
        <v>2.1349999999999998</v>
      </c>
      <c r="O504">
        <v>1.351</v>
      </c>
      <c r="Q504">
        <v>6.0000000000000001E-3</v>
      </c>
      <c r="R504">
        <v>1</v>
      </c>
      <c r="S504">
        <v>0</v>
      </c>
      <c r="T504">
        <v>0</v>
      </c>
      <c r="V504">
        <v>0</v>
      </c>
      <c r="Y504" s="11">
        <v>44846</v>
      </c>
      <c r="Z504">
        <v>0.93921296296296297</v>
      </c>
      <c r="AB504">
        <v>3</v>
      </c>
      <c r="AC504" t="s">
        <v>200</v>
      </c>
      <c r="AD504">
        <v>0.56250679545665661</v>
      </c>
      <c r="AE504">
        <v>2.2823379191347803</v>
      </c>
      <c r="AF504">
        <v>1.7198311236781239</v>
      </c>
      <c r="AG504">
        <v>0.13135586079816425</v>
      </c>
    </row>
    <row r="505" spans="1:62" x14ac:dyDescent="0.35">
      <c r="A505">
        <v>44</v>
      </c>
      <c r="B505">
        <v>13</v>
      </c>
      <c r="C505" t="s">
        <v>183</v>
      </c>
      <c r="D505" t="s">
        <v>27</v>
      </c>
      <c r="G505">
        <v>0.5</v>
      </c>
      <c r="H505">
        <v>0.5</v>
      </c>
      <c r="I505">
        <v>102</v>
      </c>
      <c r="J505">
        <v>29</v>
      </c>
      <c r="L505">
        <v>176</v>
      </c>
      <c r="M505">
        <v>0.49299999999999999</v>
      </c>
      <c r="N505">
        <v>0.30299999999999999</v>
      </c>
      <c r="O505">
        <v>0</v>
      </c>
      <c r="Q505">
        <v>0</v>
      </c>
      <c r="R505">
        <v>1</v>
      </c>
      <c r="S505">
        <v>0</v>
      </c>
      <c r="T505">
        <v>0</v>
      </c>
      <c r="V505">
        <v>0</v>
      </c>
      <c r="Y505" s="11">
        <v>44846</v>
      </c>
      <c r="Z505">
        <v>0.94944444444444442</v>
      </c>
      <c r="AB505">
        <v>3</v>
      </c>
      <c r="AC505" t="s">
        <v>200</v>
      </c>
      <c r="AD505">
        <v>0.18491280549510289</v>
      </c>
      <c r="AE505">
        <v>0.17332193379301988</v>
      </c>
      <c r="AF505">
        <v>-1.1590871702083005E-2</v>
      </c>
      <c r="AG505">
        <v>2.7347675470718893E-2</v>
      </c>
    </row>
    <row r="506" spans="1:62" x14ac:dyDescent="0.35">
      <c r="A506">
        <v>45</v>
      </c>
      <c r="B506">
        <v>13</v>
      </c>
      <c r="C506" t="s">
        <v>183</v>
      </c>
      <c r="D506" t="s">
        <v>27</v>
      </c>
      <c r="G506">
        <v>0.5</v>
      </c>
      <c r="H506">
        <v>0.5</v>
      </c>
      <c r="I506">
        <v>124</v>
      </c>
      <c r="J506">
        <v>33</v>
      </c>
      <c r="L506">
        <v>177</v>
      </c>
      <c r="M506">
        <v>0.51</v>
      </c>
      <c r="N506">
        <v>0.30599999999999999</v>
      </c>
      <c r="O506">
        <v>0</v>
      </c>
      <c r="Q506">
        <v>0</v>
      </c>
      <c r="R506">
        <v>1</v>
      </c>
      <c r="S506">
        <v>0</v>
      </c>
      <c r="T506">
        <v>0</v>
      </c>
      <c r="V506">
        <v>0</v>
      </c>
      <c r="Y506" s="11">
        <v>44846</v>
      </c>
      <c r="Z506">
        <v>0.95498842592592592</v>
      </c>
      <c r="AB506">
        <v>3</v>
      </c>
      <c r="AC506" t="s">
        <v>200</v>
      </c>
      <c r="AD506">
        <v>0.20683119013667067</v>
      </c>
      <c r="AE506">
        <v>0.17722390601381871</v>
      </c>
      <c r="AF506">
        <v>-2.9607284122851962E-2</v>
      </c>
      <c r="AG506">
        <v>2.7453053571354604E-2</v>
      </c>
      <c r="AK506">
        <v>25.529416639387211</v>
      </c>
      <c r="AQ506">
        <v>144.58355338954249</v>
      </c>
      <c r="AW506">
        <v>212.98026400765465</v>
      </c>
      <c r="BC506">
        <v>107.94680471664562</v>
      </c>
      <c r="BG506">
        <v>0.18341837017863238</v>
      </c>
      <c r="BH506">
        <v>0.63960761417847845</v>
      </c>
      <c r="BI506">
        <v>0.45618924399984606</v>
      </c>
      <c r="BJ506">
        <v>5.964606331556388E-2</v>
      </c>
    </row>
    <row r="507" spans="1:62" x14ac:dyDescent="0.35">
      <c r="A507">
        <v>46</v>
      </c>
      <c r="B507">
        <v>13</v>
      </c>
      <c r="C507" t="s">
        <v>183</v>
      </c>
      <c r="D507" t="s">
        <v>27</v>
      </c>
      <c r="G507">
        <v>0.5</v>
      </c>
      <c r="H507">
        <v>0.5</v>
      </c>
      <c r="I507">
        <v>77</v>
      </c>
      <c r="J507">
        <v>981</v>
      </c>
      <c r="L507">
        <v>788</v>
      </c>
      <c r="M507">
        <v>0.47399999999999998</v>
      </c>
      <c r="N507">
        <v>1.109</v>
      </c>
      <c r="O507">
        <v>0.63500000000000001</v>
      </c>
      <c r="Q507">
        <v>0</v>
      </c>
      <c r="R507">
        <v>1</v>
      </c>
      <c r="S507">
        <v>0</v>
      </c>
      <c r="T507">
        <v>0</v>
      </c>
      <c r="V507">
        <v>0</v>
      </c>
      <c r="Y507" s="11">
        <v>44846</v>
      </c>
      <c r="Z507">
        <v>0.96137731481481481</v>
      </c>
      <c r="AB507">
        <v>3</v>
      </c>
      <c r="AC507" t="s">
        <v>200</v>
      </c>
      <c r="AD507">
        <v>0.16000555022059407</v>
      </c>
      <c r="AE507">
        <v>1.1019913223431381</v>
      </c>
      <c r="AF507">
        <v>0.94198577212254408</v>
      </c>
      <c r="AG507">
        <v>9.1839073059773152E-2</v>
      </c>
    </row>
    <row r="508" spans="1:62" x14ac:dyDescent="0.35">
      <c r="A508">
        <v>47</v>
      </c>
      <c r="B508">
        <v>14</v>
      </c>
      <c r="C508" t="s">
        <v>184</v>
      </c>
      <c r="D508" t="s">
        <v>27</v>
      </c>
      <c r="G508">
        <v>0.5</v>
      </c>
      <c r="H508">
        <v>0.5</v>
      </c>
      <c r="I508">
        <v>191</v>
      </c>
      <c r="J508">
        <v>44</v>
      </c>
      <c r="L508">
        <v>84</v>
      </c>
      <c r="M508">
        <v>0.56200000000000006</v>
      </c>
      <c r="N508">
        <v>0.316</v>
      </c>
      <c r="O508">
        <v>0</v>
      </c>
      <c r="Q508">
        <v>0</v>
      </c>
      <c r="R508">
        <v>1</v>
      </c>
      <c r="S508">
        <v>0</v>
      </c>
      <c r="T508">
        <v>0</v>
      </c>
      <c r="V508">
        <v>0</v>
      </c>
      <c r="Y508" s="11">
        <v>44846</v>
      </c>
      <c r="Z508">
        <v>0.97142361111111108</v>
      </c>
      <c r="AB508">
        <v>3</v>
      </c>
      <c r="AC508" t="s">
        <v>200</v>
      </c>
      <c r="AD508">
        <v>0.27358263427235435</v>
      </c>
      <c r="AE508">
        <v>0.18795432962101546</v>
      </c>
      <c r="AF508">
        <v>-8.5628304651338888E-2</v>
      </c>
      <c r="AG508">
        <v>1.7652890212233614E-2</v>
      </c>
    </row>
    <row r="509" spans="1:62" x14ac:dyDescent="0.35">
      <c r="A509">
        <v>48</v>
      </c>
      <c r="B509">
        <v>14</v>
      </c>
      <c r="C509" t="s">
        <v>184</v>
      </c>
      <c r="D509" t="s">
        <v>27</v>
      </c>
      <c r="G509">
        <v>0.5</v>
      </c>
      <c r="H509">
        <v>0.5</v>
      </c>
      <c r="I509">
        <v>148</v>
      </c>
      <c r="J509">
        <v>38</v>
      </c>
      <c r="L509">
        <v>75</v>
      </c>
      <c r="M509">
        <v>0.52800000000000002</v>
      </c>
      <c r="N509">
        <v>0.311</v>
      </c>
      <c r="O509">
        <v>0</v>
      </c>
      <c r="Q509">
        <v>0</v>
      </c>
      <c r="R509">
        <v>1</v>
      </c>
      <c r="S509">
        <v>0</v>
      </c>
      <c r="T509">
        <v>0</v>
      </c>
      <c r="V509">
        <v>0</v>
      </c>
      <c r="Y509" s="11">
        <v>44846</v>
      </c>
      <c r="Z509">
        <v>0.97703703703703704</v>
      </c>
      <c r="AB509">
        <v>3</v>
      </c>
      <c r="AC509" t="s">
        <v>200</v>
      </c>
      <c r="AD509">
        <v>0.23074215520019914</v>
      </c>
      <c r="AE509">
        <v>0.18210137128981721</v>
      </c>
      <c r="AF509">
        <v>-4.864078391038193E-2</v>
      </c>
      <c r="AG509">
        <v>1.6704487306512229E-2</v>
      </c>
      <c r="AK509">
        <v>19.942892356284709</v>
      </c>
      <c r="AQ509">
        <v>153.04783338405764</v>
      </c>
      <c r="AW509">
        <v>217.19154013631871</v>
      </c>
      <c r="BC509">
        <v>129.70613402116442</v>
      </c>
      <c r="BG509">
        <v>0.20982006076961174</v>
      </c>
      <c r="BH509">
        <v>0.77568889537883701</v>
      </c>
      <c r="BI509">
        <v>0.56586883460922532</v>
      </c>
      <c r="BJ509">
        <v>4.7527581742457276E-2</v>
      </c>
    </row>
    <row r="510" spans="1:62" x14ac:dyDescent="0.35">
      <c r="A510">
        <v>49</v>
      </c>
      <c r="B510">
        <v>14</v>
      </c>
      <c r="C510" t="s">
        <v>184</v>
      </c>
      <c r="D510" t="s">
        <v>27</v>
      </c>
      <c r="G510">
        <v>0.5</v>
      </c>
      <c r="H510">
        <v>0.5</v>
      </c>
      <c r="I510">
        <v>106</v>
      </c>
      <c r="J510">
        <v>1255</v>
      </c>
      <c r="L510">
        <v>660</v>
      </c>
      <c r="M510">
        <v>0.496</v>
      </c>
      <c r="N510">
        <v>1.3420000000000001</v>
      </c>
      <c r="O510">
        <v>0.84499999999999997</v>
      </c>
      <c r="Q510">
        <v>0</v>
      </c>
      <c r="R510">
        <v>1</v>
      </c>
      <c r="S510">
        <v>0</v>
      </c>
      <c r="T510">
        <v>0</v>
      </c>
      <c r="V510">
        <v>0</v>
      </c>
      <c r="Y510" s="11">
        <v>44846</v>
      </c>
      <c r="Z510">
        <v>0.98351851851851846</v>
      </c>
      <c r="AB510">
        <v>3</v>
      </c>
      <c r="AC510" t="s">
        <v>200</v>
      </c>
      <c r="AD510">
        <v>0.18889796633902431</v>
      </c>
      <c r="AE510">
        <v>1.3692764194678568</v>
      </c>
      <c r="AF510">
        <v>1.1803784531288326</v>
      </c>
      <c r="AG510">
        <v>7.8350676178402329E-2</v>
      </c>
    </row>
    <row r="511" spans="1:62" x14ac:dyDescent="0.35">
      <c r="A511">
        <v>50</v>
      </c>
      <c r="B511">
        <v>15</v>
      </c>
      <c r="C511" t="s">
        <v>185</v>
      </c>
      <c r="D511" t="s">
        <v>27</v>
      </c>
      <c r="G511">
        <v>0.5</v>
      </c>
      <c r="H511">
        <v>0.5</v>
      </c>
      <c r="I511">
        <v>62</v>
      </c>
      <c r="J511">
        <v>11</v>
      </c>
      <c r="L511">
        <v>115</v>
      </c>
      <c r="M511">
        <v>0.46300000000000002</v>
      </c>
      <c r="N511">
        <v>0.28799999999999998</v>
      </c>
      <c r="O511">
        <v>0</v>
      </c>
      <c r="Q511">
        <v>0</v>
      </c>
      <c r="R511">
        <v>1</v>
      </c>
      <c r="S511">
        <v>0</v>
      </c>
      <c r="T511">
        <v>0</v>
      </c>
      <c r="V511">
        <v>0</v>
      </c>
      <c r="Y511" s="11">
        <v>44846</v>
      </c>
      <c r="Z511">
        <v>0.9935532407407407</v>
      </c>
      <c r="AB511">
        <v>3</v>
      </c>
      <c r="AC511" t="s">
        <v>200</v>
      </c>
      <c r="AD511">
        <v>0.14506119705588877</v>
      </c>
      <c r="AE511">
        <v>0.1557630587994252</v>
      </c>
      <c r="AF511">
        <v>1.0701861743536434E-2</v>
      </c>
      <c r="AG511">
        <v>2.0919611331940612E-2</v>
      </c>
    </row>
    <row r="512" spans="1:62" x14ac:dyDescent="0.35">
      <c r="A512">
        <v>51</v>
      </c>
      <c r="B512">
        <v>15</v>
      </c>
      <c r="C512" t="s">
        <v>185</v>
      </c>
      <c r="D512" t="s">
        <v>27</v>
      </c>
      <c r="G512">
        <v>0.5</v>
      </c>
      <c r="H512">
        <v>0.5</v>
      </c>
      <c r="I512">
        <v>53</v>
      </c>
      <c r="J512">
        <v>32</v>
      </c>
      <c r="L512">
        <v>73</v>
      </c>
      <c r="M512">
        <v>0.45600000000000002</v>
      </c>
      <c r="N512">
        <v>0.30599999999999999</v>
      </c>
      <c r="O512">
        <v>0</v>
      </c>
      <c r="Q512">
        <v>0</v>
      </c>
      <c r="R512">
        <v>1</v>
      </c>
      <c r="S512">
        <v>0</v>
      </c>
      <c r="T512">
        <v>0</v>
      </c>
      <c r="V512">
        <v>0</v>
      </c>
      <c r="Y512" s="11">
        <v>44846</v>
      </c>
      <c r="Z512">
        <v>0.99912037037037038</v>
      </c>
      <c r="AB512">
        <v>3</v>
      </c>
      <c r="AC512" t="s">
        <v>200</v>
      </c>
      <c r="AD512">
        <v>0.13609458515706557</v>
      </c>
      <c r="AE512">
        <v>0.17624841295861901</v>
      </c>
      <c r="AF512">
        <v>4.0153827801553438E-2</v>
      </c>
      <c r="AG512">
        <v>1.6493731105240807E-2</v>
      </c>
      <c r="AK512">
        <v>3.5945014881424453</v>
      </c>
      <c r="AQ512">
        <v>138.40683342558407</v>
      </c>
      <c r="AW512">
        <v>181.48369929878319</v>
      </c>
      <c r="BC512">
        <v>124.39026637356498</v>
      </c>
      <c r="BG512">
        <v>0.13858531068451646</v>
      </c>
      <c r="BH512">
        <v>0.57229859336969879</v>
      </c>
      <c r="BI512">
        <v>0.43371328268518239</v>
      </c>
      <c r="BJ512">
        <v>4.3628592018936027E-2</v>
      </c>
    </row>
    <row r="513" spans="1:62" x14ac:dyDescent="0.35">
      <c r="A513">
        <v>52</v>
      </c>
      <c r="B513">
        <v>15</v>
      </c>
      <c r="C513" t="s">
        <v>185</v>
      </c>
      <c r="D513" t="s">
        <v>27</v>
      </c>
      <c r="G513">
        <v>0.5</v>
      </c>
      <c r="H513">
        <v>0.5</v>
      </c>
      <c r="I513">
        <v>58</v>
      </c>
      <c r="J513">
        <v>844</v>
      </c>
      <c r="L513">
        <v>588</v>
      </c>
      <c r="M513">
        <v>0.45900000000000002</v>
      </c>
      <c r="N513">
        <v>0.99299999999999999</v>
      </c>
      <c r="O513">
        <v>0.53400000000000003</v>
      </c>
      <c r="Q513">
        <v>0</v>
      </c>
      <c r="R513">
        <v>1</v>
      </c>
      <c r="S513">
        <v>0</v>
      </c>
      <c r="T513">
        <v>0</v>
      </c>
      <c r="V513">
        <v>0</v>
      </c>
      <c r="Y513" s="11">
        <v>44847</v>
      </c>
      <c r="Z513">
        <v>5.5787037037037038E-3</v>
      </c>
      <c r="AB513">
        <v>3</v>
      </c>
      <c r="AC513" t="s">
        <v>200</v>
      </c>
      <c r="AD513">
        <v>0.14107603621196735</v>
      </c>
      <c r="AE513">
        <v>0.96834877378077866</v>
      </c>
      <c r="AF513">
        <v>0.82727273756881137</v>
      </c>
      <c r="AG513">
        <v>7.0763452932631241E-2</v>
      </c>
    </row>
    <row r="514" spans="1:62" x14ac:dyDescent="0.35">
      <c r="A514">
        <v>53</v>
      </c>
      <c r="B514">
        <v>16</v>
      </c>
      <c r="C514" t="s">
        <v>186</v>
      </c>
      <c r="D514" t="s">
        <v>27</v>
      </c>
      <c r="G514">
        <v>0.5</v>
      </c>
      <c r="H514">
        <v>0.5</v>
      </c>
      <c r="I514">
        <v>87</v>
      </c>
      <c r="J514">
        <v>7</v>
      </c>
      <c r="L514">
        <v>87</v>
      </c>
      <c r="M514">
        <v>0.48099999999999998</v>
      </c>
      <c r="N514">
        <v>0.28499999999999998</v>
      </c>
      <c r="O514">
        <v>0</v>
      </c>
      <c r="Q514">
        <v>0</v>
      </c>
      <c r="R514">
        <v>1</v>
      </c>
      <c r="S514">
        <v>0</v>
      </c>
      <c r="T514">
        <v>0</v>
      </c>
      <c r="V514">
        <v>0</v>
      </c>
      <c r="Y514" s="11">
        <v>44847</v>
      </c>
      <c r="Z514">
        <v>1.5520833333333333E-2</v>
      </c>
      <c r="AB514">
        <v>3</v>
      </c>
      <c r="AC514" t="s">
        <v>200</v>
      </c>
      <c r="AD514">
        <v>0.16996845233039759</v>
      </c>
      <c r="AE514">
        <v>0.15186108657862643</v>
      </c>
      <c r="AF514">
        <v>-1.8107365751771159E-2</v>
      </c>
      <c r="AG514">
        <v>1.7969024514140741E-2</v>
      </c>
    </row>
    <row r="515" spans="1:62" x14ac:dyDescent="0.35">
      <c r="A515">
        <v>54</v>
      </c>
      <c r="B515">
        <v>16</v>
      </c>
      <c r="C515" t="s">
        <v>186</v>
      </c>
      <c r="D515" t="s">
        <v>27</v>
      </c>
      <c r="G515">
        <v>0.5</v>
      </c>
      <c r="H515">
        <v>0.5</v>
      </c>
      <c r="I515">
        <v>44</v>
      </c>
      <c r="J515">
        <v>28</v>
      </c>
      <c r="L515">
        <v>68</v>
      </c>
      <c r="M515">
        <v>0.44900000000000001</v>
      </c>
      <c r="N515">
        <v>0.30199999999999999</v>
      </c>
      <c r="O515">
        <v>0</v>
      </c>
      <c r="Q515">
        <v>0</v>
      </c>
      <c r="R515">
        <v>1</v>
      </c>
      <c r="S515">
        <v>0</v>
      </c>
      <c r="T515">
        <v>0</v>
      </c>
      <c r="V515">
        <v>0</v>
      </c>
      <c r="Y515" s="11">
        <v>44847</v>
      </c>
      <c r="Z515">
        <v>2.1122685185185185E-2</v>
      </c>
      <c r="AB515">
        <v>3</v>
      </c>
      <c r="AC515" t="s">
        <v>200</v>
      </c>
      <c r="AD515">
        <v>0.1271279732582424</v>
      </c>
      <c r="AE515">
        <v>0.17234644073782018</v>
      </c>
      <c r="AF515">
        <v>4.5218467479577779E-2</v>
      </c>
      <c r="AG515">
        <v>1.5966840602062257E-2</v>
      </c>
      <c r="AK515">
        <v>9.6941606168042878</v>
      </c>
      <c r="AQ515">
        <v>141.12521454813347</v>
      </c>
      <c r="AW515">
        <v>179.98580170632763</v>
      </c>
      <c r="BC515">
        <v>118.43253472766754</v>
      </c>
      <c r="BG515">
        <v>0.13360385962961469</v>
      </c>
      <c r="BH515">
        <v>0.58546774961489489</v>
      </c>
      <c r="BI515">
        <v>0.45186388998528021</v>
      </c>
      <c r="BJ515">
        <v>3.9150022741918367E-2</v>
      </c>
    </row>
    <row r="516" spans="1:62" x14ac:dyDescent="0.35">
      <c r="A516">
        <v>55</v>
      </c>
      <c r="B516">
        <v>16</v>
      </c>
      <c r="C516" t="s">
        <v>186</v>
      </c>
      <c r="D516" t="s">
        <v>27</v>
      </c>
      <c r="G516">
        <v>0.5</v>
      </c>
      <c r="H516">
        <v>0.5</v>
      </c>
      <c r="I516">
        <v>57</v>
      </c>
      <c r="J516">
        <v>875</v>
      </c>
      <c r="L516">
        <v>508</v>
      </c>
      <c r="M516">
        <v>0.45800000000000002</v>
      </c>
      <c r="N516">
        <v>1.0189999999999999</v>
      </c>
      <c r="O516">
        <v>0.56100000000000005</v>
      </c>
      <c r="Q516">
        <v>0</v>
      </c>
      <c r="R516">
        <v>1</v>
      </c>
      <c r="S516">
        <v>0</v>
      </c>
      <c r="T516">
        <v>0</v>
      </c>
      <c r="V516">
        <v>0</v>
      </c>
      <c r="Y516" s="11">
        <v>44847</v>
      </c>
      <c r="Z516">
        <v>2.7650462962962963E-2</v>
      </c>
      <c r="AB516">
        <v>3</v>
      </c>
      <c r="AC516" t="s">
        <v>200</v>
      </c>
      <c r="AD516">
        <v>0.14007974600098699</v>
      </c>
      <c r="AE516">
        <v>0.99858905849196955</v>
      </c>
      <c r="AF516">
        <v>0.85850931249098261</v>
      </c>
      <c r="AG516">
        <v>6.2333204881774469E-2</v>
      </c>
    </row>
    <row r="517" spans="1:62" x14ac:dyDescent="0.35">
      <c r="A517">
        <v>56</v>
      </c>
      <c r="B517">
        <v>17</v>
      </c>
      <c r="C517" t="s">
        <v>187</v>
      </c>
      <c r="D517" t="s">
        <v>27</v>
      </c>
      <c r="G517">
        <v>0.5</v>
      </c>
      <c r="H517">
        <v>0.5</v>
      </c>
      <c r="I517">
        <v>4363</v>
      </c>
      <c r="J517">
        <v>7739</v>
      </c>
      <c r="L517">
        <v>10120</v>
      </c>
      <c r="M517">
        <v>3.762</v>
      </c>
      <c r="N517">
        <v>6.835</v>
      </c>
      <c r="O517">
        <v>3.073</v>
      </c>
      <c r="Q517">
        <v>0.94199999999999995</v>
      </c>
      <c r="R517">
        <v>1</v>
      </c>
      <c r="S517">
        <v>0</v>
      </c>
      <c r="T517">
        <v>0</v>
      </c>
      <c r="V517">
        <v>0</v>
      </c>
      <c r="Y517" s="11">
        <v>44847</v>
      </c>
      <c r="Z517">
        <v>3.9849537037037037E-2</v>
      </c>
      <c r="AB517">
        <v>1</v>
      </c>
      <c r="AD517">
        <v>4.4301053944823883</v>
      </c>
      <c r="AE517">
        <v>7.6943733893827382</v>
      </c>
      <c r="AF517">
        <v>3.2642679949003499</v>
      </c>
      <c r="AG517">
        <v>1.0752275081922149</v>
      </c>
    </row>
    <row r="518" spans="1:62" x14ac:dyDescent="0.35">
      <c r="A518">
        <v>57</v>
      </c>
      <c r="B518">
        <v>17</v>
      </c>
      <c r="C518" t="s">
        <v>187</v>
      </c>
      <c r="D518" t="s">
        <v>27</v>
      </c>
      <c r="G518">
        <v>0.5</v>
      </c>
      <c r="H518">
        <v>0.5</v>
      </c>
      <c r="I518">
        <v>6104</v>
      </c>
      <c r="J518">
        <v>7231</v>
      </c>
      <c r="L518">
        <v>10402</v>
      </c>
      <c r="M518">
        <v>5.0979999999999999</v>
      </c>
      <c r="N518">
        <v>6.4039999999999999</v>
      </c>
      <c r="O518">
        <v>1.306</v>
      </c>
      <c r="Q518">
        <v>0.97199999999999998</v>
      </c>
      <c r="R518">
        <v>1</v>
      </c>
      <c r="S518">
        <v>0</v>
      </c>
      <c r="T518">
        <v>0</v>
      </c>
      <c r="V518">
        <v>0</v>
      </c>
      <c r="Y518" s="11">
        <v>44847</v>
      </c>
      <c r="Z518">
        <v>4.6956018518518522E-2</v>
      </c>
      <c r="AB518">
        <v>1</v>
      </c>
      <c r="AD518">
        <v>6.1646466517991829</v>
      </c>
      <c r="AE518">
        <v>7.198822917341289</v>
      </c>
      <c r="AF518">
        <v>1.0341762655421061</v>
      </c>
      <c r="AG518">
        <v>1.104944132571485</v>
      </c>
      <c r="AK518">
        <v>3.6337086215984207</v>
      </c>
      <c r="AQ518">
        <v>9.3027526802577345</v>
      </c>
      <c r="AW518">
        <v>144.64539847183477</v>
      </c>
      <c r="BC518">
        <v>9.8568805628995246</v>
      </c>
      <c r="BG518">
        <v>6.2787218809564331</v>
      </c>
      <c r="BH518">
        <v>6.8788611952357854</v>
      </c>
      <c r="BI518">
        <v>0.60013931427935274</v>
      </c>
      <c r="BJ518">
        <v>1.0530454180083981</v>
      </c>
    </row>
    <row r="519" spans="1:62" x14ac:dyDescent="0.35">
      <c r="A519">
        <v>58</v>
      </c>
      <c r="B519">
        <v>17</v>
      </c>
      <c r="C519" t="s">
        <v>187</v>
      </c>
      <c r="D519" t="s">
        <v>27</v>
      </c>
      <c r="G519">
        <v>0.5</v>
      </c>
      <c r="H519">
        <v>0.5</v>
      </c>
      <c r="I519">
        <v>6333</v>
      </c>
      <c r="J519">
        <v>6575</v>
      </c>
      <c r="L519">
        <v>9417</v>
      </c>
      <c r="M519">
        <v>5.2729999999999997</v>
      </c>
      <c r="N519">
        <v>5.8479999999999999</v>
      </c>
      <c r="O519">
        <v>0.57499999999999996</v>
      </c>
      <c r="Q519">
        <v>0.86899999999999999</v>
      </c>
      <c r="R519">
        <v>1</v>
      </c>
      <c r="S519">
        <v>0</v>
      </c>
      <c r="T519">
        <v>0</v>
      </c>
      <c r="V519">
        <v>0</v>
      </c>
      <c r="Y519" s="11">
        <v>44847</v>
      </c>
      <c r="Z519">
        <v>5.4467592592592595E-2</v>
      </c>
      <c r="AB519">
        <v>1</v>
      </c>
      <c r="AD519">
        <v>6.3927971101136833</v>
      </c>
      <c r="AE519">
        <v>6.5588994731302828</v>
      </c>
      <c r="AF519">
        <v>0.16610236301659942</v>
      </c>
      <c r="AG519">
        <v>1.0011467034453112</v>
      </c>
    </row>
    <row r="520" spans="1:62" x14ac:dyDescent="0.35">
      <c r="A520">
        <v>59</v>
      </c>
      <c r="B520">
        <v>18</v>
      </c>
      <c r="C520" t="s">
        <v>188</v>
      </c>
      <c r="D520" t="s">
        <v>27</v>
      </c>
      <c r="G520">
        <v>0.5</v>
      </c>
      <c r="H520">
        <v>0.5</v>
      </c>
      <c r="I520">
        <v>1680</v>
      </c>
      <c r="J520">
        <v>3399</v>
      </c>
      <c r="L520">
        <v>1860</v>
      </c>
      <c r="M520">
        <v>1.704</v>
      </c>
      <c r="N520">
        <v>3.1579999999999999</v>
      </c>
      <c r="O520">
        <v>1.454</v>
      </c>
      <c r="Q520">
        <v>7.9000000000000001E-2</v>
      </c>
      <c r="R520">
        <v>1</v>
      </c>
      <c r="S520">
        <v>0</v>
      </c>
      <c r="T520">
        <v>0</v>
      </c>
      <c r="V520">
        <v>0</v>
      </c>
      <c r="Y520" s="11">
        <v>44847</v>
      </c>
      <c r="Z520">
        <v>6.6863425925925923E-2</v>
      </c>
      <c r="AB520">
        <v>1</v>
      </c>
      <c r="AD520">
        <v>1.7570587584221002</v>
      </c>
      <c r="AE520">
        <v>3.4607335298160224</v>
      </c>
      <c r="AF520">
        <v>1.7036747713939222</v>
      </c>
      <c r="AG520">
        <v>0.20480439694125382</v>
      </c>
    </row>
    <row r="521" spans="1:62" x14ac:dyDescent="0.35">
      <c r="A521">
        <v>60</v>
      </c>
      <c r="B521">
        <v>18</v>
      </c>
      <c r="C521" t="s">
        <v>188</v>
      </c>
      <c r="D521" t="s">
        <v>27</v>
      </c>
      <c r="G521">
        <v>0.5</v>
      </c>
      <c r="H521">
        <v>0.5</v>
      </c>
      <c r="I521">
        <v>2225</v>
      </c>
      <c r="J521">
        <v>3547</v>
      </c>
      <c r="L521">
        <v>1981</v>
      </c>
      <c r="M521">
        <v>2.1219999999999999</v>
      </c>
      <c r="N521">
        <v>3.2829999999999999</v>
      </c>
      <c r="O521">
        <v>1.161</v>
      </c>
      <c r="Q521">
        <v>9.0999999999999998E-2</v>
      </c>
      <c r="R521">
        <v>1</v>
      </c>
      <c r="S521">
        <v>0</v>
      </c>
      <c r="T521">
        <v>0</v>
      </c>
      <c r="V521">
        <v>0</v>
      </c>
      <c r="Y521" s="11">
        <v>44847</v>
      </c>
      <c r="Z521">
        <v>7.3761574074074077E-2</v>
      </c>
      <c r="AB521">
        <v>1</v>
      </c>
      <c r="AD521">
        <v>2.3000369234063927</v>
      </c>
      <c r="AE521">
        <v>3.605106501985579</v>
      </c>
      <c r="AF521">
        <v>1.3050695785791864</v>
      </c>
      <c r="AG521">
        <v>0.2175551471181747</v>
      </c>
      <c r="AK521">
        <v>6.6231052879509935</v>
      </c>
      <c r="AQ521">
        <v>4.963706383466711</v>
      </c>
      <c r="AW521">
        <v>2.103178403620015</v>
      </c>
      <c r="BC521">
        <v>25.375134001365304</v>
      </c>
      <c r="BG521">
        <v>2.2263114477938464</v>
      </c>
      <c r="BH521">
        <v>3.5177998735452052</v>
      </c>
      <c r="BI521">
        <v>1.291488425751359</v>
      </c>
      <c r="BJ521">
        <v>0.24916857730888756</v>
      </c>
    </row>
    <row r="522" spans="1:62" x14ac:dyDescent="0.35">
      <c r="A522">
        <v>61</v>
      </c>
      <c r="B522">
        <v>18</v>
      </c>
      <c r="C522" t="s">
        <v>188</v>
      </c>
      <c r="D522" t="s">
        <v>27</v>
      </c>
      <c r="G522">
        <v>0.5</v>
      </c>
      <c r="H522">
        <v>0.5</v>
      </c>
      <c r="I522">
        <v>2077</v>
      </c>
      <c r="J522">
        <v>3368</v>
      </c>
      <c r="L522">
        <v>2581</v>
      </c>
      <c r="M522">
        <v>2.008</v>
      </c>
      <c r="N522">
        <v>3.1320000000000001</v>
      </c>
      <c r="O522">
        <v>1.1240000000000001</v>
      </c>
      <c r="Q522">
        <v>0.154</v>
      </c>
      <c r="R522">
        <v>1</v>
      </c>
      <c r="S522">
        <v>0</v>
      </c>
      <c r="T522">
        <v>0</v>
      </c>
      <c r="V522">
        <v>0</v>
      </c>
      <c r="Y522" s="11">
        <v>44847</v>
      </c>
      <c r="Z522">
        <v>8.1087962962962959E-2</v>
      </c>
      <c r="AB522">
        <v>1</v>
      </c>
      <c r="AD522">
        <v>2.1525859721813001</v>
      </c>
      <c r="AE522">
        <v>3.4304932451048318</v>
      </c>
      <c r="AF522">
        <v>1.2779072729235317</v>
      </c>
      <c r="AG522">
        <v>0.28078200749960042</v>
      </c>
    </row>
    <row r="523" spans="1:62" x14ac:dyDescent="0.35">
      <c r="A523">
        <v>62</v>
      </c>
      <c r="B523">
        <v>19</v>
      </c>
      <c r="C523" t="s">
        <v>62</v>
      </c>
      <c r="D523" t="s">
        <v>27</v>
      </c>
      <c r="G523">
        <v>0.5</v>
      </c>
      <c r="H523">
        <v>0.5</v>
      </c>
      <c r="I523">
        <v>5853</v>
      </c>
      <c r="J523">
        <v>11516</v>
      </c>
      <c r="L523">
        <v>4616</v>
      </c>
      <c r="M523">
        <v>4.9050000000000002</v>
      </c>
      <c r="N523">
        <v>10.035</v>
      </c>
      <c r="O523">
        <v>5.1289999999999996</v>
      </c>
      <c r="Q523">
        <v>0.36699999999999999</v>
      </c>
      <c r="R523">
        <v>1</v>
      </c>
      <c r="S523">
        <v>0</v>
      </c>
      <c r="T523">
        <v>0</v>
      </c>
      <c r="V523">
        <v>0</v>
      </c>
      <c r="Y523" s="11">
        <v>44847</v>
      </c>
      <c r="Z523">
        <v>9.4837962962962971E-2</v>
      </c>
      <c r="AB523">
        <v>1</v>
      </c>
      <c r="AD523">
        <v>5.9145778088431138</v>
      </c>
      <c r="AE523">
        <v>11.378810658872021</v>
      </c>
      <c r="AF523">
        <v>5.4642328500289077</v>
      </c>
      <c r="AG523">
        <v>0.4952264422932694</v>
      </c>
    </row>
    <row r="524" spans="1:62" x14ac:dyDescent="0.35">
      <c r="A524">
        <v>63</v>
      </c>
      <c r="B524">
        <v>19</v>
      </c>
      <c r="C524" t="s">
        <v>62</v>
      </c>
      <c r="D524" t="s">
        <v>27</v>
      </c>
      <c r="G524">
        <v>0.5</v>
      </c>
      <c r="H524">
        <v>0.5</v>
      </c>
      <c r="I524">
        <v>7759</v>
      </c>
      <c r="J524">
        <v>11505</v>
      </c>
      <c r="L524">
        <v>4702</v>
      </c>
      <c r="M524">
        <v>6.367</v>
      </c>
      <c r="N524">
        <v>10.025</v>
      </c>
      <c r="O524">
        <v>3.6579999999999999</v>
      </c>
      <c r="Q524">
        <v>0.376</v>
      </c>
      <c r="R524">
        <v>1</v>
      </c>
      <c r="S524">
        <v>0</v>
      </c>
      <c r="T524">
        <v>0</v>
      </c>
      <c r="V524">
        <v>0</v>
      </c>
      <c r="Y524" s="11">
        <v>44847</v>
      </c>
      <c r="Z524">
        <v>0.10240740740740741</v>
      </c>
      <c r="AB524">
        <v>1</v>
      </c>
      <c r="AD524">
        <v>7.813506950971667</v>
      </c>
      <c r="AE524">
        <v>11.368080235264824</v>
      </c>
      <c r="AF524">
        <v>3.5545732842931566</v>
      </c>
      <c r="AG524">
        <v>0.50428895894794046</v>
      </c>
      <c r="AK524">
        <v>1.1914416947282831</v>
      </c>
      <c r="AM524">
        <v>258.25524046757005</v>
      </c>
      <c r="AQ524">
        <v>0.20573175112634748</v>
      </c>
      <c r="AS524">
        <v>180.7099435519348</v>
      </c>
      <c r="AW524">
        <v>1.9957486379395124</v>
      </c>
      <c r="AY524">
        <v>103.16464663629955</v>
      </c>
      <c r="BC524">
        <v>0.98697621195798368</v>
      </c>
      <c r="BE524">
        <v>148.89427447656146</v>
      </c>
      <c r="BG524">
        <v>7.8603325908877437</v>
      </c>
      <c r="BH524">
        <v>11.37978615192722</v>
      </c>
      <c r="BI524">
        <v>3.519453561039477</v>
      </c>
      <c r="BJ524">
        <v>0.50181257358300124</v>
      </c>
    </row>
    <row r="525" spans="1:62" x14ac:dyDescent="0.35">
      <c r="A525">
        <v>64</v>
      </c>
      <c r="B525">
        <v>19</v>
      </c>
      <c r="C525" t="s">
        <v>62</v>
      </c>
      <c r="D525" t="s">
        <v>27</v>
      </c>
      <c r="G525">
        <v>0.5</v>
      </c>
      <c r="H525">
        <v>0.5</v>
      </c>
      <c r="I525">
        <v>7853</v>
      </c>
      <c r="J525">
        <v>11529</v>
      </c>
      <c r="L525">
        <v>4655</v>
      </c>
      <c r="M525">
        <v>6.44</v>
      </c>
      <c r="N525">
        <v>10.045999999999999</v>
      </c>
      <c r="O525">
        <v>3.6059999999999999</v>
      </c>
      <c r="Q525">
        <v>0.371</v>
      </c>
      <c r="R525">
        <v>1</v>
      </c>
      <c r="S525">
        <v>0</v>
      </c>
      <c r="T525">
        <v>0</v>
      </c>
      <c r="V525">
        <v>0</v>
      </c>
      <c r="Y525" s="11">
        <v>44847</v>
      </c>
      <c r="Z525">
        <v>0.11054398148148148</v>
      </c>
      <c r="AB525">
        <v>1</v>
      </c>
      <c r="AD525">
        <v>7.9071582308038195</v>
      </c>
      <c r="AE525">
        <v>11.391492068589617</v>
      </c>
      <c r="AF525">
        <v>3.4843338377857975</v>
      </c>
      <c r="AG525">
        <v>0.49933618821806208</v>
      </c>
    </row>
    <row r="526" spans="1:62" x14ac:dyDescent="0.35">
      <c r="A526">
        <v>65</v>
      </c>
      <c r="B526">
        <v>20</v>
      </c>
      <c r="C526" t="s">
        <v>63</v>
      </c>
      <c r="D526" t="s">
        <v>27</v>
      </c>
      <c r="G526">
        <v>0.5</v>
      </c>
      <c r="H526">
        <v>0.5</v>
      </c>
      <c r="I526">
        <v>2141</v>
      </c>
      <c r="J526">
        <v>4358</v>
      </c>
      <c r="L526">
        <v>1759</v>
      </c>
      <c r="M526">
        <v>2.0579999999999998</v>
      </c>
      <c r="N526">
        <v>3.97</v>
      </c>
      <c r="O526">
        <v>1.9119999999999999</v>
      </c>
      <c r="Q526">
        <v>6.8000000000000005E-2</v>
      </c>
      <c r="R526">
        <v>1</v>
      </c>
      <c r="S526">
        <v>0</v>
      </c>
      <c r="T526">
        <v>0</v>
      </c>
      <c r="V526">
        <v>0</v>
      </c>
      <c r="Y526" s="11">
        <v>44847</v>
      </c>
      <c r="Z526">
        <v>0.12353009259259258</v>
      </c>
      <c r="AB526">
        <v>1</v>
      </c>
      <c r="AD526">
        <v>2.2163485456840428</v>
      </c>
      <c r="AE526">
        <v>4.396231369752539</v>
      </c>
      <c r="AF526">
        <v>2.1798828240684962</v>
      </c>
      <c r="AG526">
        <v>0.19416120877704715</v>
      </c>
    </row>
    <row r="527" spans="1:62" x14ac:dyDescent="0.35">
      <c r="A527">
        <v>66</v>
      </c>
      <c r="B527">
        <v>20</v>
      </c>
      <c r="C527" t="s">
        <v>63</v>
      </c>
      <c r="D527" t="s">
        <v>27</v>
      </c>
      <c r="G527">
        <v>0.5</v>
      </c>
      <c r="H527">
        <v>0.5</v>
      </c>
      <c r="I527">
        <v>2844</v>
      </c>
      <c r="J527">
        <v>4360</v>
      </c>
      <c r="L527">
        <v>1767</v>
      </c>
      <c r="M527">
        <v>2.597</v>
      </c>
      <c r="N527">
        <v>3.9729999999999999</v>
      </c>
      <c r="O527">
        <v>1.3759999999999999</v>
      </c>
      <c r="Q527">
        <v>6.9000000000000006E-2</v>
      </c>
      <c r="R527">
        <v>1</v>
      </c>
      <c r="S527">
        <v>0</v>
      </c>
      <c r="T527">
        <v>0</v>
      </c>
      <c r="V527">
        <v>0</v>
      </c>
      <c r="Y527" s="11">
        <v>44847</v>
      </c>
      <c r="Z527">
        <v>0.13054398148148147</v>
      </c>
      <c r="AB527">
        <v>1</v>
      </c>
      <c r="AD527">
        <v>2.9167405640032311</v>
      </c>
      <c r="AE527">
        <v>4.3981823558629376</v>
      </c>
      <c r="AF527">
        <v>1.4814417918597065</v>
      </c>
      <c r="AG527">
        <v>0.19500423358213284</v>
      </c>
      <c r="AK527">
        <v>1.583694094275536</v>
      </c>
      <c r="AL527">
        <v>26.074083464143172</v>
      </c>
      <c r="AQ527">
        <v>0.72925336567446819</v>
      </c>
      <c r="AR527">
        <v>22.603865796745854</v>
      </c>
      <c r="AW527">
        <v>5.1314092971258036</v>
      </c>
      <c r="AX527">
        <v>16.285100918885238</v>
      </c>
      <c r="BC527">
        <v>1.9796475823670157</v>
      </c>
      <c r="BD527">
        <v>23.408311214964886</v>
      </c>
      <c r="BG527">
        <v>2.8938258891506834</v>
      </c>
      <c r="BH527">
        <v>4.4142779912737335</v>
      </c>
      <c r="BI527">
        <v>1.5204521021230499</v>
      </c>
      <c r="BJ527">
        <v>0.19695372844389347</v>
      </c>
    </row>
    <row r="528" spans="1:62" x14ac:dyDescent="0.35">
      <c r="A528">
        <v>67</v>
      </c>
      <c r="B528">
        <v>20</v>
      </c>
      <c r="C528" t="s">
        <v>63</v>
      </c>
      <c r="D528" t="s">
        <v>27</v>
      </c>
      <c r="G528">
        <v>0.5</v>
      </c>
      <c r="H528">
        <v>0.5</v>
      </c>
      <c r="I528">
        <v>2798</v>
      </c>
      <c r="J528">
        <v>4393</v>
      </c>
      <c r="L528">
        <v>1804</v>
      </c>
      <c r="M528">
        <v>2.5619999999999998</v>
      </c>
      <c r="N528">
        <v>4</v>
      </c>
      <c r="O528">
        <v>1.4390000000000001</v>
      </c>
      <c r="Q528">
        <v>7.2999999999999995E-2</v>
      </c>
      <c r="R528">
        <v>1</v>
      </c>
      <c r="S528">
        <v>0</v>
      </c>
      <c r="T528">
        <v>0</v>
      </c>
      <c r="V528">
        <v>0</v>
      </c>
      <c r="Y528" s="11">
        <v>44847</v>
      </c>
      <c r="Z528">
        <v>0.1380902777777778</v>
      </c>
      <c r="AB528">
        <v>1</v>
      </c>
      <c r="AD528">
        <v>2.8709112142981352</v>
      </c>
      <c r="AE528">
        <v>4.4303736266845286</v>
      </c>
      <c r="AF528">
        <v>1.5594624123863934</v>
      </c>
      <c r="AG528">
        <v>0.19890322330565408</v>
      </c>
    </row>
    <row r="529" spans="1:62" x14ac:dyDescent="0.35">
      <c r="A529">
        <v>68</v>
      </c>
      <c r="B529">
        <v>3</v>
      </c>
      <c r="C529" t="s">
        <v>28</v>
      </c>
      <c r="D529" t="s">
        <v>27</v>
      </c>
      <c r="G529">
        <v>0.5</v>
      </c>
      <c r="H529">
        <v>0.5</v>
      </c>
      <c r="I529">
        <v>783</v>
      </c>
      <c r="J529">
        <v>524</v>
      </c>
      <c r="L529">
        <v>197</v>
      </c>
      <c r="M529">
        <v>1.016</v>
      </c>
      <c r="N529">
        <v>0.72199999999999998</v>
      </c>
      <c r="O529">
        <v>0</v>
      </c>
      <c r="Q529">
        <v>0</v>
      </c>
      <c r="R529">
        <v>1</v>
      </c>
      <c r="S529">
        <v>0</v>
      </c>
      <c r="T529">
        <v>0</v>
      </c>
      <c r="V529">
        <v>0</v>
      </c>
      <c r="Y529" s="11">
        <v>44847</v>
      </c>
      <c r="Z529">
        <v>0.15010416666666668</v>
      </c>
      <c r="AB529">
        <v>1</v>
      </c>
      <c r="AD529">
        <v>0.8633864391727234</v>
      </c>
      <c r="AE529">
        <v>0.65619099611687337</v>
      </c>
      <c r="AF529">
        <v>-0.20719544305585003</v>
      </c>
      <c r="AG529">
        <v>2.9560615584068795E-2</v>
      </c>
    </row>
    <row r="530" spans="1:62" x14ac:dyDescent="0.35">
      <c r="A530">
        <v>69</v>
      </c>
      <c r="B530">
        <v>3</v>
      </c>
      <c r="C530" t="s">
        <v>28</v>
      </c>
      <c r="D530" t="s">
        <v>27</v>
      </c>
      <c r="G530">
        <v>0.5</v>
      </c>
      <c r="H530">
        <v>0.5</v>
      </c>
      <c r="I530">
        <v>355</v>
      </c>
      <c r="J530">
        <v>477</v>
      </c>
      <c r="L530">
        <v>174</v>
      </c>
      <c r="M530">
        <v>0.68700000000000006</v>
      </c>
      <c r="N530">
        <v>0.68300000000000005</v>
      </c>
      <c r="O530">
        <v>0</v>
      </c>
      <c r="Q530">
        <v>0</v>
      </c>
      <c r="R530">
        <v>1</v>
      </c>
      <c r="S530">
        <v>0</v>
      </c>
      <c r="T530">
        <v>0</v>
      </c>
      <c r="V530">
        <v>0</v>
      </c>
      <c r="Y530" s="11">
        <v>44847</v>
      </c>
      <c r="Z530">
        <v>0.15621527777777777</v>
      </c>
      <c r="AB530">
        <v>1</v>
      </c>
      <c r="AD530">
        <v>0.4369742288731322</v>
      </c>
      <c r="AE530">
        <v>0.61034282252248728</v>
      </c>
      <c r="AF530">
        <v>0.17336859364935508</v>
      </c>
      <c r="AG530">
        <v>2.7136919269447474E-2</v>
      </c>
      <c r="AK530">
        <v>25.153917118159679</v>
      </c>
      <c r="AQ530">
        <v>8.4203920797684599</v>
      </c>
      <c r="AW530">
        <v>60.755316336110525</v>
      </c>
      <c r="BC530">
        <v>9.2585894500203985</v>
      </c>
      <c r="BG530">
        <v>0.38815600853509491</v>
      </c>
      <c r="BH530">
        <v>0.63716888154047924</v>
      </c>
      <c r="BI530">
        <v>0.24901287300538427</v>
      </c>
      <c r="BJ530">
        <v>2.8454145527393844E-2</v>
      </c>
    </row>
    <row r="531" spans="1:62" x14ac:dyDescent="0.35">
      <c r="A531">
        <v>70</v>
      </c>
      <c r="B531">
        <v>3</v>
      </c>
      <c r="C531" t="s">
        <v>28</v>
      </c>
      <c r="D531" t="s">
        <v>27</v>
      </c>
      <c r="G531">
        <v>0.5</v>
      </c>
      <c r="H531">
        <v>0.5</v>
      </c>
      <c r="I531">
        <v>257</v>
      </c>
      <c r="J531">
        <v>532</v>
      </c>
      <c r="L531">
        <v>199</v>
      </c>
      <c r="M531">
        <v>0.61199999999999999</v>
      </c>
      <c r="N531">
        <v>0.72899999999999998</v>
      </c>
      <c r="O531">
        <v>0.11700000000000001</v>
      </c>
      <c r="Q531">
        <v>0</v>
      </c>
      <c r="R531">
        <v>1</v>
      </c>
      <c r="S531">
        <v>0</v>
      </c>
      <c r="T531">
        <v>0</v>
      </c>
      <c r="V531">
        <v>0</v>
      </c>
      <c r="Y531" s="11">
        <v>44847</v>
      </c>
      <c r="Z531">
        <v>0.16283564814814813</v>
      </c>
      <c r="AB531">
        <v>1</v>
      </c>
      <c r="AD531">
        <v>0.33933778819705762</v>
      </c>
      <c r="AE531">
        <v>0.66399494055847108</v>
      </c>
      <c r="AF531">
        <v>0.32465715236141346</v>
      </c>
      <c r="AG531">
        <v>2.9771371785340211E-2</v>
      </c>
    </row>
    <row r="532" spans="1:62" x14ac:dyDescent="0.35">
      <c r="A532">
        <v>71</v>
      </c>
      <c r="B532">
        <v>1</v>
      </c>
      <c r="C532" t="s">
        <v>71</v>
      </c>
      <c r="D532" t="s">
        <v>27</v>
      </c>
      <c r="G532">
        <v>0.3</v>
      </c>
      <c r="H532">
        <v>0.3</v>
      </c>
      <c r="I532">
        <v>527</v>
      </c>
      <c r="J532">
        <v>1016</v>
      </c>
      <c r="L532">
        <v>94</v>
      </c>
      <c r="M532">
        <v>1.365</v>
      </c>
      <c r="N532">
        <v>1.899</v>
      </c>
      <c r="O532">
        <v>0.53500000000000003</v>
      </c>
      <c r="Q532">
        <v>0</v>
      </c>
      <c r="R532">
        <v>1</v>
      </c>
      <c r="S532">
        <v>0</v>
      </c>
      <c r="T532">
        <v>0</v>
      </c>
      <c r="V532">
        <v>0</v>
      </c>
      <c r="Y532" s="11">
        <v>44847</v>
      </c>
      <c r="Z532">
        <v>0.1741435185185185</v>
      </c>
      <c r="AB532">
        <v>3</v>
      </c>
      <c r="AC532" t="s">
        <v>200</v>
      </c>
      <c r="AD532">
        <v>1.0138935752695883</v>
      </c>
      <c r="AE532">
        <v>1.8935559654585463</v>
      </c>
      <c r="AF532">
        <v>0.87966239018895798</v>
      </c>
      <c r="AG532">
        <v>3.117778536431785E-2</v>
      </c>
    </row>
    <row r="533" spans="1:62" x14ac:dyDescent="0.35">
      <c r="A533">
        <v>72</v>
      </c>
      <c r="B533">
        <v>1</v>
      </c>
      <c r="C533" t="s">
        <v>71</v>
      </c>
      <c r="D533" t="s">
        <v>27</v>
      </c>
      <c r="G533">
        <v>0.3</v>
      </c>
      <c r="H533">
        <v>0.3</v>
      </c>
      <c r="I533">
        <v>872</v>
      </c>
      <c r="J533">
        <v>4852</v>
      </c>
      <c r="L533">
        <v>3982</v>
      </c>
      <c r="M533">
        <v>1.806</v>
      </c>
      <c r="N533">
        <v>7.3159999999999998</v>
      </c>
      <c r="O533">
        <v>5.51</v>
      </c>
      <c r="Q533">
        <v>0.501</v>
      </c>
      <c r="R533">
        <v>1</v>
      </c>
      <c r="S533">
        <v>0</v>
      </c>
      <c r="T533">
        <v>0</v>
      </c>
      <c r="V533">
        <v>0</v>
      </c>
      <c r="Y533" s="11">
        <v>44847</v>
      </c>
      <c r="Z533">
        <v>0.18038194444444444</v>
      </c>
      <c r="AB533">
        <v>3</v>
      </c>
      <c r="AC533" t="s">
        <v>200</v>
      </c>
      <c r="AD533">
        <v>1.5867604465832914</v>
      </c>
      <c r="AE533">
        <v>8.1302082317019888</v>
      </c>
      <c r="AF533">
        <v>6.5434477851186976</v>
      </c>
      <c r="AG533">
        <v>0.71402787748371599</v>
      </c>
      <c r="AI533">
        <v>27.795345820157301</v>
      </c>
      <c r="AK533">
        <v>93.68039262410062</v>
      </c>
      <c r="AO533">
        <v>65.899318647879866</v>
      </c>
      <c r="AQ533">
        <v>5.0295571914478199</v>
      </c>
      <c r="AU533">
        <v>234.69827586206895</v>
      </c>
      <c r="AW533">
        <v>44.384120279127146</v>
      </c>
      <c r="BA533">
        <v>107.35212053571429</v>
      </c>
      <c r="BC533">
        <v>6.8430084800738715</v>
      </c>
      <c r="BG533">
        <v>2.98488770932572</v>
      </c>
      <c r="BH533">
        <v>8.3399392385699258</v>
      </c>
      <c r="BI533">
        <v>5.3550515292442054</v>
      </c>
      <c r="BJ533">
        <v>0.69040561992454441</v>
      </c>
    </row>
    <row r="534" spans="1:62" x14ac:dyDescent="0.35">
      <c r="A534">
        <v>73</v>
      </c>
      <c r="B534">
        <v>1</v>
      </c>
      <c r="C534" t="s">
        <v>71</v>
      </c>
      <c r="D534" t="s">
        <v>27</v>
      </c>
      <c r="G534">
        <v>0.3</v>
      </c>
      <c r="H534">
        <v>0.3</v>
      </c>
      <c r="I534">
        <v>2556</v>
      </c>
      <c r="J534">
        <v>5110</v>
      </c>
      <c r="L534">
        <v>3713</v>
      </c>
      <c r="M534">
        <v>3.96</v>
      </c>
      <c r="N534">
        <v>7.68</v>
      </c>
      <c r="O534">
        <v>3.7189999999999999</v>
      </c>
      <c r="Q534">
        <v>0.45400000000000001</v>
      </c>
      <c r="R534">
        <v>1</v>
      </c>
      <c r="S534">
        <v>0</v>
      </c>
      <c r="T534">
        <v>0</v>
      </c>
      <c r="V534">
        <v>0</v>
      </c>
      <c r="Y534" s="11">
        <v>44847</v>
      </c>
      <c r="Z534">
        <v>0.18745370370370371</v>
      </c>
      <c r="AB534">
        <v>3</v>
      </c>
      <c r="AC534" t="s">
        <v>200</v>
      </c>
      <c r="AD534">
        <v>4.3830149720681488</v>
      </c>
      <c r="AE534">
        <v>8.549670245437861</v>
      </c>
      <c r="AF534">
        <v>4.1666552733697122</v>
      </c>
      <c r="AG534">
        <v>0.66678336236537283</v>
      </c>
    </row>
    <row r="535" spans="1:62" x14ac:dyDescent="0.35">
      <c r="A535">
        <v>74</v>
      </c>
      <c r="B535">
        <v>21</v>
      </c>
      <c r="C535" t="s">
        <v>189</v>
      </c>
      <c r="D535" t="s">
        <v>27</v>
      </c>
      <c r="G535">
        <v>0.5</v>
      </c>
      <c r="H535">
        <v>0.5</v>
      </c>
      <c r="I535">
        <v>6091</v>
      </c>
      <c r="J535">
        <v>9330</v>
      </c>
      <c r="L535">
        <v>1986</v>
      </c>
      <c r="M535">
        <v>5.0880000000000001</v>
      </c>
      <c r="N535">
        <v>8.1820000000000004</v>
      </c>
      <c r="O535">
        <v>3.0950000000000002</v>
      </c>
      <c r="Q535">
        <v>9.1999999999999998E-2</v>
      </c>
      <c r="R535">
        <v>1</v>
      </c>
      <c r="S535">
        <v>0</v>
      </c>
      <c r="T535">
        <v>0</v>
      </c>
      <c r="V535">
        <v>0</v>
      </c>
      <c r="Y535" s="11">
        <v>44847</v>
      </c>
      <c r="Z535">
        <v>0.20141203703703703</v>
      </c>
      <c r="AB535">
        <v>1</v>
      </c>
      <c r="AD535">
        <v>6.1516948790564383</v>
      </c>
      <c r="AE535">
        <v>9.2463828402054666</v>
      </c>
      <c r="AF535">
        <v>3.0946879611490283</v>
      </c>
      <c r="AG535">
        <v>0.21808203762135323</v>
      </c>
    </row>
    <row r="536" spans="1:62" x14ac:dyDescent="0.35">
      <c r="A536">
        <v>75</v>
      </c>
      <c r="B536">
        <v>21</v>
      </c>
      <c r="C536" t="s">
        <v>189</v>
      </c>
      <c r="D536" t="s">
        <v>27</v>
      </c>
      <c r="G536">
        <v>0.5</v>
      </c>
      <c r="H536">
        <v>0.5</v>
      </c>
      <c r="I536">
        <v>5752</v>
      </c>
      <c r="J536">
        <v>9431</v>
      </c>
      <c r="L536">
        <v>2049</v>
      </c>
      <c r="M536">
        <v>4.8280000000000003</v>
      </c>
      <c r="N536">
        <v>8.2680000000000007</v>
      </c>
      <c r="O536">
        <v>3.44</v>
      </c>
      <c r="Q536">
        <v>9.8000000000000004E-2</v>
      </c>
      <c r="R536">
        <v>1</v>
      </c>
      <c r="S536">
        <v>0</v>
      </c>
      <c r="T536">
        <v>0</v>
      </c>
      <c r="V536">
        <v>0</v>
      </c>
      <c r="Y536" s="11">
        <v>44847</v>
      </c>
      <c r="Z536">
        <v>0.20917824074074073</v>
      </c>
      <c r="AB536">
        <v>1</v>
      </c>
      <c r="AD536">
        <v>5.8139524975340979</v>
      </c>
      <c r="AE536">
        <v>9.3449076387806365</v>
      </c>
      <c r="AF536">
        <v>3.5309551412465385</v>
      </c>
      <c r="AG536">
        <v>0.22472085796140293</v>
      </c>
      <c r="AK536">
        <v>1.9553213070419706</v>
      </c>
      <c r="AQ536">
        <v>1.1021103987651431</v>
      </c>
      <c r="AW536">
        <v>0.28715867407653872</v>
      </c>
      <c r="BC536">
        <v>0.51715557046269944</v>
      </c>
      <c r="BG536">
        <v>5.7576621006137074</v>
      </c>
      <c r="BH536">
        <v>9.2936942533826521</v>
      </c>
      <c r="BI536">
        <v>3.5360321527689442</v>
      </c>
      <c r="BJ536">
        <v>0.22414127840790654</v>
      </c>
    </row>
    <row r="537" spans="1:62" x14ac:dyDescent="0.35">
      <c r="A537">
        <v>76</v>
      </c>
      <c r="B537">
        <v>21</v>
      </c>
      <c r="C537" t="s">
        <v>189</v>
      </c>
      <c r="D537" t="s">
        <v>27</v>
      </c>
      <c r="G537">
        <v>0.5</v>
      </c>
      <c r="H537">
        <v>0.5</v>
      </c>
      <c r="I537">
        <v>5639</v>
      </c>
      <c r="J537">
        <v>9326</v>
      </c>
      <c r="L537">
        <v>2038</v>
      </c>
      <c r="M537">
        <v>4.7409999999999997</v>
      </c>
      <c r="N537">
        <v>8.1790000000000003</v>
      </c>
      <c r="O537">
        <v>3.4380000000000002</v>
      </c>
      <c r="Q537">
        <v>9.7000000000000003E-2</v>
      </c>
      <c r="R537">
        <v>1</v>
      </c>
      <c r="S537">
        <v>0</v>
      </c>
      <c r="T537">
        <v>0</v>
      </c>
      <c r="V537">
        <v>0</v>
      </c>
      <c r="Y537" s="11">
        <v>44847</v>
      </c>
      <c r="Z537">
        <v>0.21722222222222221</v>
      </c>
      <c r="AB537">
        <v>1</v>
      </c>
      <c r="AD537">
        <v>5.7013717036933178</v>
      </c>
      <c r="AE537">
        <v>9.2424808679846677</v>
      </c>
      <c r="AF537">
        <v>3.5411091642913499</v>
      </c>
      <c r="AG537">
        <v>0.22356169885441013</v>
      </c>
    </row>
    <row r="538" spans="1:62" x14ac:dyDescent="0.35">
      <c r="A538">
        <v>77</v>
      </c>
      <c r="B538">
        <v>22</v>
      </c>
      <c r="C538" t="s">
        <v>190</v>
      </c>
      <c r="D538" t="s">
        <v>27</v>
      </c>
      <c r="G538">
        <v>0.5</v>
      </c>
      <c r="H538">
        <v>0.5</v>
      </c>
      <c r="I538">
        <v>4836</v>
      </c>
      <c r="J538">
        <v>9034</v>
      </c>
      <c r="L538">
        <v>1796</v>
      </c>
      <c r="M538">
        <v>4.125</v>
      </c>
      <c r="N538">
        <v>7.9320000000000004</v>
      </c>
      <c r="O538">
        <v>3.8079999999999998</v>
      </c>
      <c r="Q538">
        <v>7.1999999999999995E-2</v>
      </c>
      <c r="R538">
        <v>1</v>
      </c>
      <c r="S538">
        <v>0</v>
      </c>
      <c r="T538">
        <v>0</v>
      </c>
      <c r="V538">
        <v>0</v>
      </c>
      <c r="Y538" s="11">
        <v>44847</v>
      </c>
      <c r="Z538">
        <v>0.23098379629629628</v>
      </c>
      <c r="AB538">
        <v>1</v>
      </c>
      <c r="AD538">
        <v>4.9013506642760944</v>
      </c>
      <c r="AE538">
        <v>8.9576368958663544</v>
      </c>
      <c r="AF538">
        <v>4.0562862315902599</v>
      </c>
      <c r="AG538">
        <v>0.19806019850056841</v>
      </c>
    </row>
    <row r="539" spans="1:62" x14ac:dyDescent="0.35">
      <c r="A539">
        <v>78</v>
      </c>
      <c r="B539">
        <v>22</v>
      </c>
      <c r="C539" t="s">
        <v>190</v>
      </c>
      <c r="D539" t="s">
        <v>27</v>
      </c>
      <c r="G539">
        <v>0.5</v>
      </c>
      <c r="H539">
        <v>0.5</v>
      </c>
      <c r="I539">
        <v>5028</v>
      </c>
      <c r="J539">
        <v>9090</v>
      </c>
      <c r="L539">
        <v>1801</v>
      </c>
      <c r="M539">
        <v>4.2720000000000002</v>
      </c>
      <c r="N539">
        <v>7.98</v>
      </c>
      <c r="O539">
        <v>3.7069999999999999</v>
      </c>
      <c r="Q539">
        <v>7.1999999999999995E-2</v>
      </c>
      <c r="R539">
        <v>1</v>
      </c>
      <c r="S539">
        <v>0</v>
      </c>
      <c r="T539">
        <v>0</v>
      </c>
      <c r="V539">
        <v>0</v>
      </c>
      <c r="Y539" s="11">
        <v>44847</v>
      </c>
      <c r="Z539">
        <v>0.23871527777777779</v>
      </c>
      <c r="AB539">
        <v>1</v>
      </c>
      <c r="AD539">
        <v>5.0926383847843226</v>
      </c>
      <c r="AE539">
        <v>9.0122645069575373</v>
      </c>
      <c r="AF539">
        <v>3.9196261221732147</v>
      </c>
      <c r="AG539">
        <v>0.19858708900374697</v>
      </c>
      <c r="AK539">
        <v>1.1807301655306315</v>
      </c>
      <c r="AQ539">
        <v>3.2477457650676972E-2</v>
      </c>
      <c r="AW539">
        <v>1.439974433281864</v>
      </c>
      <c r="BC539">
        <v>1.0031575529424233</v>
      </c>
      <c r="BG539">
        <v>5.062749678454912</v>
      </c>
      <c r="BH539">
        <v>9.0108012673747382</v>
      </c>
      <c r="BI539">
        <v>3.9480515889198267</v>
      </c>
      <c r="BJ539">
        <v>0.1995881809597862</v>
      </c>
    </row>
    <row r="540" spans="1:62" x14ac:dyDescent="0.35">
      <c r="A540">
        <v>79</v>
      </c>
      <c r="B540">
        <v>22</v>
      </c>
      <c r="C540" t="s">
        <v>190</v>
      </c>
      <c r="D540" t="s">
        <v>27</v>
      </c>
      <c r="G540">
        <v>0.5</v>
      </c>
      <c r="H540">
        <v>0.5</v>
      </c>
      <c r="I540">
        <v>4968</v>
      </c>
      <c r="J540">
        <v>9087</v>
      </c>
      <c r="L540">
        <v>1820</v>
      </c>
      <c r="M540">
        <v>4.226</v>
      </c>
      <c r="N540">
        <v>7.9770000000000003</v>
      </c>
      <c r="O540">
        <v>3.7509999999999999</v>
      </c>
      <c r="Q540">
        <v>7.3999999999999996E-2</v>
      </c>
      <c r="R540">
        <v>1</v>
      </c>
      <c r="S540">
        <v>0</v>
      </c>
      <c r="T540">
        <v>0</v>
      </c>
      <c r="V540">
        <v>0</v>
      </c>
      <c r="Y540" s="11">
        <v>44847</v>
      </c>
      <c r="Z540">
        <v>0.24690972222222221</v>
      </c>
      <c r="AB540">
        <v>1</v>
      </c>
      <c r="AD540">
        <v>5.0328609721255004</v>
      </c>
      <c r="AE540">
        <v>9.009338027791939</v>
      </c>
      <c r="AF540">
        <v>3.9764770556664386</v>
      </c>
      <c r="AG540">
        <v>0.20058927291582546</v>
      </c>
    </row>
    <row r="541" spans="1:62" x14ac:dyDescent="0.35">
      <c r="A541">
        <v>80</v>
      </c>
      <c r="B541">
        <v>23</v>
      </c>
      <c r="C541" t="s">
        <v>191</v>
      </c>
      <c r="D541" t="s">
        <v>27</v>
      </c>
      <c r="G541">
        <v>0.5</v>
      </c>
      <c r="H541">
        <v>0.5</v>
      </c>
      <c r="I541">
        <v>4180</v>
      </c>
      <c r="J541">
        <v>8493</v>
      </c>
      <c r="L541">
        <v>3359</v>
      </c>
      <c r="M541">
        <v>3.6219999999999999</v>
      </c>
      <c r="N541">
        <v>7.4740000000000002</v>
      </c>
      <c r="O541">
        <v>3.8519999999999999</v>
      </c>
      <c r="Q541">
        <v>0.23499999999999999</v>
      </c>
      <c r="R541">
        <v>1</v>
      </c>
      <c r="S541">
        <v>0</v>
      </c>
      <c r="T541">
        <v>0</v>
      </c>
      <c r="V541">
        <v>0</v>
      </c>
      <c r="Y541" s="11">
        <v>44847</v>
      </c>
      <c r="Z541">
        <v>0.26059027777777777</v>
      </c>
      <c r="AB541">
        <v>1</v>
      </c>
      <c r="AD541">
        <v>4.2477842858729833</v>
      </c>
      <c r="AE541">
        <v>8.429895153003315</v>
      </c>
      <c r="AF541">
        <v>4.1821108671303318</v>
      </c>
      <c r="AG541">
        <v>0.36276616979418252</v>
      </c>
    </row>
    <row r="542" spans="1:62" x14ac:dyDescent="0.35">
      <c r="A542">
        <v>81</v>
      </c>
      <c r="B542">
        <v>23</v>
      </c>
      <c r="C542" t="s">
        <v>191</v>
      </c>
      <c r="D542" t="s">
        <v>27</v>
      </c>
      <c r="G542">
        <v>0.5</v>
      </c>
      <c r="H542">
        <v>0.5</v>
      </c>
      <c r="I542">
        <v>4077</v>
      </c>
      <c r="J542">
        <v>8471</v>
      </c>
      <c r="L542">
        <v>3354</v>
      </c>
      <c r="M542">
        <v>3.5419999999999998</v>
      </c>
      <c r="N542">
        <v>7.4550000000000001</v>
      </c>
      <c r="O542">
        <v>3.9129999999999998</v>
      </c>
      <c r="Q542">
        <v>0.23499999999999999</v>
      </c>
      <c r="R542">
        <v>1</v>
      </c>
      <c r="S542">
        <v>0</v>
      </c>
      <c r="T542">
        <v>0</v>
      </c>
      <c r="V542">
        <v>0</v>
      </c>
      <c r="Y542" s="11">
        <v>44847</v>
      </c>
      <c r="Z542">
        <v>0.26815972222222223</v>
      </c>
      <c r="AB542">
        <v>1</v>
      </c>
      <c r="AD542">
        <v>4.1451663941420067</v>
      </c>
      <c r="AE542">
        <v>8.408434305788921</v>
      </c>
      <c r="AF542">
        <v>4.2632679116469143</v>
      </c>
      <c r="AG542">
        <v>0.36223927929100391</v>
      </c>
      <c r="AK542">
        <v>0.43169594646024778</v>
      </c>
      <c r="AQ542">
        <v>0.22018324207891049</v>
      </c>
      <c r="AW542">
        <v>1.4099556590640366E-2</v>
      </c>
      <c r="BC542">
        <v>1.7303435331254735</v>
      </c>
      <c r="BG542">
        <v>4.1541330060408299</v>
      </c>
      <c r="BH542">
        <v>8.417701489813318</v>
      </c>
      <c r="BI542">
        <v>4.2635684837724899</v>
      </c>
      <c r="BJ542">
        <v>0.3654006223100752</v>
      </c>
    </row>
    <row r="543" spans="1:62" x14ac:dyDescent="0.35">
      <c r="A543">
        <v>82</v>
      </c>
      <c r="B543">
        <v>23</v>
      </c>
      <c r="C543" t="s">
        <v>191</v>
      </c>
      <c r="D543" t="s">
        <v>27</v>
      </c>
      <c r="G543">
        <v>0.5</v>
      </c>
      <c r="H543">
        <v>0.5</v>
      </c>
      <c r="I543">
        <v>4095</v>
      </c>
      <c r="J543">
        <v>8490</v>
      </c>
      <c r="L543">
        <v>3414</v>
      </c>
      <c r="M543">
        <v>3.556</v>
      </c>
      <c r="N543">
        <v>7.4710000000000001</v>
      </c>
      <c r="O543">
        <v>3.915</v>
      </c>
      <c r="Q543">
        <v>0.24099999999999999</v>
      </c>
      <c r="R543">
        <v>1</v>
      </c>
      <c r="S543">
        <v>0</v>
      </c>
      <c r="T543">
        <v>0</v>
      </c>
      <c r="V543">
        <v>0</v>
      </c>
      <c r="Y543" s="11">
        <v>44847</v>
      </c>
      <c r="Z543">
        <v>0.27616898148148145</v>
      </c>
      <c r="AB543">
        <v>1</v>
      </c>
      <c r="AD543">
        <v>4.1630996179396522</v>
      </c>
      <c r="AE543">
        <v>8.4269686738377168</v>
      </c>
      <c r="AF543">
        <v>4.2638690558980645</v>
      </c>
      <c r="AG543">
        <v>0.36856196532914653</v>
      </c>
    </row>
    <row r="544" spans="1:62" x14ac:dyDescent="0.35">
      <c r="A544">
        <v>83</v>
      </c>
      <c r="B544">
        <v>24</v>
      </c>
      <c r="C544" t="s">
        <v>212</v>
      </c>
      <c r="D544" t="s">
        <v>27</v>
      </c>
      <c r="G544">
        <v>0.5</v>
      </c>
      <c r="H544">
        <v>0.5</v>
      </c>
      <c r="I544">
        <v>5536</v>
      </c>
      <c r="J544">
        <v>8834</v>
      </c>
      <c r="L544">
        <v>14246</v>
      </c>
      <c r="M544">
        <v>4.6619999999999999</v>
      </c>
      <c r="N544">
        <v>7.7629999999999999</v>
      </c>
      <c r="O544">
        <v>3.1</v>
      </c>
      <c r="Q544">
        <v>1.3740000000000001</v>
      </c>
      <c r="R544">
        <v>1</v>
      </c>
      <c r="S544">
        <v>0</v>
      </c>
      <c r="T544">
        <v>0</v>
      </c>
      <c r="V544">
        <v>0</v>
      </c>
      <c r="Y544" s="11">
        <v>44847</v>
      </c>
      <c r="Z544">
        <v>0.28972222222222221</v>
      </c>
      <c r="AB544">
        <v>2</v>
      </c>
      <c r="AC544" t="s">
        <v>213</v>
      </c>
      <c r="AD544">
        <v>5.5987538119623421</v>
      </c>
      <c r="AE544">
        <v>8.7625382848264142</v>
      </c>
      <c r="AF544">
        <v>3.1637844728640721</v>
      </c>
      <c r="AG544">
        <v>1.5100175514151526</v>
      </c>
    </row>
    <row r="545" spans="1:62" x14ac:dyDescent="0.35">
      <c r="A545">
        <v>84</v>
      </c>
      <c r="B545">
        <v>24</v>
      </c>
      <c r="C545" t="s">
        <v>212</v>
      </c>
      <c r="D545" t="s">
        <v>27</v>
      </c>
      <c r="G545">
        <v>0.5</v>
      </c>
      <c r="H545">
        <v>0.5</v>
      </c>
      <c r="I545">
        <v>6285</v>
      </c>
      <c r="J545">
        <v>8910</v>
      </c>
      <c r="L545">
        <v>14385</v>
      </c>
      <c r="M545">
        <v>5.2370000000000001</v>
      </c>
      <c r="N545">
        <v>7.827</v>
      </c>
      <c r="O545">
        <v>2.59</v>
      </c>
      <c r="Q545">
        <v>1.3879999999999999</v>
      </c>
      <c r="R545">
        <v>1</v>
      </c>
      <c r="S545">
        <v>0</v>
      </c>
      <c r="T545">
        <v>0</v>
      </c>
      <c r="V545">
        <v>0</v>
      </c>
      <c r="Y545" s="11">
        <v>44847</v>
      </c>
      <c r="Z545">
        <v>0.29702546296296295</v>
      </c>
      <c r="AB545">
        <v>2</v>
      </c>
      <c r="AC545" t="s">
        <v>213</v>
      </c>
      <c r="AD545">
        <v>6.3449751799866263</v>
      </c>
      <c r="AE545">
        <v>8.8366757570215917</v>
      </c>
      <c r="AF545">
        <v>2.4917005770349654</v>
      </c>
      <c r="AG545">
        <v>1.5246651074035162</v>
      </c>
      <c r="AK545">
        <v>0.61051003857769481</v>
      </c>
      <c r="AQ545">
        <v>0.67566248607574086</v>
      </c>
      <c r="AW545">
        <v>4.0270040492352823</v>
      </c>
      <c r="BC545">
        <v>0.67267592653170327</v>
      </c>
      <c r="BG545">
        <v>6.3644028391007428</v>
      </c>
      <c r="BH545">
        <v>8.8069232188380013</v>
      </c>
      <c r="BI545">
        <v>2.4425203797372572</v>
      </c>
      <c r="BJ545">
        <v>1.5195542695226845</v>
      </c>
    </row>
    <row r="546" spans="1:62" x14ac:dyDescent="0.35">
      <c r="A546">
        <v>85</v>
      </c>
      <c r="B546">
        <v>24</v>
      </c>
      <c r="C546" t="s">
        <v>212</v>
      </c>
      <c r="D546" t="s">
        <v>27</v>
      </c>
      <c r="G546">
        <v>0.5</v>
      </c>
      <c r="H546">
        <v>0.5</v>
      </c>
      <c r="I546">
        <v>6324</v>
      </c>
      <c r="J546">
        <v>8849</v>
      </c>
      <c r="L546">
        <v>14288</v>
      </c>
      <c r="M546">
        <v>5.2670000000000003</v>
      </c>
      <c r="N546">
        <v>7.7750000000000004</v>
      </c>
      <c r="O546">
        <v>2.508</v>
      </c>
      <c r="Q546">
        <v>1.3779999999999999</v>
      </c>
      <c r="R546">
        <v>1</v>
      </c>
      <c r="S546">
        <v>0</v>
      </c>
      <c r="T546">
        <v>0</v>
      </c>
      <c r="V546">
        <v>0</v>
      </c>
      <c r="Y546" s="11">
        <v>44847</v>
      </c>
      <c r="Z546">
        <v>0.30496527777777777</v>
      </c>
      <c r="AB546">
        <v>2</v>
      </c>
      <c r="AC546" t="s">
        <v>213</v>
      </c>
      <c r="AD546">
        <v>6.3838304982148601</v>
      </c>
      <c r="AE546">
        <v>8.7771706806544092</v>
      </c>
      <c r="AF546">
        <v>2.393340182439549</v>
      </c>
      <c r="AG546">
        <v>1.5144434316418525</v>
      </c>
    </row>
    <row r="547" spans="1:62" x14ac:dyDescent="0.35">
      <c r="A547">
        <v>86</v>
      </c>
      <c r="B547">
        <v>25</v>
      </c>
      <c r="C547" t="s">
        <v>192</v>
      </c>
      <c r="D547" t="s">
        <v>27</v>
      </c>
      <c r="G547">
        <v>0.5</v>
      </c>
      <c r="H547">
        <v>0.5</v>
      </c>
      <c r="I547">
        <v>4722</v>
      </c>
      <c r="J547">
        <v>6676</v>
      </c>
      <c r="L547">
        <v>1952</v>
      </c>
      <c r="M547">
        <v>4.0380000000000003</v>
      </c>
      <c r="N547">
        <v>5.9349999999999996</v>
      </c>
      <c r="O547">
        <v>1.897</v>
      </c>
      <c r="Q547">
        <v>8.7999999999999995E-2</v>
      </c>
      <c r="R547">
        <v>1</v>
      </c>
      <c r="S547">
        <v>0</v>
      </c>
      <c r="T547">
        <v>0</v>
      </c>
      <c r="V547">
        <v>0</v>
      </c>
      <c r="Y547" s="11">
        <v>44847</v>
      </c>
      <c r="Z547">
        <v>0.31877314814814817</v>
      </c>
      <c r="AB547">
        <v>1</v>
      </c>
      <c r="AD547">
        <v>4.787773580224334</v>
      </c>
      <c r="AE547">
        <v>6.6574242717054526</v>
      </c>
      <c r="AF547">
        <v>1.8696506914811186</v>
      </c>
      <c r="AG547">
        <v>0.2144991821997391</v>
      </c>
    </row>
    <row r="548" spans="1:62" x14ac:dyDescent="0.35">
      <c r="A548">
        <v>87</v>
      </c>
      <c r="B548">
        <v>25</v>
      </c>
      <c r="C548" t="s">
        <v>192</v>
      </c>
      <c r="D548" t="s">
        <v>27</v>
      </c>
      <c r="G548">
        <v>0.5</v>
      </c>
      <c r="H548">
        <v>0.5</v>
      </c>
      <c r="I548">
        <v>4230</v>
      </c>
      <c r="J548">
        <v>6681</v>
      </c>
      <c r="L548">
        <v>1937</v>
      </c>
      <c r="M548">
        <v>3.66</v>
      </c>
      <c r="N548">
        <v>5.9379999999999997</v>
      </c>
      <c r="O548">
        <v>2.278</v>
      </c>
      <c r="Q548">
        <v>8.6999999999999994E-2</v>
      </c>
      <c r="R548">
        <v>1</v>
      </c>
      <c r="S548">
        <v>0</v>
      </c>
      <c r="T548">
        <v>0</v>
      </c>
      <c r="V548">
        <v>0</v>
      </c>
      <c r="Y548" s="11">
        <v>44847</v>
      </c>
      <c r="Z548">
        <v>0.32612268518518522</v>
      </c>
      <c r="AB548">
        <v>1</v>
      </c>
      <c r="AD548">
        <v>4.297598796422001</v>
      </c>
      <c r="AE548">
        <v>6.6623017369814512</v>
      </c>
      <c r="AF548">
        <v>2.3647029405594502</v>
      </c>
      <c r="AG548">
        <v>0.21291851069020346</v>
      </c>
      <c r="AK548">
        <v>1.8011268913657812</v>
      </c>
      <c r="AQ548">
        <v>0.43829684513717415</v>
      </c>
      <c r="AW548">
        <v>4.383482907135658</v>
      </c>
      <c r="BC548">
        <v>1.2450078093623913</v>
      </c>
      <c r="BG548">
        <v>4.2592416232992569</v>
      </c>
      <c r="BH548">
        <v>6.6769341328094463</v>
      </c>
      <c r="BI548">
        <v>2.4176925095101893</v>
      </c>
      <c r="BJ548">
        <v>0.21160128443225709</v>
      </c>
    </row>
    <row r="549" spans="1:62" x14ac:dyDescent="0.35">
      <c r="A549">
        <v>88</v>
      </c>
      <c r="B549">
        <v>25</v>
      </c>
      <c r="C549" t="s">
        <v>192</v>
      </c>
      <c r="D549" t="s">
        <v>27</v>
      </c>
      <c r="G549">
        <v>0.5</v>
      </c>
      <c r="H549">
        <v>0.5</v>
      </c>
      <c r="I549">
        <v>4153</v>
      </c>
      <c r="J549">
        <v>6711</v>
      </c>
      <c r="L549">
        <v>1912</v>
      </c>
      <c r="M549">
        <v>3.601</v>
      </c>
      <c r="N549">
        <v>5.9640000000000004</v>
      </c>
      <c r="O549">
        <v>2.3639999999999999</v>
      </c>
      <c r="Q549">
        <v>8.4000000000000005E-2</v>
      </c>
      <c r="R549">
        <v>1</v>
      </c>
      <c r="S549">
        <v>0</v>
      </c>
      <c r="T549">
        <v>0</v>
      </c>
      <c r="V549">
        <v>0</v>
      </c>
      <c r="Y549" s="11">
        <v>44847</v>
      </c>
      <c r="Z549">
        <v>0.33398148148148149</v>
      </c>
      <c r="AB549">
        <v>1</v>
      </c>
      <c r="AD549">
        <v>4.2208844501765137</v>
      </c>
      <c r="AE549">
        <v>6.6915665286374422</v>
      </c>
      <c r="AF549">
        <v>2.4706820784609285</v>
      </c>
      <c r="AG549">
        <v>0.21028405817431073</v>
      </c>
    </row>
    <row r="550" spans="1:62" x14ac:dyDescent="0.35">
      <c r="A550">
        <v>89</v>
      </c>
      <c r="B550">
        <v>26</v>
      </c>
      <c r="C550" t="s">
        <v>193</v>
      </c>
      <c r="D550" t="s">
        <v>27</v>
      </c>
      <c r="G550">
        <v>0.5</v>
      </c>
      <c r="H550">
        <v>0.5</v>
      </c>
      <c r="I550">
        <v>3282</v>
      </c>
      <c r="J550">
        <v>6631</v>
      </c>
      <c r="L550">
        <v>2846</v>
      </c>
      <c r="M550">
        <v>2.9319999999999999</v>
      </c>
      <c r="N550">
        <v>5.8959999999999999</v>
      </c>
      <c r="O550">
        <v>2.964</v>
      </c>
      <c r="Q550">
        <v>0.182</v>
      </c>
      <c r="R550">
        <v>1</v>
      </c>
      <c r="S550">
        <v>0</v>
      </c>
      <c r="T550">
        <v>0</v>
      </c>
      <c r="V550">
        <v>0</v>
      </c>
      <c r="Y550" s="11">
        <v>44847</v>
      </c>
      <c r="Z550">
        <v>0.34739583333333335</v>
      </c>
      <c r="AB550">
        <v>1</v>
      </c>
      <c r="AD550">
        <v>3.3531156764126258</v>
      </c>
      <c r="AE550">
        <v>6.6135270842214657</v>
      </c>
      <c r="AF550">
        <v>3.26041140780884</v>
      </c>
      <c r="AG550">
        <v>0.30870720416806346</v>
      </c>
    </row>
    <row r="551" spans="1:62" x14ac:dyDescent="0.35">
      <c r="A551">
        <v>90</v>
      </c>
      <c r="B551">
        <v>26</v>
      </c>
      <c r="C551" t="s">
        <v>193</v>
      </c>
      <c r="D551" t="s">
        <v>27</v>
      </c>
      <c r="G551">
        <v>0.5</v>
      </c>
      <c r="H551">
        <v>0.5</v>
      </c>
      <c r="I551">
        <v>3123</v>
      </c>
      <c r="J551">
        <v>6649</v>
      </c>
      <c r="L551">
        <v>2782</v>
      </c>
      <c r="M551">
        <v>2.8109999999999999</v>
      </c>
      <c r="N551">
        <v>5.9109999999999996</v>
      </c>
      <c r="O551">
        <v>3.1</v>
      </c>
      <c r="Q551">
        <v>0.17499999999999999</v>
      </c>
      <c r="R551">
        <v>1</v>
      </c>
      <c r="S551">
        <v>0</v>
      </c>
      <c r="T551">
        <v>0</v>
      </c>
      <c r="V551">
        <v>0</v>
      </c>
      <c r="Y551" s="11">
        <v>44847</v>
      </c>
      <c r="Z551">
        <v>0.3546643518518518</v>
      </c>
      <c r="AB551">
        <v>1</v>
      </c>
      <c r="AD551">
        <v>3.1947055328667497</v>
      </c>
      <c r="AE551">
        <v>6.6310859592150608</v>
      </c>
      <c r="AF551">
        <v>3.4363804263483111</v>
      </c>
      <c r="AG551">
        <v>0.30196300572737805</v>
      </c>
      <c r="AK551">
        <v>1.9205936249853843</v>
      </c>
      <c r="AQ551">
        <v>1.0499578468154518</v>
      </c>
      <c r="AW551">
        <v>0.24726004151598294</v>
      </c>
      <c r="BC551">
        <v>0.41789720953952902</v>
      </c>
      <c r="BG551">
        <v>3.1643186814318489</v>
      </c>
      <c r="BH551">
        <v>6.5964559557554709</v>
      </c>
      <c r="BI551">
        <v>3.432137274323622</v>
      </c>
      <c r="BJ551">
        <v>0.30259527433119232</v>
      </c>
    </row>
    <row r="552" spans="1:62" x14ac:dyDescent="0.35">
      <c r="A552">
        <v>91</v>
      </c>
      <c r="B552">
        <v>26</v>
      </c>
      <c r="C552" t="s">
        <v>193</v>
      </c>
      <c r="D552" t="s">
        <v>27</v>
      </c>
      <c r="G552">
        <v>0.5</v>
      </c>
      <c r="H552">
        <v>0.5</v>
      </c>
      <c r="I552">
        <v>3062</v>
      </c>
      <c r="J552">
        <v>6578</v>
      </c>
      <c r="L552">
        <v>2794</v>
      </c>
      <c r="M552">
        <v>2.7639999999999998</v>
      </c>
      <c r="N552">
        <v>5.851</v>
      </c>
      <c r="O552">
        <v>3.0880000000000001</v>
      </c>
      <c r="Q552">
        <v>0.17599999999999999</v>
      </c>
      <c r="R552">
        <v>1</v>
      </c>
      <c r="S552">
        <v>0</v>
      </c>
      <c r="T552">
        <v>0</v>
      </c>
      <c r="V552">
        <v>0</v>
      </c>
      <c r="Y552" s="11">
        <v>44847</v>
      </c>
      <c r="Z552">
        <v>0.36240740740740746</v>
      </c>
      <c r="AB552">
        <v>1</v>
      </c>
      <c r="AD552">
        <v>3.1339318299969481</v>
      </c>
      <c r="AE552">
        <v>6.5618259522958811</v>
      </c>
      <c r="AF552">
        <v>3.427894122298933</v>
      </c>
      <c r="AG552">
        <v>0.30322754293500659</v>
      </c>
    </row>
    <row r="553" spans="1:62" x14ac:dyDescent="0.35">
      <c r="A553">
        <v>92</v>
      </c>
      <c r="B553">
        <v>27</v>
      </c>
      <c r="C553" t="s">
        <v>194</v>
      </c>
      <c r="D553" t="s">
        <v>27</v>
      </c>
      <c r="G553">
        <v>0.5</v>
      </c>
      <c r="H553">
        <v>0.5</v>
      </c>
      <c r="I553">
        <v>4979</v>
      </c>
      <c r="J553">
        <v>7405</v>
      </c>
      <c r="L553">
        <v>7220</v>
      </c>
      <c r="M553">
        <v>4.2350000000000003</v>
      </c>
      <c r="N553">
        <v>6.5519999999999996</v>
      </c>
      <c r="O553">
        <v>2.3170000000000002</v>
      </c>
      <c r="Q553">
        <v>0.63900000000000001</v>
      </c>
      <c r="R553">
        <v>1</v>
      </c>
      <c r="S553">
        <v>0</v>
      </c>
      <c r="T553">
        <v>0</v>
      </c>
      <c r="V553">
        <v>0</v>
      </c>
      <c r="Y553" s="11">
        <v>44847</v>
      </c>
      <c r="Z553">
        <v>0.37557870370370372</v>
      </c>
      <c r="AB553">
        <v>1</v>
      </c>
      <c r="AD553">
        <v>5.0438201644462852</v>
      </c>
      <c r="AE553">
        <v>7.3685587089460372</v>
      </c>
      <c r="AF553">
        <v>2.3247385444997519</v>
      </c>
      <c r="AG553">
        <v>0.76963101634865716</v>
      </c>
    </row>
    <row r="554" spans="1:62" x14ac:dyDescent="0.35">
      <c r="A554">
        <v>93</v>
      </c>
      <c r="B554">
        <v>27</v>
      </c>
      <c r="C554" t="s">
        <v>194</v>
      </c>
      <c r="D554" t="s">
        <v>27</v>
      </c>
      <c r="G554">
        <v>0.5</v>
      </c>
      <c r="H554">
        <v>0.5</v>
      </c>
      <c r="I554">
        <v>6030</v>
      </c>
      <c r="J554">
        <v>7424</v>
      </c>
      <c r="L554">
        <v>7365</v>
      </c>
      <c r="M554">
        <v>5.0410000000000004</v>
      </c>
      <c r="N554">
        <v>6.5679999999999996</v>
      </c>
      <c r="O554">
        <v>1.5269999999999999</v>
      </c>
      <c r="Q554">
        <v>0.65400000000000003</v>
      </c>
      <c r="R554">
        <v>1</v>
      </c>
      <c r="S554">
        <v>0</v>
      </c>
      <c r="T554">
        <v>0</v>
      </c>
      <c r="V554">
        <v>0</v>
      </c>
      <c r="Y554" s="11">
        <v>44847</v>
      </c>
      <c r="Z554">
        <v>0.38287037037037036</v>
      </c>
      <c r="AB554">
        <v>1</v>
      </c>
      <c r="AD554">
        <v>6.0909211761866366</v>
      </c>
      <c r="AE554">
        <v>7.3870930769948311</v>
      </c>
      <c r="AF554">
        <v>1.2961719008081944</v>
      </c>
      <c r="AG554">
        <v>0.78491084094083508</v>
      </c>
      <c r="AK554">
        <v>2.0156622417187275</v>
      </c>
      <c r="AQ554">
        <v>1.369466646905535</v>
      </c>
      <c r="AW554">
        <v>1.6125734065273691</v>
      </c>
      <c r="BC554">
        <v>1.4877894013572173</v>
      </c>
      <c r="BG554">
        <v>6.030147473316835</v>
      </c>
      <c r="BH554">
        <v>7.3368551846520464</v>
      </c>
      <c r="BI554">
        <v>1.3067077113352115</v>
      </c>
      <c r="BJ554">
        <v>0.77911504540587107</v>
      </c>
    </row>
    <row r="555" spans="1:62" x14ac:dyDescent="0.35">
      <c r="A555">
        <v>94</v>
      </c>
      <c r="B555">
        <v>27</v>
      </c>
      <c r="C555" t="s">
        <v>194</v>
      </c>
      <c r="D555" t="s">
        <v>27</v>
      </c>
      <c r="G555">
        <v>0.5</v>
      </c>
      <c r="H555">
        <v>0.5</v>
      </c>
      <c r="I555">
        <v>5908</v>
      </c>
      <c r="J555">
        <v>7321</v>
      </c>
      <c r="L555">
        <v>7255</v>
      </c>
      <c r="M555">
        <v>4.9470000000000001</v>
      </c>
      <c r="N555">
        <v>6.48</v>
      </c>
      <c r="O555">
        <v>1.5329999999999999</v>
      </c>
      <c r="Q555">
        <v>0.64300000000000002</v>
      </c>
      <c r="R555">
        <v>1</v>
      </c>
      <c r="S555">
        <v>0</v>
      </c>
      <c r="T555">
        <v>0</v>
      </c>
      <c r="V555">
        <v>0</v>
      </c>
      <c r="Y555" s="11">
        <v>44847</v>
      </c>
      <c r="Z555">
        <v>0.39060185185185187</v>
      </c>
      <c r="AB555">
        <v>1</v>
      </c>
      <c r="AD555">
        <v>5.9693737704470333</v>
      </c>
      <c r="AE555">
        <v>7.2866172923092618</v>
      </c>
      <c r="AF555">
        <v>1.3172435218622285</v>
      </c>
      <c r="AG555">
        <v>0.77331924987090706</v>
      </c>
    </row>
    <row r="556" spans="1:62" x14ac:dyDescent="0.35">
      <c r="A556">
        <v>95</v>
      </c>
      <c r="B556">
        <v>28</v>
      </c>
      <c r="C556" t="s">
        <v>195</v>
      </c>
      <c r="D556" t="s">
        <v>27</v>
      </c>
      <c r="G556">
        <v>0.5</v>
      </c>
      <c r="H556">
        <v>0.5</v>
      </c>
      <c r="I556">
        <v>5619</v>
      </c>
      <c r="J556">
        <v>8385</v>
      </c>
      <c r="L556">
        <v>2787</v>
      </c>
      <c r="M556">
        <v>4.726</v>
      </c>
      <c r="N556">
        <v>7.3819999999999997</v>
      </c>
      <c r="O556">
        <v>2.657</v>
      </c>
      <c r="Q556">
        <v>0.17499999999999999</v>
      </c>
      <c r="R556">
        <v>1</v>
      </c>
      <c r="S556">
        <v>0</v>
      </c>
      <c r="T556">
        <v>0</v>
      </c>
      <c r="V556">
        <v>0</v>
      </c>
      <c r="Y556" s="11">
        <v>44847</v>
      </c>
      <c r="Z556">
        <v>0.40394675925925921</v>
      </c>
      <c r="AB556">
        <v>1</v>
      </c>
      <c r="AD556">
        <v>5.6814458994737107</v>
      </c>
      <c r="AE556">
        <v>8.3245419030417462</v>
      </c>
      <c r="AF556">
        <v>2.6430960035680355</v>
      </c>
      <c r="AG556">
        <v>0.30248989623055661</v>
      </c>
    </row>
    <row r="557" spans="1:62" x14ac:dyDescent="0.35">
      <c r="A557">
        <v>96</v>
      </c>
      <c r="B557">
        <v>28</v>
      </c>
      <c r="C557" t="s">
        <v>195</v>
      </c>
      <c r="D557" t="s">
        <v>27</v>
      </c>
      <c r="G557">
        <v>0.5</v>
      </c>
      <c r="H557">
        <v>0.5</v>
      </c>
      <c r="I557">
        <v>5661</v>
      </c>
      <c r="J557">
        <v>8405</v>
      </c>
      <c r="L557">
        <v>2715</v>
      </c>
      <c r="M557">
        <v>4.758</v>
      </c>
      <c r="N557">
        <v>7.399</v>
      </c>
      <c r="O557">
        <v>2.641</v>
      </c>
      <c r="Q557">
        <v>0.16800000000000001</v>
      </c>
      <c r="R557">
        <v>1</v>
      </c>
      <c r="S557">
        <v>0</v>
      </c>
      <c r="T557">
        <v>0</v>
      </c>
      <c r="V557">
        <v>0</v>
      </c>
      <c r="Y557" s="11">
        <v>44847</v>
      </c>
      <c r="Z557">
        <v>0.41124999999999995</v>
      </c>
      <c r="AB557">
        <v>1</v>
      </c>
      <c r="AD557">
        <v>5.7232900883348865</v>
      </c>
      <c r="AE557">
        <v>8.3440517641457408</v>
      </c>
      <c r="AF557">
        <v>2.6207616758108543</v>
      </c>
      <c r="AG557">
        <v>0.29490267298478551</v>
      </c>
      <c r="AK557">
        <v>0.76301442305060252</v>
      </c>
      <c r="AQ557">
        <v>0.78636871055472501</v>
      </c>
      <c r="AW557">
        <v>4.2551759096452804</v>
      </c>
      <c r="BC557">
        <v>0.24981981450998578</v>
      </c>
      <c r="BG557">
        <v>5.7452084729764543</v>
      </c>
      <c r="BH557">
        <v>8.3113727467965504</v>
      </c>
      <c r="BI557">
        <v>2.566164273820096</v>
      </c>
      <c r="BJ557">
        <v>0.2952714963370105</v>
      </c>
    </row>
    <row r="558" spans="1:62" x14ac:dyDescent="0.35">
      <c r="A558">
        <v>97</v>
      </c>
      <c r="B558">
        <v>28</v>
      </c>
      <c r="C558" t="s">
        <v>195</v>
      </c>
      <c r="D558" t="s">
        <v>27</v>
      </c>
      <c r="G558">
        <v>0.5</v>
      </c>
      <c r="H558">
        <v>0.5</v>
      </c>
      <c r="I558">
        <v>5705</v>
      </c>
      <c r="J558">
        <v>8338</v>
      </c>
      <c r="L558">
        <v>2722</v>
      </c>
      <c r="M558">
        <v>4.7910000000000004</v>
      </c>
      <c r="N558">
        <v>7.3419999999999996</v>
      </c>
      <c r="O558">
        <v>2.5510000000000002</v>
      </c>
      <c r="Q558">
        <v>0.16900000000000001</v>
      </c>
      <c r="R558">
        <v>1</v>
      </c>
      <c r="S558">
        <v>0</v>
      </c>
      <c r="T558">
        <v>0</v>
      </c>
      <c r="V558">
        <v>0</v>
      </c>
      <c r="Y558" s="11">
        <v>44847</v>
      </c>
      <c r="Z558">
        <v>0.41895833333333332</v>
      </c>
      <c r="AB558">
        <v>1</v>
      </c>
      <c r="AD558">
        <v>5.7671268576180221</v>
      </c>
      <c r="AE558">
        <v>8.2786937294473599</v>
      </c>
      <c r="AF558">
        <v>2.5115668718293378</v>
      </c>
      <c r="AG558">
        <v>0.29564031968923549</v>
      </c>
    </row>
    <row r="559" spans="1:62" x14ac:dyDescent="0.35">
      <c r="A559">
        <v>98</v>
      </c>
      <c r="B559">
        <v>29</v>
      </c>
      <c r="C559" t="s">
        <v>196</v>
      </c>
      <c r="D559" t="s">
        <v>27</v>
      </c>
      <c r="G559">
        <v>0.5</v>
      </c>
      <c r="H559">
        <v>0.5</v>
      </c>
      <c r="I559">
        <v>2599</v>
      </c>
      <c r="J559">
        <v>2902</v>
      </c>
      <c r="L559">
        <v>723</v>
      </c>
      <c r="M559">
        <v>2.4089999999999998</v>
      </c>
      <c r="N559">
        <v>2.7370000000000001</v>
      </c>
      <c r="O559">
        <v>0.32800000000000001</v>
      </c>
      <c r="Q559">
        <v>0</v>
      </c>
      <c r="R559">
        <v>1</v>
      </c>
      <c r="S559">
        <v>0</v>
      </c>
      <c r="T559">
        <v>0</v>
      </c>
      <c r="V559">
        <v>0</v>
      </c>
      <c r="Y559" s="11">
        <v>44847</v>
      </c>
      <c r="Z559">
        <v>0.43188657407407405</v>
      </c>
      <c r="AB559">
        <v>1</v>
      </c>
      <c r="AD559">
        <v>2.6726494623130446</v>
      </c>
      <c r="AE559">
        <v>2.9759134813817698</v>
      </c>
      <c r="AF559">
        <v>0.30326401906872524</v>
      </c>
      <c r="AG559">
        <v>8.4989496518452043E-2</v>
      </c>
    </row>
    <row r="560" spans="1:62" x14ac:dyDescent="0.35">
      <c r="A560">
        <v>99</v>
      </c>
      <c r="B560">
        <v>29</v>
      </c>
      <c r="C560" t="s">
        <v>196</v>
      </c>
      <c r="D560" t="s">
        <v>27</v>
      </c>
      <c r="G560">
        <v>0.5</v>
      </c>
      <c r="H560">
        <v>0.5</v>
      </c>
      <c r="I560">
        <v>1453</v>
      </c>
      <c r="J560">
        <v>2884</v>
      </c>
      <c r="L560">
        <v>681</v>
      </c>
      <c r="M560">
        <v>1.5289999999999999</v>
      </c>
      <c r="N560">
        <v>2.722</v>
      </c>
      <c r="O560">
        <v>1.1930000000000001</v>
      </c>
      <c r="Q560">
        <v>0</v>
      </c>
      <c r="R560">
        <v>1</v>
      </c>
      <c r="S560">
        <v>0</v>
      </c>
      <c r="T560">
        <v>0</v>
      </c>
      <c r="V560">
        <v>0</v>
      </c>
      <c r="Y560" s="11">
        <v>44847</v>
      </c>
      <c r="Z560">
        <v>0.43868055555555552</v>
      </c>
      <c r="AB560">
        <v>1</v>
      </c>
      <c r="AD560">
        <v>1.5309008805295601</v>
      </c>
      <c r="AE560">
        <v>2.9583546063881747</v>
      </c>
      <c r="AF560">
        <v>1.4274537258586146</v>
      </c>
      <c r="AG560">
        <v>8.0563616291752224E-2</v>
      </c>
      <c r="AK560">
        <v>1.112491657025406</v>
      </c>
      <c r="AQ560">
        <v>0.72281012492348395</v>
      </c>
      <c r="AW560">
        <v>2.6542502581132235</v>
      </c>
      <c r="BC560">
        <v>4.7252971909728672</v>
      </c>
      <c r="BG560">
        <v>1.5224324137362271</v>
      </c>
      <c r="BH560">
        <v>2.9690850299953717</v>
      </c>
      <c r="BI560">
        <v>1.4466526162591447</v>
      </c>
      <c r="BJ560">
        <v>8.2513111153512855E-2</v>
      </c>
    </row>
    <row r="561" spans="1:62" x14ac:dyDescent="0.35">
      <c r="A561">
        <v>100</v>
      </c>
      <c r="B561">
        <v>29</v>
      </c>
      <c r="C561" t="s">
        <v>196</v>
      </c>
      <c r="D561" t="s">
        <v>27</v>
      </c>
      <c r="G561">
        <v>0.5</v>
      </c>
      <c r="H561">
        <v>0.5</v>
      </c>
      <c r="I561">
        <v>1436</v>
      </c>
      <c r="J561">
        <v>2906</v>
      </c>
      <c r="L561">
        <v>718</v>
      </c>
      <c r="M561">
        <v>1.5169999999999999</v>
      </c>
      <c r="N561">
        <v>2.7410000000000001</v>
      </c>
      <c r="O561">
        <v>1.224</v>
      </c>
      <c r="Q561">
        <v>0</v>
      </c>
      <c r="R561">
        <v>1</v>
      </c>
      <c r="S561">
        <v>0</v>
      </c>
      <c r="T561">
        <v>0</v>
      </c>
      <c r="V561">
        <v>0</v>
      </c>
      <c r="Y561" s="11">
        <v>44847</v>
      </c>
      <c r="Z561">
        <v>0.44599537037037035</v>
      </c>
      <c r="AB561">
        <v>1</v>
      </c>
      <c r="AD561">
        <v>1.513963946942894</v>
      </c>
      <c r="AE561">
        <v>2.9798154536025687</v>
      </c>
      <c r="AF561">
        <v>1.4658515066596747</v>
      </c>
      <c r="AG561">
        <v>8.4462606015273486E-2</v>
      </c>
    </row>
    <row r="562" spans="1:62" x14ac:dyDescent="0.35">
      <c r="A562">
        <v>101</v>
      </c>
      <c r="B562">
        <v>30</v>
      </c>
      <c r="C562" t="s">
        <v>197</v>
      </c>
      <c r="D562" t="s">
        <v>27</v>
      </c>
      <c r="G562">
        <v>0.5</v>
      </c>
      <c r="H562">
        <v>0.5</v>
      </c>
      <c r="I562">
        <v>3109</v>
      </c>
      <c r="J562">
        <v>6914</v>
      </c>
      <c r="L562">
        <v>2334</v>
      </c>
      <c r="M562">
        <v>2.8</v>
      </c>
      <c r="N562">
        <v>6.1360000000000001</v>
      </c>
      <c r="O562">
        <v>3.3359999999999999</v>
      </c>
      <c r="Q562">
        <v>0.128</v>
      </c>
      <c r="R562">
        <v>1</v>
      </c>
      <c r="S562">
        <v>0</v>
      </c>
      <c r="T562">
        <v>0</v>
      </c>
      <c r="V562">
        <v>0</v>
      </c>
      <c r="Y562" s="11">
        <v>44847</v>
      </c>
      <c r="Z562">
        <v>0.45871527777777782</v>
      </c>
      <c r="AB562">
        <v>1</v>
      </c>
      <c r="AD562">
        <v>3.1807574699130248</v>
      </c>
      <c r="AE562">
        <v>6.8895916188429824</v>
      </c>
      <c r="AF562">
        <v>3.7088341489299577</v>
      </c>
      <c r="AG562">
        <v>0.25475361664258017</v>
      </c>
    </row>
    <row r="563" spans="1:62" x14ac:dyDescent="0.35">
      <c r="A563">
        <v>102</v>
      </c>
      <c r="B563">
        <v>30</v>
      </c>
      <c r="C563" t="s">
        <v>197</v>
      </c>
      <c r="D563" t="s">
        <v>27</v>
      </c>
      <c r="G563">
        <v>0.5</v>
      </c>
      <c r="H563">
        <v>0.5</v>
      </c>
      <c r="I563">
        <v>3837</v>
      </c>
      <c r="J563">
        <v>7198</v>
      </c>
      <c r="L563">
        <v>2220</v>
      </c>
      <c r="M563">
        <v>3.359</v>
      </c>
      <c r="N563">
        <v>6.3769999999999998</v>
      </c>
      <c r="O563">
        <v>3.0179999999999998</v>
      </c>
      <c r="Q563">
        <v>0.11600000000000001</v>
      </c>
      <c r="R563">
        <v>1</v>
      </c>
      <c r="S563">
        <v>0</v>
      </c>
      <c r="T563">
        <v>0</v>
      </c>
      <c r="V563">
        <v>0</v>
      </c>
      <c r="Y563" s="11">
        <v>44847</v>
      </c>
      <c r="Z563">
        <v>0.46585648148148145</v>
      </c>
      <c r="AB563">
        <v>1</v>
      </c>
      <c r="AD563">
        <v>3.9060567435067215</v>
      </c>
      <c r="AE563">
        <v>7.166631646519698</v>
      </c>
      <c r="AF563">
        <v>3.2605749030129765</v>
      </c>
      <c r="AG563">
        <v>0.24274051317010928</v>
      </c>
      <c r="AK563">
        <v>1.4685026386049991</v>
      </c>
      <c r="AQ563">
        <v>1.0948890770804915</v>
      </c>
      <c r="AW563">
        <v>4.2542631860515581</v>
      </c>
      <c r="BC563">
        <v>0.60592432999329648</v>
      </c>
      <c r="BG563">
        <v>3.9349491596251518</v>
      </c>
      <c r="BH563">
        <v>7.1276119243117098</v>
      </c>
      <c r="BI563">
        <v>3.1926627646865584</v>
      </c>
      <c r="BJ563">
        <v>0.24347815987455923</v>
      </c>
    </row>
    <row r="564" spans="1:62" x14ac:dyDescent="0.35">
      <c r="A564">
        <v>103</v>
      </c>
      <c r="B564">
        <v>30</v>
      </c>
      <c r="C564" t="s">
        <v>197</v>
      </c>
      <c r="D564" t="s">
        <v>27</v>
      </c>
      <c r="G564">
        <v>0.5</v>
      </c>
      <c r="H564">
        <v>0.5</v>
      </c>
      <c r="I564">
        <v>3895</v>
      </c>
      <c r="J564">
        <v>7118</v>
      </c>
      <c r="L564">
        <v>2234</v>
      </c>
      <c r="M564">
        <v>3.403</v>
      </c>
      <c r="N564">
        <v>6.3090000000000002</v>
      </c>
      <c r="O564">
        <v>2.9060000000000001</v>
      </c>
      <c r="Q564">
        <v>0.11799999999999999</v>
      </c>
      <c r="R564">
        <v>1</v>
      </c>
      <c r="S564">
        <v>0</v>
      </c>
      <c r="T564">
        <v>0</v>
      </c>
      <c r="V564">
        <v>0</v>
      </c>
      <c r="Y564" s="11">
        <v>44847</v>
      </c>
      <c r="Z564">
        <v>0.47351851851851851</v>
      </c>
      <c r="AB564">
        <v>1</v>
      </c>
      <c r="AD564">
        <v>3.9638415757435821</v>
      </c>
      <c r="AE564">
        <v>7.0885922021037224</v>
      </c>
      <c r="AF564">
        <v>3.1247506263601403</v>
      </c>
      <c r="AG564">
        <v>0.24421580657900921</v>
      </c>
    </row>
    <row r="565" spans="1:62" x14ac:dyDescent="0.35">
      <c r="A565">
        <v>104</v>
      </c>
      <c r="B565">
        <v>31</v>
      </c>
      <c r="C565" t="s">
        <v>62</v>
      </c>
      <c r="D565" t="s">
        <v>27</v>
      </c>
      <c r="G565">
        <v>0.5</v>
      </c>
      <c r="H565">
        <v>0.5</v>
      </c>
      <c r="I565">
        <v>6610</v>
      </c>
      <c r="J565">
        <v>12924</v>
      </c>
      <c r="L565">
        <v>5278</v>
      </c>
      <c r="M565">
        <v>5.4859999999999998</v>
      </c>
      <c r="N565">
        <v>11.228</v>
      </c>
      <c r="O565">
        <v>5.742</v>
      </c>
      <c r="Q565">
        <v>0.436</v>
      </c>
      <c r="R565">
        <v>1</v>
      </c>
      <c r="S565">
        <v>0</v>
      </c>
      <c r="T565">
        <v>0</v>
      </c>
      <c r="V565">
        <v>0</v>
      </c>
      <c r="Y565" s="11">
        <v>44847</v>
      </c>
      <c r="Z565">
        <v>0.48703703703703699</v>
      </c>
      <c r="AB565">
        <v>1</v>
      </c>
      <c r="AD565">
        <v>6.6687694985552408</v>
      </c>
      <c r="AE565">
        <v>12.752304880593202</v>
      </c>
      <c r="AF565">
        <v>6.0835353820379616</v>
      </c>
      <c r="AG565">
        <v>0.56498674491410916</v>
      </c>
    </row>
    <row r="566" spans="1:62" x14ac:dyDescent="0.35">
      <c r="A566">
        <v>105</v>
      </c>
      <c r="B566">
        <v>31</v>
      </c>
      <c r="C566" t="s">
        <v>62</v>
      </c>
      <c r="D566" t="s">
        <v>27</v>
      </c>
      <c r="G566">
        <v>0.5</v>
      </c>
      <c r="H566">
        <v>0.5</v>
      </c>
      <c r="I566">
        <v>7827</v>
      </c>
      <c r="J566">
        <v>13038</v>
      </c>
      <c r="L566">
        <v>5401</v>
      </c>
      <c r="M566">
        <v>6.42</v>
      </c>
      <c r="N566">
        <v>11.324</v>
      </c>
      <c r="O566">
        <v>4.9039999999999999</v>
      </c>
      <c r="Q566">
        <v>0.44900000000000001</v>
      </c>
      <c r="R566">
        <v>1</v>
      </c>
      <c r="S566">
        <v>0</v>
      </c>
      <c r="T566">
        <v>0</v>
      </c>
      <c r="V566">
        <v>0</v>
      </c>
      <c r="Y566" s="11">
        <v>44847</v>
      </c>
      <c r="Z566">
        <v>0.49456018518518513</v>
      </c>
      <c r="AB566">
        <v>1</v>
      </c>
      <c r="AD566">
        <v>7.8812546853183303</v>
      </c>
      <c r="AE566">
        <v>12.86351108888597</v>
      </c>
      <c r="AF566">
        <v>4.9822564035676393</v>
      </c>
      <c r="AG566">
        <v>0.57794825129230143</v>
      </c>
      <c r="AK566">
        <v>0.59237962741407457</v>
      </c>
      <c r="AM566">
        <v>123.88559631748669</v>
      </c>
      <c r="AQ566">
        <v>0.18216766447246921</v>
      </c>
      <c r="AS566">
        <v>104.84228809940235</v>
      </c>
      <c r="AW566">
        <v>1.4197598281960007</v>
      </c>
      <c r="AY566">
        <v>85.798979881318019</v>
      </c>
      <c r="BC566">
        <v>0.16396370874269006</v>
      </c>
      <c r="BE566">
        <v>124.00899012920384</v>
      </c>
      <c r="BG566">
        <v>7.9046675052763691</v>
      </c>
      <c r="BH566">
        <v>12.851805172223575</v>
      </c>
      <c r="BI566">
        <v>4.9471376669472047</v>
      </c>
      <c r="BJ566">
        <v>0.57842245274516213</v>
      </c>
    </row>
    <row r="567" spans="1:62" x14ac:dyDescent="0.35">
      <c r="A567">
        <v>106</v>
      </c>
      <c r="B567">
        <v>31</v>
      </c>
      <c r="C567" t="s">
        <v>62</v>
      </c>
      <c r="D567" t="s">
        <v>27</v>
      </c>
      <c r="G567">
        <v>0.5</v>
      </c>
      <c r="H567">
        <v>0.5</v>
      </c>
      <c r="I567">
        <v>7874</v>
      </c>
      <c r="J567">
        <v>13014</v>
      </c>
      <c r="L567">
        <v>5410</v>
      </c>
      <c r="M567">
        <v>6.4550000000000001</v>
      </c>
      <c r="N567">
        <v>11.303000000000001</v>
      </c>
      <c r="O567">
        <v>4.8479999999999999</v>
      </c>
      <c r="Q567">
        <v>0.45</v>
      </c>
      <c r="R567">
        <v>1</v>
      </c>
      <c r="S567">
        <v>0</v>
      </c>
      <c r="T567">
        <v>0</v>
      </c>
      <c r="V567">
        <v>0</v>
      </c>
      <c r="Y567" s="11">
        <v>44847</v>
      </c>
      <c r="Z567">
        <v>0.50248842592592591</v>
      </c>
      <c r="AB567">
        <v>1</v>
      </c>
      <c r="AD567">
        <v>7.9280803252344079</v>
      </c>
      <c r="AE567">
        <v>12.840099255561178</v>
      </c>
      <c r="AF567">
        <v>4.9120189303267701</v>
      </c>
      <c r="AG567">
        <v>0.57889665419802283</v>
      </c>
    </row>
    <row r="568" spans="1:62" x14ac:dyDescent="0.35">
      <c r="A568">
        <v>107</v>
      </c>
      <c r="B568">
        <v>32</v>
      </c>
      <c r="C568" t="s">
        <v>63</v>
      </c>
      <c r="D568" t="s">
        <v>27</v>
      </c>
      <c r="G568">
        <v>0.5</v>
      </c>
      <c r="H568">
        <v>0.5</v>
      </c>
      <c r="I568">
        <v>5057</v>
      </c>
      <c r="J568">
        <v>7295</v>
      </c>
      <c r="L568">
        <v>2305</v>
      </c>
      <c r="M568">
        <v>4.2949999999999999</v>
      </c>
      <c r="N568">
        <v>6.4589999999999996</v>
      </c>
      <c r="O568">
        <v>2.1640000000000001</v>
      </c>
      <c r="Q568">
        <v>0.125</v>
      </c>
      <c r="R568">
        <v>1</v>
      </c>
      <c r="S568">
        <v>0</v>
      </c>
      <c r="T568">
        <v>0</v>
      </c>
      <c r="V568">
        <v>0</v>
      </c>
      <c r="Y568" s="11">
        <v>44847</v>
      </c>
      <c r="Z568">
        <v>0.51589120370370367</v>
      </c>
      <c r="AB568">
        <v>1</v>
      </c>
      <c r="AD568">
        <v>5.1215308009027529</v>
      </c>
      <c r="AE568">
        <v>7.2612544728740698</v>
      </c>
      <c r="AF568">
        <v>2.1397236719713169</v>
      </c>
      <c r="AG568">
        <v>0.2516976517241446</v>
      </c>
    </row>
    <row r="569" spans="1:62" x14ac:dyDescent="0.35">
      <c r="A569">
        <v>108</v>
      </c>
      <c r="B569">
        <v>32</v>
      </c>
      <c r="C569" t="s">
        <v>63</v>
      </c>
      <c r="D569" t="s">
        <v>27</v>
      </c>
      <c r="G569">
        <v>0.5</v>
      </c>
      <c r="H569">
        <v>0.5</v>
      </c>
      <c r="I569">
        <v>4013</v>
      </c>
      <c r="J569">
        <v>7409</v>
      </c>
      <c r="L569">
        <v>2427</v>
      </c>
      <c r="M569">
        <v>3.4940000000000002</v>
      </c>
      <c r="N569">
        <v>6.556</v>
      </c>
      <c r="O569">
        <v>3.0619999999999998</v>
      </c>
      <c r="Q569">
        <v>0.13800000000000001</v>
      </c>
      <c r="R569">
        <v>1</v>
      </c>
      <c r="S569">
        <v>0</v>
      </c>
      <c r="T569">
        <v>0</v>
      </c>
      <c r="V569">
        <v>0</v>
      </c>
      <c r="Y569" s="11">
        <v>44847</v>
      </c>
      <c r="Z569">
        <v>0.52314814814814814</v>
      </c>
      <c r="AB569">
        <v>2</v>
      </c>
      <c r="AD569">
        <v>4.081403820639264</v>
      </c>
      <c r="AE569">
        <v>7.3724606811668352</v>
      </c>
      <c r="AF569">
        <v>3.2910568605275712</v>
      </c>
      <c r="AG569">
        <v>0.26455378000170116</v>
      </c>
      <c r="AK569">
        <v>0.98120950742815716</v>
      </c>
      <c r="AL569">
        <v>3.1646347552204883</v>
      </c>
      <c r="AQ569">
        <v>0.1589051175632557</v>
      </c>
      <c r="AR569">
        <v>3.2978084276646737</v>
      </c>
      <c r="AW569">
        <v>0.85157601295287777</v>
      </c>
      <c r="AX569">
        <v>3.4616969449114672</v>
      </c>
      <c r="BC569">
        <v>5.8630116758906627</v>
      </c>
      <c r="BD569">
        <v>5.4110513972671912</v>
      </c>
      <c r="BG569">
        <v>4.0614780164196569</v>
      </c>
      <c r="BH569">
        <v>7.3666077228356368</v>
      </c>
      <c r="BI569">
        <v>3.3051297064159804</v>
      </c>
      <c r="BJ569">
        <v>0.25701924580624791</v>
      </c>
    </row>
    <row r="570" spans="1:62" x14ac:dyDescent="0.35">
      <c r="A570">
        <v>109</v>
      </c>
      <c r="B570">
        <v>32</v>
      </c>
      <c r="C570" t="s">
        <v>63</v>
      </c>
      <c r="D570" t="s">
        <v>27</v>
      </c>
      <c r="G570">
        <v>0.5</v>
      </c>
      <c r="H570">
        <v>0.5</v>
      </c>
      <c r="I570">
        <v>3973</v>
      </c>
      <c r="J570">
        <v>7397</v>
      </c>
      <c r="L570">
        <v>2284</v>
      </c>
      <c r="M570">
        <v>3.4630000000000001</v>
      </c>
      <c r="N570">
        <v>6.5449999999999999</v>
      </c>
      <c r="O570">
        <v>3.0830000000000002</v>
      </c>
      <c r="Q570">
        <v>0.123</v>
      </c>
      <c r="R570">
        <v>1</v>
      </c>
      <c r="S570">
        <v>0</v>
      </c>
      <c r="T570">
        <v>0</v>
      </c>
      <c r="V570">
        <v>0</v>
      </c>
      <c r="Y570" s="11">
        <v>44847</v>
      </c>
      <c r="Z570">
        <v>0.53093749999999995</v>
      </c>
      <c r="AB570">
        <v>2</v>
      </c>
      <c r="AD570">
        <v>4.0415522122000498</v>
      </c>
      <c r="AE570">
        <v>7.3607547645044393</v>
      </c>
      <c r="AF570">
        <v>3.3192025523043895</v>
      </c>
      <c r="AG570">
        <v>0.24948471161079472</v>
      </c>
    </row>
    <row r="571" spans="1:62" x14ac:dyDescent="0.35">
      <c r="A571">
        <v>110</v>
      </c>
      <c r="B571">
        <v>3</v>
      </c>
      <c r="C571" t="s">
        <v>28</v>
      </c>
      <c r="D571" t="s">
        <v>27</v>
      </c>
      <c r="G571">
        <v>0.5</v>
      </c>
      <c r="H571">
        <v>0.5</v>
      </c>
      <c r="I571">
        <v>1352</v>
      </c>
      <c r="J571">
        <v>540</v>
      </c>
      <c r="L571">
        <v>306</v>
      </c>
      <c r="M571">
        <v>1.452</v>
      </c>
      <c r="N571">
        <v>0.73599999999999999</v>
      </c>
      <c r="O571">
        <v>0</v>
      </c>
      <c r="Q571">
        <v>0</v>
      </c>
      <c r="R571">
        <v>1</v>
      </c>
      <c r="S571">
        <v>0</v>
      </c>
      <c r="T571">
        <v>0</v>
      </c>
      <c r="V571">
        <v>0</v>
      </c>
      <c r="Y571" s="11">
        <v>44847</v>
      </c>
      <c r="Z571">
        <v>0.54293981481481479</v>
      </c>
      <c r="AB571">
        <v>1</v>
      </c>
      <c r="AD571">
        <v>1.4302755692205444</v>
      </c>
      <c r="AE571">
        <v>0.67179888500006868</v>
      </c>
      <c r="AF571">
        <v>-0.75847668422047576</v>
      </c>
      <c r="AG571">
        <v>4.1046828553361142E-2</v>
      </c>
    </row>
    <row r="572" spans="1:62" x14ac:dyDescent="0.35">
      <c r="A572">
        <v>111</v>
      </c>
      <c r="B572">
        <v>3</v>
      </c>
      <c r="C572" t="s">
        <v>28</v>
      </c>
      <c r="D572" t="s">
        <v>27</v>
      </c>
      <c r="G572">
        <v>0.5</v>
      </c>
      <c r="H572">
        <v>0.5</v>
      </c>
      <c r="I572">
        <v>267</v>
      </c>
      <c r="J572">
        <v>551</v>
      </c>
      <c r="L572">
        <v>280</v>
      </c>
      <c r="M572">
        <v>0.62</v>
      </c>
      <c r="N572">
        <v>0.745</v>
      </c>
      <c r="O572">
        <v>0.125</v>
      </c>
      <c r="Q572">
        <v>0</v>
      </c>
      <c r="R572">
        <v>1</v>
      </c>
      <c r="S572">
        <v>0</v>
      </c>
      <c r="T572">
        <v>0</v>
      </c>
      <c r="V572">
        <v>0</v>
      </c>
      <c r="Y572" s="11">
        <v>44847</v>
      </c>
      <c r="Z572">
        <v>0.54902777777777778</v>
      </c>
      <c r="AB572">
        <v>1</v>
      </c>
      <c r="AD572">
        <v>0.34930069030686112</v>
      </c>
      <c r="AE572">
        <v>0.68252930860726535</v>
      </c>
      <c r="AF572">
        <v>0.33322861830040423</v>
      </c>
      <c r="AG572">
        <v>3.830699793683269E-2</v>
      </c>
      <c r="AK572">
        <v>8.9391774610519903</v>
      </c>
      <c r="AQ572">
        <v>5.582683516595921</v>
      </c>
      <c r="AW572">
        <v>2.1781519803098046</v>
      </c>
      <c r="BC572">
        <v>10.429716494972356</v>
      </c>
      <c r="BG572">
        <v>0.33435633714215585</v>
      </c>
      <c r="BH572">
        <v>0.66399494055847108</v>
      </c>
      <c r="BI572">
        <v>0.32963860341631523</v>
      </c>
      <c r="BJ572">
        <v>4.0414559949546881E-2</v>
      </c>
    </row>
    <row r="573" spans="1:62" x14ac:dyDescent="0.35">
      <c r="A573">
        <v>112</v>
      </c>
      <c r="B573">
        <v>3</v>
      </c>
      <c r="C573" t="s">
        <v>28</v>
      </c>
      <c r="D573" t="s">
        <v>27</v>
      </c>
      <c r="G573">
        <v>0.5</v>
      </c>
      <c r="H573">
        <v>0.5</v>
      </c>
      <c r="I573">
        <v>237</v>
      </c>
      <c r="J573">
        <v>513</v>
      </c>
      <c r="L573">
        <v>320</v>
      </c>
      <c r="M573">
        <v>0.59599999999999997</v>
      </c>
      <c r="N573">
        <v>0.71299999999999997</v>
      </c>
      <c r="O573">
        <v>0.11700000000000001</v>
      </c>
      <c r="Q573">
        <v>0</v>
      </c>
      <c r="R573">
        <v>1</v>
      </c>
      <c r="S573">
        <v>0</v>
      </c>
      <c r="T573">
        <v>0</v>
      </c>
      <c r="V573">
        <v>0</v>
      </c>
      <c r="Y573" s="11">
        <v>44847</v>
      </c>
      <c r="Z573">
        <v>0.55547453703703698</v>
      </c>
      <c r="AB573">
        <v>1</v>
      </c>
      <c r="AD573">
        <v>0.31941198397745052</v>
      </c>
      <c r="AE573">
        <v>0.6454605725096767</v>
      </c>
      <c r="AF573">
        <v>0.32604858853222618</v>
      </c>
      <c r="AG573">
        <v>4.2522121962261072E-2</v>
      </c>
    </row>
    <row r="574" spans="1:62" x14ac:dyDescent="0.35">
      <c r="A574">
        <v>113</v>
      </c>
      <c r="B574">
        <v>1</v>
      </c>
      <c r="C574" t="s">
        <v>71</v>
      </c>
      <c r="D574" t="s">
        <v>27</v>
      </c>
      <c r="G574">
        <v>0.3</v>
      </c>
      <c r="H574">
        <v>0.3</v>
      </c>
      <c r="I574">
        <v>3071</v>
      </c>
      <c r="J574">
        <v>6373</v>
      </c>
      <c r="L574">
        <v>4121</v>
      </c>
      <c r="M574">
        <v>4.6189999999999998</v>
      </c>
      <c r="N574">
        <v>9.4629999999999992</v>
      </c>
      <c r="O574">
        <v>4.8440000000000003</v>
      </c>
      <c r="Q574">
        <v>0.52500000000000002</v>
      </c>
      <c r="R574">
        <v>1</v>
      </c>
      <c r="S574">
        <v>0</v>
      </c>
      <c r="T574">
        <v>0</v>
      </c>
      <c r="V574">
        <v>0</v>
      </c>
      <c r="Y574" s="11">
        <v>44847</v>
      </c>
      <c r="Z574">
        <v>0.56754629629629627</v>
      </c>
      <c r="AB574">
        <v>1</v>
      </c>
      <c r="AD574">
        <v>5.2381640698262855</v>
      </c>
      <c r="AE574">
        <v>10.603083126633237</v>
      </c>
      <c r="AF574">
        <v>5.3649190568069516</v>
      </c>
      <c r="AG574">
        <v>0.7384404707976554</v>
      </c>
    </row>
    <row r="575" spans="1:62" x14ac:dyDescent="0.35">
      <c r="A575">
        <v>114</v>
      </c>
      <c r="B575">
        <v>1</v>
      </c>
      <c r="C575" t="s">
        <v>71</v>
      </c>
      <c r="D575" t="s">
        <v>27</v>
      </c>
      <c r="G575">
        <v>0.3</v>
      </c>
      <c r="H575">
        <v>0.3</v>
      </c>
      <c r="I575">
        <v>5430</v>
      </c>
      <c r="J575">
        <v>6427</v>
      </c>
      <c r="L575">
        <v>4134</v>
      </c>
      <c r="M575">
        <v>7.6349999999999998</v>
      </c>
      <c r="N575">
        <v>9.5399999999999991</v>
      </c>
      <c r="O575">
        <v>1.905</v>
      </c>
      <c r="Q575">
        <v>0.52700000000000002</v>
      </c>
      <c r="R575">
        <v>1</v>
      </c>
      <c r="S575">
        <v>0</v>
      </c>
      <c r="T575">
        <v>0</v>
      </c>
      <c r="V575">
        <v>0</v>
      </c>
      <c r="Y575" s="11">
        <v>44847</v>
      </c>
      <c r="Z575">
        <v>0.57429398148148147</v>
      </c>
      <c r="AB575">
        <v>1</v>
      </c>
      <c r="AD575">
        <v>9.1552450826640417</v>
      </c>
      <c r="AE575">
        <v>10.690877501601211</v>
      </c>
      <c r="AF575">
        <v>1.5356324189371691</v>
      </c>
      <c r="AG575">
        <v>0.74072366297809578</v>
      </c>
      <c r="AI575">
        <v>89.499716208546175</v>
      </c>
      <c r="AK575">
        <v>3.1770955840835251</v>
      </c>
      <c r="AO575">
        <v>85.18886022358933</v>
      </c>
      <c r="AQ575">
        <v>0.36431662914322077</v>
      </c>
      <c r="AU575">
        <v>66.091954022988503</v>
      </c>
      <c r="AW575">
        <v>18.228918947523315</v>
      </c>
      <c r="BA575">
        <v>116.05747767857143</v>
      </c>
      <c r="BC575">
        <v>1.2019741979206433</v>
      </c>
      <c r="BG575">
        <v>9.303028130626128</v>
      </c>
      <c r="BH575">
        <v>10.710387362705205</v>
      </c>
      <c r="BI575">
        <v>1.4073592320790782</v>
      </c>
      <c r="BJ575">
        <v>0.74520223225511328</v>
      </c>
    </row>
    <row r="576" spans="1:62" x14ac:dyDescent="0.35">
      <c r="A576">
        <v>115</v>
      </c>
      <c r="B576">
        <v>1</v>
      </c>
      <c r="C576" t="s">
        <v>71</v>
      </c>
      <c r="D576" t="s">
        <v>27</v>
      </c>
      <c r="G576">
        <v>0.3</v>
      </c>
      <c r="H576">
        <v>0.3</v>
      </c>
      <c r="I576">
        <v>5608</v>
      </c>
      <c r="J576">
        <v>6451</v>
      </c>
      <c r="L576">
        <v>4185</v>
      </c>
      <c r="M576">
        <v>7.8620000000000001</v>
      </c>
      <c r="N576">
        <v>9.5730000000000004</v>
      </c>
      <c r="O576">
        <v>1.7110000000000001</v>
      </c>
      <c r="Q576">
        <v>0.53600000000000003</v>
      </c>
      <c r="R576">
        <v>1</v>
      </c>
      <c r="S576">
        <v>0</v>
      </c>
      <c r="T576">
        <v>0</v>
      </c>
      <c r="V576">
        <v>0</v>
      </c>
      <c r="Y576" s="11">
        <v>44847</v>
      </c>
      <c r="Z576">
        <v>0.58156249999999998</v>
      </c>
      <c r="AB576">
        <v>1</v>
      </c>
      <c r="AD576">
        <v>9.4508111785882125</v>
      </c>
      <c r="AE576">
        <v>10.7298972238092</v>
      </c>
      <c r="AF576">
        <v>1.2790860452209873</v>
      </c>
      <c r="AG576">
        <v>0.7496808015321309</v>
      </c>
    </row>
    <row r="577" spans="1:62" x14ac:dyDescent="0.35">
      <c r="A577">
        <v>1</v>
      </c>
      <c r="B577">
        <v>1</v>
      </c>
      <c r="C577" t="s">
        <v>26</v>
      </c>
      <c r="D577" t="s">
        <v>27</v>
      </c>
      <c r="G577">
        <v>0.3</v>
      </c>
      <c r="H577">
        <v>0.3</v>
      </c>
      <c r="I577">
        <v>3917</v>
      </c>
      <c r="J577">
        <v>7239</v>
      </c>
      <c r="L577">
        <v>5256</v>
      </c>
      <c r="M577">
        <v>5.7</v>
      </c>
      <c r="N577">
        <v>10.685</v>
      </c>
      <c r="O577">
        <v>4.9859999999999998</v>
      </c>
      <c r="Q577">
        <v>0.72299999999999998</v>
      </c>
      <c r="R577">
        <v>1</v>
      </c>
      <c r="S577">
        <v>0</v>
      </c>
      <c r="T577">
        <v>0</v>
      </c>
      <c r="V577">
        <v>0</v>
      </c>
      <c r="Y577" s="11">
        <v>44851</v>
      </c>
      <c r="Z577">
        <v>0.46884259259259259</v>
      </c>
      <c r="AB577">
        <v>1</v>
      </c>
      <c r="AD577">
        <v>6.5870882893232778</v>
      </c>
      <c r="AE577">
        <v>12.660153899809179</v>
      </c>
      <c r="AF577">
        <v>6.0730656104859015</v>
      </c>
      <c r="AG577">
        <v>0.90644715329741332</v>
      </c>
    </row>
    <row r="578" spans="1:62" x14ac:dyDescent="0.35">
      <c r="A578">
        <v>2</v>
      </c>
      <c r="B578">
        <v>1</v>
      </c>
      <c r="C578" t="s">
        <v>26</v>
      </c>
      <c r="D578" t="s">
        <v>27</v>
      </c>
      <c r="G578">
        <v>0.3</v>
      </c>
      <c r="H578">
        <v>0.3</v>
      </c>
      <c r="I578">
        <v>6743</v>
      </c>
      <c r="J578">
        <v>7230</v>
      </c>
      <c r="L578">
        <v>5464</v>
      </c>
      <c r="M578">
        <v>9.3140000000000001</v>
      </c>
      <c r="N578">
        <v>10.673</v>
      </c>
      <c r="O578">
        <v>1.359</v>
      </c>
      <c r="Q578">
        <v>0.75900000000000001</v>
      </c>
      <c r="R578">
        <v>1</v>
      </c>
      <c r="S578">
        <v>0</v>
      </c>
      <c r="T578">
        <v>0</v>
      </c>
      <c r="V578">
        <v>0</v>
      </c>
      <c r="Y578" s="11">
        <v>44851</v>
      </c>
      <c r="Z578">
        <v>0.47541666666666665</v>
      </c>
      <c r="AB578">
        <v>1</v>
      </c>
      <c r="AD578">
        <v>11.240521624160305</v>
      </c>
      <c r="AE578">
        <v>12.644639257327263</v>
      </c>
      <c r="AF578">
        <v>1.4041176331669583</v>
      </c>
      <c r="AG578">
        <v>0.94224482562807488</v>
      </c>
      <c r="AK578">
        <v>0.19062153314803906</v>
      </c>
      <c r="AQ578">
        <v>5.4547046664453695E-2</v>
      </c>
      <c r="AW578">
        <v>1.0281515721235615</v>
      </c>
      <c r="BC578">
        <v>2.8803652651343916</v>
      </c>
      <c r="BG578">
        <v>11.229818398160148</v>
      </c>
      <c r="BH578">
        <v>12.641191558997949</v>
      </c>
      <c r="BI578">
        <v>1.4113731608378002</v>
      </c>
      <c r="BJ578">
        <v>0.9560131611398679</v>
      </c>
    </row>
    <row r="579" spans="1:62" x14ac:dyDescent="0.35">
      <c r="A579">
        <v>3</v>
      </c>
      <c r="B579">
        <v>1</v>
      </c>
      <c r="C579" t="s">
        <v>26</v>
      </c>
      <c r="D579" t="s">
        <v>27</v>
      </c>
      <c r="G579">
        <v>0.3</v>
      </c>
      <c r="H579">
        <v>0.3</v>
      </c>
      <c r="I579">
        <v>6730</v>
      </c>
      <c r="J579">
        <v>7226</v>
      </c>
      <c r="L579">
        <v>5624</v>
      </c>
      <c r="M579">
        <v>9.2970000000000006</v>
      </c>
      <c r="N579">
        <v>10.667</v>
      </c>
      <c r="O579">
        <v>1.37</v>
      </c>
      <c r="Q579">
        <v>0.78700000000000003</v>
      </c>
      <c r="R579">
        <v>1</v>
      </c>
      <c r="S579">
        <v>0</v>
      </c>
      <c r="T579">
        <v>0</v>
      </c>
      <c r="V579">
        <v>0</v>
      </c>
      <c r="Y579" s="11">
        <v>44851</v>
      </c>
      <c r="Z579">
        <v>0.48229166666666662</v>
      </c>
      <c r="AB579">
        <v>1</v>
      </c>
      <c r="AD579">
        <v>11.219115172159992</v>
      </c>
      <c r="AE579">
        <v>12.637743860668634</v>
      </c>
      <c r="AF579">
        <v>1.4186286885086421</v>
      </c>
      <c r="AG579">
        <v>0.96978149665166091</v>
      </c>
    </row>
    <row r="580" spans="1:62" x14ac:dyDescent="0.35">
      <c r="A580">
        <v>4</v>
      </c>
      <c r="B580">
        <v>3</v>
      </c>
      <c r="C580" t="s">
        <v>85</v>
      </c>
      <c r="D580" t="s">
        <v>27</v>
      </c>
      <c r="G580">
        <v>0.5</v>
      </c>
      <c r="H580">
        <v>0.5</v>
      </c>
      <c r="I580">
        <v>3671</v>
      </c>
      <c r="J580">
        <v>793</v>
      </c>
      <c r="L580">
        <v>422</v>
      </c>
      <c r="M580">
        <v>3.2309999999999999</v>
      </c>
      <c r="N580">
        <v>0.95</v>
      </c>
      <c r="O580">
        <v>0</v>
      </c>
      <c r="Q580">
        <v>0</v>
      </c>
      <c r="R580">
        <v>1</v>
      </c>
      <c r="S580">
        <v>0</v>
      </c>
      <c r="T580">
        <v>0</v>
      </c>
      <c r="V580">
        <v>0</v>
      </c>
      <c r="Y580" s="11">
        <v>44851</v>
      </c>
      <c r="Z580">
        <v>0.49612268518518521</v>
      </c>
      <c r="AB580">
        <v>1</v>
      </c>
      <c r="AD580">
        <v>3.7092074108827333</v>
      </c>
      <c r="AE580">
        <v>0.92893331065723994</v>
      </c>
      <c r="AF580">
        <v>-2.7802741002254932</v>
      </c>
      <c r="AG580">
        <v>4.4697287998396514E-2</v>
      </c>
    </row>
    <row r="581" spans="1:62" x14ac:dyDescent="0.35">
      <c r="A581">
        <v>5</v>
      </c>
      <c r="B581">
        <v>3</v>
      </c>
      <c r="C581" t="s">
        <v>85</v>
      </c>
      <c r="D581" t="s">
        <v>27</v>
      </c>
      <c r="G581">
        <v>0.5</v>
      </c>
      <c r="H581">
        <v>0.5</v>
      </c>
      <c r="I581">
        <v>596</v>
      </c>
      <c r="J581">
        <v>999</v>
      </c>
      <c r="L581">
        <v>561</v>
      </c>
      <c r="M581">
        <v>0.872</v>
      </c>
      <c r="N581">
        <v>1.125</v>
      </c>
      <c r="O581">
        <v>0.253</v>
      </c>
      <c r="Q581">
        <v>0</v>
      </c>
      <c r="R581">
        <v>1</v>
      </c>
      <c r="S581">
        <v>0</v>
      </c>
      <c r="T581">
        <v>0</v>
      </c>
      <c r="V581">
        <v>0</v>
      </c>
      <c r="Y581" s="11">
        <v>44851</v>
      </c>
      <c r="Z581">
        <v>0.50280092592592596</v>
      </c>
      <c r="AB581">
        <v>1</v>
      </c>
      <c r="AD581">
        <v>0.67113787699231842</v>
      </c>
      <c r="AE581">
        <v>1.1420010674088723</v>
      </c>
      <c r="AF581">
        <v>0.47086319041655389</v>
      </c>
      <c r="AG581">
        <v>5.9050777769440614E-2</v>
      </c>
      <c r="AK581">
        <v>4.3209226375777936</v>
      </c>
      <c r="AQ581">
        <v>14.055572795391123</v>
      </c>
      <c r="AW581">
        <v>47.136018605366317</v>
      </c>
      <c r="BC581">
        <v>2.2477697820214702</v>
      </c>
      <c r="BG581">
        <v>0.68595772837714974</v>
      </c>
      <c r="BH581">
        <v>1.0670136287462832</v>
      </c>
      <c r="BI581">
        <v>0.38105590036913345</v>
      </c>
      <c r="BJ581">
        <v>5.9721984125640518E-2</v>
      </c>
    </row>
    <row r="582" spans="1:62" x14ac:dyDescent="0.35">
      <c r="A582">
        <v>6</v>
      </c>
      <c r="B582">
        <v>3</v>
      </c>
      <c r="C582" t="s">
        <v>85</v>
      </c>
      <c r="D582" t="s">
        <v>27</v>
      </c>
      <c r="G582">
        <v>0.5</v>
      </c>
      <c r="H582">
        <v>0.5</v>
      </c>
      <c r="I582">
        <v>626</v>
      </c>
      <c r="J582">
        <v>854</v>
      </c>
      <c r="L582">
        <v>574</v>
      </c>
      <c r="M582">
        <v>0.89500000000000002</v>
      </c>
      <c r="N582">
        <v>1.002</v>
      </c>
      <c r="O582">
        <v>0.107</v>
      </c>
      <c r="Q582">
        <v>0</v>
      </c>
      <c r="R582">
        <v>1</v>
      </c>
      <c r="S582">
        <v>0</v>
      </c>
      <c r="T582">
        <v>0</v>
      </c>
      <c r="V582">
        <v>0</v>
      </c>
      <c r="Y582" s="11">
        <v>44851</v>
      </c>
      <c r="Z582">
        <v>0.50990740740740736</v>
      </c>
      <c r="AB582">
        <v>1</v>
      </c>
      <c r="AD582">
        <v>0.70077757976198107</v>
      </c>
      <c r="AE582">
        <v>0.99202619008369408</v>
      </c>
      <c r="AF582">
        <v>0.29124861032171301</v>
      </c>
      <c r="AG582">
        <v>6.0393190481840421E-2</v>
      </c>
    </row>
    <row r="583" spans="1:62" x14ac:dyDescent="0.35">
      <c r="A583">
        <v>7</v>
      </c>
      <c r="B583">
        <v>3</v>
      </c>
      <c r="D583" t="s">
        <v>87</v>
      </c>
      <c r="Y583" s="11">
        <v>44851</v>
      </c>
      <c r="Z583">
        <v>0.51366898148148155</v>
      </c>
    </row>
    <row r="584" spans="1:62" x14ac:dyDescent="0.35">
      <c r="A584">
        <v>8</v>
      </c>
      <c r="B584">
        <v>3</v>
      </c>
      <c r="C584" t="s">
        <v>86</v>
      </c>
      <c r="D584" t="s">
        <v>27</v>
      </c>
      <c r="G584">
        <v>0.5</v>
      </c>
      <c r="H584">
        <v>0.5</v>
      </c>
      <c r="I584">
        <v>89</v>
      </c>
      <c r="J584">
        <v>200</v>
      </c>
      <c r="L584">
        <v>192</v>
      </c>
      <c r="M584">
        <v>0.48299999999999998</v>
      </c>
      <c r="N584">
        <v>0.44800000000000001</v>
      </c>
      <c r="O584">
        <v>0</v>
      </c>
      <c r="Q584">
        <v>0</v>
      </c>
      <c r="R584">
        <v>1</v>
      </c>
      <c r="S584">
        <v>0</v>
      </c>
      <c r="T584">
        <v>0</v>
      </c>
      <c r="V584">
        <v>0</v>
      </c>
      <c r="Y584" s="11">
        <v>44851</v>
      </c>
      <c r="Z584">
        <v>0.52484953703703707</v>
      </c>
      <c r="AB584">
        <v>1</v>
      </c>
      <c r="AD584">
        <v>0.17022690018502079</v>
      </c>
      <c r="AE584">
        <v>0.31558777787220077</v>
      </c>
      <c r="AF584">
        <v>0.14536087768717998</v>
      </c>
      <c r="AG584">
        <v>2.0946909240553764E-2</v>
      </c>
    </row>
    <row r="585" spans="1:62" x14ac:dyDescent="0.35">
      <c r="A585">
        <v>9</v>
      </c>
      <c r="B585">
        <v>3</v>
      </c>
      <c r="C585" t="s">
        <v>86</v>
      </c>
      <c r="D585" t="s">
        <v>27</v>
      </c>
      <c r="G585">
        <v>0.5</v>
      </c>
      <c r="H585">
        <v>0.5</v>
      </c>
      <c r="I585">
        <v>66</v>
      </c>
      <c r="J585">
        <v>282</v>
      </c>
      <c r="L585">
        <v>203</v>
      </c>
      <c r="M585">
        <v>0.46500000000000002</v>
      </c>
      <c r="N585">
        <v>0.51700000000000002</v>
      </c>
      <c r="O585">
        <v>5.1999999999999998E-2</v>
      </c>
      <c r="Q585">
        <v>0</v>
      </c>
      <c r="R585">
        <v>1</v>
      </c>
      <c r="S585">
        <v>0</v>
      </c>
      <c r="T585">
        <v>0</v>
      </c>
      <c r="V585">
        <v>0</v>
      </c>
      <c r="Y585" s="11">
        <v>44851</v>
      </c>
      <c r="Z585">
        <v>0.53077546296296296</v>
      </c>
      <c r="AB585">
        <v>1</v>
      </c>
      <c r="AD585">
        <v>0.14750312806161281</v>
      </c>
      <c r="AE585">
        <v>0.40040115677333599</v>
      </c>
      <c r="AF585">
        <v>0.25289802871172318</v>
      </c>
      <c r="AG585">
        <v>2.208279692027668E-2</v>
      </c>
      <c r="AK585">
        <v>24.146600085964202</v>
      </c>
      <c r="AQ585">
        <v>24.339410434025975</v>
      </c>
      <c r="AW585">
        <v>67.329500533228426</v>
      </c>
      <c r="BC585">
        <v>20.634400096151175</v>
      </c>
      <c r="BG585">
        <v>0.16775692495421557</v>
      </c>
      <c r="BH585">
        <v>0.35696015782397406</v>
      </c>
      <c r="BI585">
        <v>0.18920323286975846</v>
      </c>
      <c r="BJ585">
        <v>2.0017546593507747E-2</v>
      </c>
    </row>
    <row r="586" spans="1:62" x14ac:dyDescent="0.35">
      <c r="A586">
        <v>10</v>
      </c>
      <c r="B586">
        <v>3</v>
      </c>
      <c r="C586" t="s">
        <v>86</v>
      </c>
      <c r="D586" t="s">
        <v>27</v>
      </c>
      <c r="G586">
        <v>0.5</v>
      </c>
      <c r="H586">
        <v>0.5</v>
      </c>
      <c r="I586">
        <v>107</v>
      </c>
      <c r="J586">
        <v>198</v>
      </c>
      <c r="L586">
        <v>163</v>
      </c>
      <c r="M586">
        <v>0.497</v>
      </c>
      <c r="N586">
        <v>0.44600000000000001</v>
      </c>
      <c r="O586">
        <v>0</v>
      </c>
      <c r="Q586">
        <v>0</v>
      </c>
      <c r="R586">
        <v>1</v>
      </c>
      <c r="S586">
        <v>0</v>
      </c>
      <c r="T586">
        <v>0</v>
      </c>
      <c r="V586">
        <v>0</v>
      </c>
      <c r="Y586" s="11">
        <v>44851</v>
      </c>
      <c r="Z586">
        <v>0.53682870370370372</v>
      </c>
      <c r="AB586">
        <v>1</v>
      </c>
      <c r="AD586">
        <v>0.18801072184681833</v>
      </c>
      <c r="AE586">
        <v>0.31351915887461207</v>
      </c>
      <c r="AF586">
        <v>0.12550843702779374</v>
      </c>
      <c r="AG586">
        <v>1.7952296266738811E-2</v>
      </c>
    </row>
    <row r="587" spans="1:62" x14ac:dyDescent="0.35">
      <c r="A587">
        <v>11</v>
      </c>
      <c r="B587">
        <v>4</v>
      </c>
      <c r="C587" t="s">
        <v>61</v>
      </c>
      <c r="D587" t="s">
        <v>27</v>
      </c>
      <c r="G587">
        <v>0.2</v>
      </c>
      <c r="H587">
        <v>0.2</v>
      </c>
      <c r="I587">
        <v>494</v>
      </c>
      <c r="J587">
        <v>2100</v>
      </c>
      <c r="L587">
        <v>1209</v>
      </c>
      <c r="M587">
        <v>1.984</v>
      </c>
      <c r="N587">
        <v>5.1440000000000001</v>
      </c>
      <c r="O587">
        <v>3.1589999999999998</v>
      </c>
      <c r="Q587">
        <v>2.5999999999999999E-2</v>
      </c>
      <c r="R587">
        <v>1</v>
      </c>
      <c r="S587">
        <v>0</v>
      </c>
      <c r="T587">
        <v>0</v>
      </c>
      <c r="V587">
        <v>0</v>
      </c>
      <c r="Y587" s="11">
        <v>44851</v>
      </c>
      <c r="Z587">
        <v>0.54782407407407407</v>
      </c>
      <c r="AB587">
        <v>1</v>
      </c>
      <c r="AD587">
        <v>1.4259072189386639</v>
      </c>
      <c r="AE587">
        <v>5.7019395639535801</v>
      </c>
      <c r="AF587">
        <v>4.276032345014916</v>
      </c>
      <c r="AG587">
        <v>0.3149122208918852</v>
      </c>
    </row>
    <row r="588" spans="1:62" x14ac:dyDescent="0.35">
      <c r="A588">
        <v>12</v>
      </c>
      <c r="B588">
        <v>4</v>
      </c>
      <c r="C588" t="s">
        <v>61</v>
      </c>
      <c r="D588" t="s">
        <v>27</v>
      </c>
      <c r="G588">
        <v>0.2</v>
      </c>
      <c r="H588">
        <v>0.2</v>
      </c>
      <c r="I588">
        <v>1155</v>
      </c>
      <c r="J588">
        <v>2169</v>
      </c>
      <c r="L588">
        <v>1212</v>
      </c>
      <c r="M588">
        <v>3.2519999999999998</v>
      </c>
      <c r="N588">
        <v>5.2889999999999997</v>
      </c>
      <c r="O588">
        <v>2.0369999999999999</v>
      </c>
      <c r="Q588">
        <v>2.7E-2</v>
      </c>
      <c r="R588">
        <v>1</v>
      </c>
      <c r="S588">
        <v>0</v>
      </c>
      <c r="T588">
        <v>0</v>
      </c>
      <c r="V588">
        <v>0</v>
      </c>
      <c r="Y588" s="11">
        <v>44851</v>
      </c>
      <c r="Z588">
        <v>0.55403935185185182</v>
      </c>
      <c r="AB588">
        <v>1</v>
      </c>
      <c r="AD588">
        <v>3.0585608465009115</v>
      </c>
      <c r="AE588">
        <v>5.8803579524956024</v>
      </c>
      <c r="AF588">
        <v>2.8217971059946909</v>
      </c>
      <c r="AG588">
        <v>0.31568668976442354</v>
      </c>
      <c r="AJ588">
        <v>0.1818793012866434</v>
      </c>
      <c r="AK588">
        <v>3.5338704519344768</v>
      </c>
      <c r="AP588">
        <v>1.8862935522822106</v>
      </c>
      <c r="AQ588">
        <v>0.21962389699036386</v>
      </c>
      <c r="AV588">
        <v>3.9544664058510648</v>
      </c>
      <c r="AW588">
        <v>4.1347681390018183</v>
      </c>
      <c r="BB588">
        <v>6.0463915091538887</v>
      </c>
      <c r="BC588">
        <v>1.5417684833569041</v>
      </c>
      <c r="BG588">
        <v>3.0054563790385993</v>
      </c>
      <c r="BH588">
        <v>5.8868223868630674</v>
      </c>
      <c r="BI588">
        <v>2.8813660078244681</v>
      </c>
      <c r="BJ588">
        <v>0.31813917452746165</v>
      </c>
    </row>
    <row r="589" spans="1:62" x14ac:dyDescent="0.35">
      <c r="A589">
        <v>13</v>
      </c>
      <c r="B589">
        <v>4</v>
      </c>
      <c r="C589" t="s">
        <v>61</v>
      </c>
      <c r="D589" t="s">
        <v>27</v>
      </c>
      <c r="G589">
        <v>0.2</v>
      </c>
      <c r="H589">
        <v>0.2</v>
      </c>
      <c r="I589">
        <v>1112</v>
      </c>
      <c r="J589">
        <v>2174</v>
      </c>
      <c r="L589">
        <v>1231</v>
      </c>
      <c r="M589">
        <v>3.17</v>
      </c>
      <c r="N589">
        <v>5.3019999999999996</v>
      </c>
      <c r="O589">
        <v>2.1320000000000001</v>
      </c>
      <c r="Q589">
        <v>3.2000000000000001E-2</v>
      </c>
      <c r="R589">
        <v>1</v>
      </c>
      <c r="S589">
        <v>0</v>
      </c>
      <c r="T589">
        <v>0</v>
      </c>
      <c r="V589">
        <v>0</v>
      </c>
      <c r="Y589" s="11">
        <v>44851</v>
      </c>
      <c r="Z589">
        <v>0.56071759259259257</v>
      </c>
      <c r="AB589">
        <v>1</v>
      </c>
      <c r="AD589">
        <v>2.9523519115762866</v>
      </c>
      <c r="AE589">
        <v>5.8932868212305323</v>
      </c>
      <c r="AF589">
        <v>2.9409349096542456</v>
      </c>
      <c r="AG589">
        <v>0.32059165929049976</v>
      </c>
    </row>
    <row r="590" spans="1:62" x14ac:dyDescent="0.35">
      <c r="A590">
        <v>14</v>
      </c>
      <c r="B590">
        <v>5</v>
      </c>
      <c r="C590" t="s">
        <v>61</v>
      </c>
      <c r="D590" t="s">
        <v>27</v>
      </c>
      <c r="G590">
        <v>0.6</v>
      </c>
      <c r="H590">
        <v>0.6</v>
      </c>
      <c r="I590">
        <v>3743</v>
      </c>
      <c r="J590">
        <v>7543</v>
      </c>
      <c r="L590">
        <v>3572</v>
      </c>
      <c r="M590">
        <v>2.7389999999999999</v>
      </c>
      <c r="N590">
        <v>5.5579999999999998</v>
      </c>
      <c r="O590">
        <v>2.819</v>
      </c>
      <c r="Q590">
        <v>0.215</v>
      </c>
      <c r="R590">
        <v>1</v>
      </c>
      <c r="S590">
        <v>0</v>
      </c>
      <c r="T590">
        <v>0</v>
      </c>
      <c r="V590">
        <v>0</v>
      </c>
      <c r="Y590" s="11">
        <v>44851</v>
      </c>
      <c r="Z590">
        <v>0.57368055555555553</v>
      </c>
      <c r="AB590">
        <v>1</v>
      </c>
      <c r="AD590">
        <v>3.1502855812749364</v>
      </c>
      <c r="AE590">
        <v>6.5921020229324858</v>
      </c>
      <c r="AF590">
        <v>3.4418164416575494</v>
      </c>
      <c r="AG590">
        <v>0.30831184538708645</v>
      </c>
    </row>
    <row r="591" spans="1:62" x14ac:dyDescent="0.35">
      <c r="A591">
        <v>15</v>
      </c>
      <c r="B591">
        <v>5</v>
      </c>
      <c r="C591" t="s">
        <v>61</v>
      </c>
      <c r="D591" t="s">
        <v>27</v>
      </c>
      <c r="G591">
        <v>0.6</v>
      </c>
      <c r="H591">
        <v>0.6</v>
      </c>
      <c r="I591">
        <v>3834</v>
      </c>
      <c r="J591">
        <v>7547</v>
      </c>
      <c r="L591">
        <v>3573</v>
      </c>
      <c r="M591">
        <v>2.7970000000000002</v>
      </c>
      <c r="N591">
        <v>5.56</v>
      </c>
      <c r="O591">
        <v>2.7629999999999999</v>
      </c>
      <c r="Q591">
        <v>0.215</v>
      </c>
      <c r="R591">
        <v>1</v>
      </c>
      <c r="S591">
        <v>0</v>
      </c>
      <c r="T591">
        <v>0</v>
      </c>
      <c r="V591">
        <v>0</v>
      </c>
      <c r="Y591" s="11">
        <v>44851</v>
      </c>
      <c r="Z591">
        <v>0.58096064814814818</v>
      </c>
      <c r="AB591">
        <v>1</v>
      </c>
      <c r="AD591">
        <v>3.2252081632760277</v>
      </c>
      <c r="AE591">
        <v>6.5955497212618024</v>
      </c>
      <c r="AF591">
        <v>3.3703415579857747</v>
      </c>
      <c r="AG591">
        <v>0.30839789748403518</v>
      </c>
      <c r="AJ591">
        <v>7.2599412527870681</v>
      </c>
      <c r="AK591">
        <v>0.46055875137653451</v>
      </c>
      <c r="AP591">
        <v>9.8827324585802678</v>
      </c>
      <c r="AQ591">
        <v>7.8440403059113151E-2</v>
      </c>
      <c r="AV591">
        <v>12.505523664373468</v>
      </c>
      <c r="AW591">
        <v>0.28586163525153968</v>
      </c>
      <c r="BB591">
        <v>2.5841689189733028</v>
      </c>
      <c r="BC591">
        <v>0.41942191400250456</v>
      </c>
      <c r="BG591">
        <v>3.2177982375836121</v>
      </c>
      <c r="BH591">
        <v>6.5929639475148161</v>
      </c>
      <c r="BI591">
        <v>3.375165709931204</v>
      </c>
      <c r="BJ591">
        <v>0.3077525067569199</v>
      </c>
    </row>
    <row r="592" spans="1:62" x14ac:dyDescent="0.35">
      <c r="A592">
        <v>16</v>
      </c>
      <c r="B592">
        <v>5</v>
      </c>
      <c r="C592" t="s">
        <v>61</v>
      </c>
      <c r="D592" t="s">
        <v>27</v>
      </c>
      <c r="G592">
        <v>0.6</v>
      </c>
      <c r="H592">
        <v>0.6</v>
      </c>
      <c r="I592">
        <v>3816</v>
      </c>
      <c r="J592">
        <v>7541</v>
      </c>
      <c r="L592">
        <v>3558</v>
      </c>
      <c r="M592">
        <v>2.7850000000000001</v>
      </c>
      <c r="N592">
        <v>5.556</v>
      </c>
      <c r="O592">
        <v>2.7709999999999999</v>
      </c>
      <c r="Q592">
        <v>0.21299999999999999</v>
      </c>
      <c r="R592">
        <v>1</v>
      </c>
      <c r="S592">
        <v>0</v>
      </c>
      <c r="T592">
        <v>0</v>
      </c>
      <c r="V592">
        <v>0</v>
      </c>
      <c r="Y592" s="11">
        <v>44851</v>
      </c>
      <c r="Z592">
        <v>0.58869212962962958</v>
      </c>
      <c r="AB592">
        <v>1</v>
      </c>
      <c r="AD592">
        <v>3.2103883118911964</v>
      </c>
      <c r="AE592">
        <v>6.5903781737678298</v>
      </c>
      <c r="AF592">
        <v>3.3799898618766333</v>
      </c>
      <c r="AG592">
        <v>0.30710711602980462</v>
      </c>
    </row>
    <row r="593" spans="1:62" x14ac:dyDescent="0.35">
      <c r="A593">
        <v>17</v>
      </c>
      <c r="B593">
        <v>6</v>
      </c>
      <c r="C593" t="s">
        <v>65</v>
      </c>
      <c r="D593" t="s">
        <v>27</v>
      </c>
      <c r="G593">
        <v>0.33300000000000002</v>
      </c>
      <c r="H593">
        <v>0.33300000000000002</v>
      </c>
      <c r="I593">
        <v>4503</v>
      </c>
      <c r="J593">
        <v>11150</v>
      </c>
      <c r="L593">
        <v>6084</v>
      </c>
      <c r="M593">
        <v>5.81</v>
      </c>
      <c r="N593">
        <v>14.602</v>
      </c>
      <c r="O593">
        <v>8.7919999999999998</v>
      </c>
      <c r="Q593">
        <v>0.78100000000000003</v>
      </c>
      <c r="R593">
        <v>1</v>
      </c>
      <c r="S593">
        <v>0</v>
      </c>
      <c r="T593">
        <v>0</v>
      </c>
      <c r="V593">
        <v>0</v>
      </c>
      <c r="Y593" s="11">
        <v>44851</v>
      </c>
      <c r="Z593">
        <v>0.60129629629629633</v>
      </c>
      <c r="AB593">
        <v>1</v>
      </c>
      <c r="AD593">
        <v>6.8036263779199819</v>
      </c>
      <c r="AE593">
        <v>17.479394579084293</v>
      </c>
      <c r="AF593">
        <v>10.67576820116431</v>
      </c>
      <c r="AG593">
        <v>0.94499948274276568</v>
      </c>
    </row>
    <row r="594" spans="1:62" x14ac:dyDescent="0.35">
      <c r="A594">
        <v>18</v>
      </c>
      <c r="B594">
        <v>6</v>
      </c>
      <c r="C594" t="s">
        <v>65</v>
      </c>
      <c r="D594" t="s">
        <v>27</v>
      </c>
      <c r="G594">
        <v>0.33300000000000002</v>
      </c>
      <c r="H594">
        <v>0.33300000000000002</v>
      </c>
      <c r="I594">
        <v>5875</v>
      </c>
      <c r="J594">
        <v>11234</v>
      </c>
      <c r="L594">
        <v>6215</v>
      </c>
      <c r="M594">
        <v>7.391</v>
      </c>
      <c r="N594">
        <v>14.709</v>
      </c>
      <c r="O594">
        <v>7.3179999999999996</v>
      </c>
      <c r="Q594">
        <v>0.80200000000000005</v>
      </c>
      <c r="R594">
        <v>1</v>
      </c>
      <c r="S594">
        <v>0</v>
      </c>
      <c r="T594">
        <v>0</v>
      </c>
      <c r="V594">
        <v>0</v>
      </c>
      <c r="Y594" s="11">
        <v>44851</v>
      </c>
      <c r="Z594">
        <v>0.60820601851851852</v>
      </c>
      <c r="AB594">
        <v>1</v>
      </c>
      <c r="AD594">
        <v>8.8389453068477639</v>
      </c>
      <c r="AE594">
        <v>17.609848029382679</v>
      </c>
      <c r="AF594">
        <v>8.770902722534915</v>
      </c>
      <c r="AG594">
        <v>0.96531087859912679</v>
      </c>
      <c r="AJ594">
        <v>3.8169036869370467</v>
      </c>
      <c r="AK594">
        <v>4.2157243300999587</v>
      </c>
      <c r="AP594">
        <v>2.3486962955106585</v>
      </c>
      <c r="AQ594">
        <v>0.37108638750989431</v>
      </c>
      <c r="AV594">
        <v>0.88048890408427072</v>
      </c>
      <c r="AW594">
        <v>3.3596541844765806</v>
      </c>
      <c r="BB594">
        <v>7.3170610534205842</v>
      </c>
      <c r="BC594">
        <v>0.11237125585969329</v>
      </c>
      <c r="BG594">
        <v>8.6564786681756658</v>
      </c>
      <c r="BH594">
        <v>17.577234666808081</v>
      </c>
      <c r="BI594">
        <v>8.9207559986324156</v>
      </c>
      <c r="BJ594">
        <v>0.96585354948078528</v>
      </c>
    </row>
    <row r="595" spans="1:62" x14ac:dyDescent="0.35">
      <c r="A595">
        <v>19</v>
      </c>
      <c r="B595">
        <v>6</v>
      </c>
      <c r="C595" t="s">
        <v>65</v>
      </c>
      <c r="D595" t="s">
        <v>27</v>
      </c>
      <c r="G595">
        <v>0.33300000000000002</v>
      </c>
      <c r="H595">
        <v>0.33300000000000002</v>
      </c>
      <c r="I595">
        <v>5629</v>
      </c>
      <c r="J595">
        <v>11192</v>
      </c>
      <c r="L595">
        <v>6222</v>
      </c>
      <c r="M595">
        <v>7.1070000000000002</v>
      </c>
      <c r="N595">
        <v>14.654999999999999</v>
      </c>
      <c r="O595">
        <v>7.548</v>
      </c>
      <c r="Q595">
        <v>0.80300000000000005</v>
      </c>
      <c r="R595">
        <v>1</v>
      </c>
      <c r="S595">
        <v>0</v>
      </c>
      <c r="T595">
        <v>0</v>
      </c>
      <c r="V595">
        <v>0</v>
      </c>
      <c r="Y595" s="11">
        <v>44851</v>
      </c>
      <c r="Z595">
        <v>0.61553240740740744</v>
      </c>
      <c r="AB595">
        <v>1</v>
      </c>
      <c r="AD595">
        <v>8.4740120295035695</v>
      </c>
      <c r="AE595">
        <v>17.544621304233484</v>
      </c>
      <c r="AF595">
        <v>9.0706092747299145</v>
      </c>
      <c r="AG595">
        <v>0.96639622036244377</v>
      </c>
    </row>
    <row r="596" spans="1:62" x14ac:dyDescent="0.35">
      <c r="A596">
        <v>20</v>
      </c>
      <c r="B596">
        <v>7</v>
      </c>
      <c r="C596" t="s">
        <v>65</v>
      </c>
      <c r="D596" t="s">
        <v>27</v>
      </c>
      <c r="G596">
        <v>0.46700000000000003</v>
      </c>
      <c r="H596">
        <v>0.46700000000000003</v>
      </c>
      <c r="I596">
        <v>8647</v>
      </c>
      <c r="J596">
        <v>16140</v>
      </c>
      <c r="L596">
        <v>8193</v>
      </c>
      <c r="M596">
        <v>7.5469999999999997</v>
      </c>
      <c r="N596">
        <v>14.938000000000001</v>
      </c>
      <c r="O596">
        <v>7.391</v>
      </c>
      <c r="Q596">
        <v>0.79300000000000004</v>
      </c>
      <c r="R596">
        <v>1</v>
      </c>
      <c r="S596">
        <v>0</v>
      </c>
      <c r="T596">
        <v>0</v>
      </c>
      <c r="V596">
        <v>0</v>
      </c>
      <c r="Y596" s="11">
        <v>44851</v>
      </c>
      <c r="Z596">
        <v>0.62943287037037032</v>
      </c>
      <c r="AB596">
        <v>1</v>
      </c>
      <c r="AD596">
        <v>9.2349530088623499</v>
      </c>
      <c r="AE596">
        <v>17.989808553162586</v>
      </c>
      <c r="AF596">
        <v>8.754855544300236</v>
      </c>
      <c r="AG596">
        <v>0.90701317180349683</v>
      </c>
    </row>
    <row r="597" spans="1:62" x14ac:dyDescent="0.35">
      <c r="A597">
        <v>21</v>
      </c>
      <c r="B597">
        <v>7</v>
      </c>
      <c r="C597" t="s">
        <v>65</v>
      </c>
      <c r="D597" t="s">
        <v>27</v>
      </c>
      <c r="G597">
        <v>0.46700000000000003</v>
      </c>
      <c r="H597">
        <v>0.46700000000000003</v>
      </c>
      <c r="I597">
        <v>8586</v>
      </c>
      <c r="J597">
        <v>16189</v>
      </c>
      <c r="L597">
        <v>8129</v>
      </c>
      <c r="M597">
        <v>7.4969999999999999</v>
      </c>
      <c r="N597">
        <v>14.983000000000001</v>
      </c>
      <c r="O597">
        <v>7.4859999999999998</v>
      </c>
      <c r="Q597">
        <v>0.78600000000000003</v>
      </c>
      <c r="R597">
        <v>1</v>
      </c>
      <c r="S597">
        <v>0</v>
      </c>
      <c r="T597">
        <v>0</v>
      </c>
      <c r="V597">
        <v>0</v>
      </c>
      <c r="Y597" s="11">
        <v>44851</v>
      </c>
      <c r="Z597">
        <v>0.63689814814814816</v>
      </c>
      <c r="AB597">
        <v>1</v>
      </c>
      <c r="AD597">
        <v>9.1704268893423837</v>
      </c>
      <c r="AE597">
        <v>18.044071042928028</v>
      </c>
      <c r="AF597">
        <v>8.8736441535856443</v>
      </c>
      <c r="AG597">
        <v>0.89993736768608723</v>
      </c>
      <c r="AJ597">
        <v>6.3307586555320469E-2</v>
      </c>
      <c r="AK597">
        <v>3.9163587329138436</v>
      </c>
      <c r="AP597">
        <v>0.4417098385450815</v>
      </c>
      <c r="AQ597">
        <v>0.39200987614328348</v>
      </c>
      <c r="AV597">
        <v>0.94672726364548354</v>
      </c>
      <c r="AW597">
        <v>4.6572705751114221</v>
      </c>
      <c r="BB597">
        <v>0.38614108275467379</v>
      </c>
      <c r="BC597">
        <v>0.78317629207585604</v>
      </c>
      <c r="BG597">
        <v>8.9943023172100212</v>
      </c>
      <c r="BH597">
        <v>18.079507770938115</v>
      </c>
      <c r="BI597">
        <v>9.0852054537280935</v>
      </c>
      <c r="BJ597">
        <v>0.90347526974479209</v>
      </c>
    </row>
    <row r="598" spans="1:62" x14ac:dyDescent="0.35">
      <c r="A598">
        <v>22</v>
      </c>
      <c r="B598">
        <v>7</v>
      </c>
      <c r="C598" t="s">
        <v>65</v>
      </c>
      <c r="D598" t="s">
        <v>27</v>
      </c>
      <c r="G598">
        <v>0.46700000000000003</v>
      </c>
      <c r="H598">
        <v>0.46700000000000003</v>
      </c>
      <c r="I598">
        <v>8253</v>
      </c>
      <c r="J598">
        <v>16253</v>
      </c>
      <c r="L598">
        <v>8193</v>
      </c>
      <c r="M598">
        <v>7.2229999999999999</v>
      </c>
      <c r="N598">
        <v>15.041</v>
      </c>
      <c r="O598">
        <v>7.8179999999999996</v>
      </c>
      <c r="Q598">
        <v>0.79300000000000004</v>
      </c>
      <c r="R598">
        <v>1</v>
      </c>
      <c r="S598">
        <v>0</v>
      </c>
      <c r="T598">
        <v>0</v>
      </c>
      <c r="V598">
        <v>0</v>
      </c>
      <c r="Y598" s="11">
        <v>44851</v>
      </c>
      <c r="Z598">
        <v>0.64466435185185189</v>
      </c>
      <c r="AB598">
        <v>1</v>
      </c>
      <c r="AD598">
        <v>8.8181777450776568</v>
      </c>
      <c r="AE598">
        <v>18.114944498948198</v>
      </c>
      <c r="AF598">
        <v>9.296766753870541</v>
      </c>
      <c r="AG598">
        <v>0.90701317180349683</v>
      </c>
    </row>
    <row r="599" spans="1:62" x14ac:dyDescent="0.35">
      <c r="A599">
        <v>23</v>
      </c>
      <c r="B599">
        <v>8</v>
      </c>
      <c r="C599" t="s">
        <v>65</v>
      </c>
      <c r="D599" t="s">
        <v>27</v>
      </c>
      <c r="G599">
        <v>0.6</v>
      </c>
      <c r="H599">
        <v>0.6</v>
      </c>
      <c r="I599">
        <v>11190</v>
      </c>
      <c r="J599">
        <v>21375</v>
      </c>
      <c r="L599">
        <v>10708</v>
      </c>
      <c r="M599">
        <v>7.5</v>
      </c>
      <c r="N599">
        <v>15.323</v>
      </c>
      <c r="O599">
        <v>7.8230000000000004</v>
      </c>
      <c r="Q599">
        <v>0.83699999999999997</v>
      </c>
      <c r="R599">
        <v>1</v>
      </c>
      <c r="S599">
        <v>0</v>
      </c>
      <c r="T599">
        <v>0</v>
      </c>
      <c r="V599">
        <v>0</v>
      </c>
      <c r="Y599" s="11">
        <v>44851</v>
      </c>
      <c r="Z599">
        <v>0.65900462962962958</v>
      </c>
      <c r="AB599">
        <v>1</v>
      </c>
      <c r="AD599">
        <v>9.2815874292104166</v>
      </c>
      <c r="AE599">
        <v>18.514242845701826</v>
      </c>
      <c r="AF599">
        <v>9.2326554164914096</v>
      </c>
      <c r="AG599">
        <v>0.92237960921304984</v>
      </c>
    </row>
    <row r="600" spans="1:62" x14ac:dyDescent="0.35">
      <c r="A600">
        <v>24</v>
      </c>
      <c r="B600">
        <v>8</v>
      </c>
      <c r="C600" t="s">
        <v>65</v>
      </c>
      <c r="D600" t="s">
        <v>27</v>
      </c>
      <c r="G600">
        <v>0.6</v>
      </c>
      <c r="H600">
        <v>0.6</v>
      </c>
      <c r="I600">
        <v>11051</v>
      </c>
      <c r="J600">
        <v>21251</v>
      </c>
      <c r="L600">
        <v>10591</v>
      </c>
      <c r="M600">
        <v>7.4109999999999996</v>
      </c>
      <c r="N600">
        <v>15.234999999999999</v>
      </c>
      <c r="O600">
        <v>7.8239999999999998</v>
      </c>
      <c r="Q600">
        <v>0.82599999999999996</v>
      </c>
      <c r="R600">
        <v>1</v>
      </c>
      <c r="S600">
        <v>0</v>
      </c>
      <c r="T600">
        <v>0</v>
      </c>
      <c r="V600">
        <v>0</v>
      </c>
      <c r="Y600" s="11">
        <v>44851</v>
      </c>
      <c r="Z600">
        <v>0.66692129629629626</v>
      </c>
      <c r="AB600">
        <v>1</v>
      </c>
      <c r="AD600">
        <v>9.1671452435164422</v>
      </c>
      <c r="AE600">
        <v>18.407364197493081</v>
      </c>
      <c r="AF600">
        <v>9.2402189539766386</v>
      </c>
      <c r="AG600">
        <v>0.91231151387005105</v>
      </c>
      <c r="AJ600">
        <v>2.4472190108750249</v>
      </c>
      <c r="AK600">
        <v>1.1519095279833529</v>
      </c>
      <c r="AP600">
        <v>2.4283366421300911</v>
      </c>
      <c r="AQ600">
        <v>0.32257130600524753</v>
      </c>
      <c r="AV600">
        <v>2.4094542733851574</v>
      </c>
      <c r="AW600">
        <v>0.5070727445749682</v>
      </c>
      <c r="BB600">
        <v>2.2093442668374617</v>
      </c>
      <c r="BC600">
        <v>1.6464214447547998</v>
      </c>
      <c r="BG600">
        <v>9.2202497109787522</v>
      </c>
      <c r="BH600">
        <v>18.437100595583416</v>
      </c>
      <c r="BI600">
        <v>9.2168508846046642</v>
      </c>
      <c r="BJ600">
        <v>0.91988409840153718</v>
      </c>
    </row>
    <row r="601" spans="1:62" x14ac:dyDescent="0.35">
      <c r="A601">
        <v>25</v>
      </c>
      <c r="B601">
        <v>8</v>
      </c>
      <c r="C601" t="s">
        <v>65</v>
      </c>
      <c r="D601" t="s">
        <v>27</v>
      </c>
      <c r="G601">
        <v>0.6</v>
      </c>
      <c r="H601">
        <v>0.6</v>
      </c>
      <c r="I601">
        <v>11180</v>
      </c>
      <c r="J601">
        <v>21320</v>
      </c>
      <c r="L601">
        <v>10767</v>
      </c>
      <c r="M601">
        <v>7.4930000000000003</v>
      </c>
      <c r="N601">
        <v>15.284000000000001</v>
      </c>
      <c r="O601">
        <v>7.79</v>
      </c>
      <c r="Q601">
        <v>0.84199999999999997</v>
      </c>
      <c r="R601">
        <v>1</v>
      </c>
      <c r="S601">
        <v>0</v>
      </c>
      <c r="T601">
        <v>0</v>
      </c>
      <c r="V601">
        <v>0</v>
      </c>
      <c r="Y601" s="11">
        <v>44851</v>
      </c>
      <c r="Z601">
        <v>0.67481481481481476</v>
      </c>
      <c r="AB601">
        <v>1</v>
      </c>
      <c r="AD601">
        <v>9.273354178441064</v>
      </c>
      <c r="AE601">
        <v>18.466836993673756</v>
      </c>
      <c r="AF601">
        <v>9.1934828152326915</v>
      </c>
      <c r="AG601">
        <v>0.9274566829330233</v>
      </c>
    </row>
    <row r="602" spans="1:62" x14ac:dyDescent="0.35">
      <c r="A602">
        <v>26</v>
      </c>
      <c r="B602">
        <v>1</v>
      </c>
      <c r="C602" t="s">
        <v>71</v>
      </c>
      <c r="D602" t="s">
        <v>27</v>
      </c>
      <c r="G602">
        <v>0.3</v>
      </c>
      <c r="H602">
        <v>0.3</v>
      </c>
      <c r="I602">
        <v>4098</v>
      </c>
      <c r="J602">
        <v>7329</v>
      </c>
      <c r="L602">
        <v>6137</v>
      </c>
      <c r="M602">
        <v>5.931</v>
      </c>
      <c r="N602">
        <v>10.813000000000001</v>
      </c>
      <c r="O602">
        <v>4.8810000000000002</v>
      </c>
      <c r="Q602">
        <v>0.876</v>
      </c>
      <c r="R602">
        <v>1</v>
      </c>
      <c r="S602">
        <v>0</v>
      </c>
      <c r="T602">
        <v>0</v>
      </c>
      <c r="V602">
        <v>0</v>
      </c>
      <c r="Y602" s="11">
        <v>44851</v>
      </c>
      <c r="Z602">
        <v>0.68726851851851845</v>
      </c>
      <c r="AB602">
        <v>1</v>
      </c>
      <c r="AD602">
        <v>6.8851319671737734</v>
      </c>
      <c r="AE602">
        <v>12.815300324628327</v>
      </c>
      <c r="AF602">
        <v>5.9301683574545532</v>
      </c>
      <c r="AG602">
        <v>1.0580709481210326</v>
      </c>
    </row>
    <row r="603" spans="1:62" x14ac:dyDescent="0.35">
      <c r="A603">
        <v>27</v>
      </c>
      <c r="B603">
        <v>1</v>
      </c>
      <c r="C603" t="s">
        <v>71</v>
      </c>
      <c r="D603" t="s">
        <v>27</v>
      </c>
      <c r="G603">
        <v>0.3</v>
      </c>
      <c r="H603">
        <v>0.3</v>
      </c>
      <c r="I603">
        <v>4942</v>
      </c>
      <c r="J603">
        <v>7373</v>
      </c>
      <c r="L603">
        <v>5887</v>
      </c>
      <c r="M603">
        <v>7.0110000000000001</v>
      </c>
      <c r="N603">
        <v>10.875</v>
      </c>
      <c r="O603">
        <v>3.8639999999999999</v>
      </c>
      <c r="Q603">
        <v>0.83299999999999996</v>
      </c>
      <c r="R603">
        <v>1</v>
      </c>
      <c r="S603">
        <v>0</v>
      </c>
      <c r="T603">
        <v>0</v>
      </c>
      <c r="V603">
        <v>0</v>
      </c>
      <c r="Y603" s="11">
        <v>44851</v>
      </c>
      <c r="Z603">
        <v>0.69410879629629629</v>
      </c>
      <c r="AB603">
        <v>1</v>
      </c>
      <c r="AD603">
        <v>8.2749046970401761</v>
      </c>
      <c r="AE603">
        <v>12.891149687873245</v>
      </c>
      <c r="AF603">
        <v>4.6162449908330689</v>
      </c>
      <c r="AG603">
        <v>1.0150448996466799</v>
      </c>
      <c r="AI603">
        <v>100</v>
      </c>
      <c r="AK603">
        <v>21.617606976240548</v>
      </c>
      <c r="AO603">
        <v>100</v>
      </c>
      <c r="AQ603">
        <v>0.53632824114533673</v>
      </c>
      <c r="AU603">
        <v>100</v>
      </c>
      <c r="AW603">
        <v>57.965860929319888</v>
      </c>
      <c r="BA603">
        <v>100</v>
      </c>
      <c r="BC603">
        <v>1.0567849692365114</v>
      </c>
      <c r="BG603">
        <v>9.2777146407470923</v>
      </c>
      <c r="BH603">
        <v>12.856672704580102</v>
      </c>
      <c r="BI603">
        <v>3.5789580638330083</v>
      </c>
      <c r="BJ603">
        <v>1.0097096696358601</v>
      </c>
    </row>
    <row r="604" spans="1:62" x14ac:dyDescent="0.35">
      <c r="A604">
        <v>28</v>
      </c>
      <c r="B604">
        <v>1</v>
      </c>
      <c r="C604" t="s">
        <v>71</v>
      </c>
      <c r="D604" t="s">
        <v>27</v>
      </c>
      <c r="G604">
        <v>0.3</v>
      </c>
      <c r="H604">
        <v>0.3</v>
      </c>
      <c r="I604">
        <v>6160</v>
      </c>
      <c r="J604">
        <v>7333</v>
      </c>
      <c r="L604">
        <v>5825</v>
      </c>
      <c r="M604">
        <v>8.5679999999999996</v>
      </c>
      <c r="N604">
        <v>10.819000000000001</v>
      </c>
      <c r="O604">
        <v>2.2509999999999999</v>
      </c>
      <c r="Q604">
        <v>0.82199999999999995</v>
      </c>
      <c r="R604">
        <v>1</v>
      </c>
      <c r="S604">
        <v>0</v>
      </c>
      <c r="T604">
        <v>0</v>
      </c>
      <c r="V604">
        <v>0</v>
      </c>
      <c r="Y604" s="11">
        <v>44851</v>
      </c>
      <c r="Z604">
        <v>0.70145833333333341</v>
      </c>
      <c r="AB604">
        <v>1</v>
      </c>
      <c r="AD604">
        <v>10.28052458445401</v>
      </c>
      <c r="AE604">
        <v>12.822195721286958</v>
      </c>
      <c r="AF604">
        <v>2.5416711368329477</v>
      </c>
      <c r="AG604">
        <v>1.0043744396250405</v>
      </c>
    </row>
    <row r="605" spans="1:62" x14ac:dyDescent="0.35">
      <c r="A605">
        <v>29</v>
      </c>
      <c r="B605">
        <v>2</v>
      </c>
      <c r="C605" t="s">
        <v>70</v>
      </c>
      <c r="D605" t="s">
        <v>27</v>
      </c>
      <c r="G605">
        <v>0.5</v>
      </c>
      <c r="H605">
        <v>0.5</v>
      </c>
      <c r="I605">
        <v>6147</v>
      </c>
      <c r="J605">
        <v>7009</v>
      </c>
      <c r="L605">
        <v>3437</v>
      </c>
      <c r="M605">
        <v>5.1310000000000002</v>
      </c>
      <c r="N605">
        <v>6.2160000000000002</v>
      </c>
      <c r="O605">
        <v>1.085</v>
      </c>
      <c r="Q605">
        <v>0.24299999999999999</v>
      </c>
      <c r="R605">
        <v>1</v>
      </c>
      <c r="S605">
        <v>0</v>
      </c>
      <c r="T605">
        <v>0</v>
      </c>
      <c r="V605">
        <v>0</v>
      </c>
      <c r="Y605" s="11">
        <v>44851</v>
      </c>
      <c r="Z605">
        <v>0.71478009259259256</v>
      </c>
      <c r="AB605">
        <v>1</v>
      </c>
      <c r="AD605">
        <v>6.1554708794722188</v>
      </c>
      <c r="AE605">
        <v>7.3582011551628099</v>
      </c>
      <c r="AF605">
        <v>1.2027302756905911</v>
      </c>
      <c r="AG605">
        <v>0.35603377475881343</v>
      </c>
    </row>
    <row r="606" spans="1:62" x14ac:dyDescent="0.35">
      <c r="A606">
        <v>30</v>
      </c>
      <c r="B606">
        <v>2</v>
      </c>
      <c r="C606" t="s">
        <v>70</v>
      </c>
      <c r="D606" t="s">
        <v>27</v>
      </c>
      <c r="G606">
        <v>0.5</v>
      </c>
      <c r="H606">
        <v>0.5</v>
      </c>
      <c r="I606">
        <v>4068</v>
      </c>
      <c r="J606">
        <v>6979</v>
      </c>
      <c r="L606">
        <v>3354</v>
      </c>
      <c r="M606">
        <v>3.5350000000000001</v>
      </c>
      <c r="N606">
        <v>6.1909999999999998</v>
      </c>
      <c r="O606">
        <v>2.6560000000000001</v>
      </c>
      <c r="Q606">
        <v>0.23499999999999999</v>
      </c>
      <c r="R606">
        <v>1</v>
      </c>
      <c r="S606">
        <v>0</v>
      </c>
      <c r="T606">
        <v>0</v>
      </c>
      <c r="V606">
        <v>0</v>
      </c>
      <c r="Y606" s="11">
        <v>44851</v>
      </c>
      <c r="Z606">
        <v>0.72175925925925932</v>
      </c>
      <c r="AB606">
        <v>1</v>
      </c>
      <c r="AD606">
        <v>4.1014394775346013</v>
      </c>
      <c r="AE606">
        <v>7.3271718701989803</v>
      </c>
      <c r="AF606">
        <v>3.2257323926643791</v>
      </c>
      <c r="AG606">
        <v>0.34746298590272234</v>
      </c>
      <c r="AK606">
        <v>1.0655568959599702</v>
      </c>
      <c r="AQ606">
        <v>1.7227585243160566</v>
      </c>
      <c r="AW606">
        <v>2.5646041922536837</v>
      </c>
      <c r="BC606">
        <v>1.1056819656398829</v>
      </c>
      <c r="BG606">
        <v>4.0797036955035155</v>
      </c>
      <c r="BH606">
        <v>7.2645961455219226</v>
      </c>
      <c r="BI606">
        <v>3.1848924500184075</v>
      </c>
      <c r="BJ606">
        <v>0.3455526293504611</v>
      </c>
    </row>
    <row r="607" spans="1:62" x14ac:dyDescent="0.35">
      <c r="A607">
        <v>31</v>
      </c>
      <c r="B607">
        <v>2</v>
      </c>
      <c r="C607" t="s">
        <v>70</v>
      </c>
      <c r="D607" t="s">
        <v>27</v>
      </c>
      <c r="G607">
        <v>0.5</v>
      </c>
      <c r="H607">
        <v>0.5</v>
      </c>
      <c r="I607">
        <v>4024</v>
      </c>
      <c r="J607">
        <v>6858</v>
      </c>
      <c r="L607">
        <v>3317</v>
      </c>
      <c r="M607">
        <v>3.5019999999999998</v>
      </c>
      <c r="N607">
        <v>6.0880000000000001</v>
      </c>
      <c r="O607">
        <v>2.5859999999999999</v>
      </c>
      <c r="Q607">
        <v>0.23100000000000001</v>
      </c>
      <c r="R607">
        <v>1</v>
      </c>
      <c r="S607">
        <v>0</v>
      </c>
      <c r="T607">
        <v>0</v>
      </c>
      <c r="V607">
        <v>0</v>
      </c>
      <c r="Y607" s="11">
        <v>44851</v>
      </c>
      <c r="Z607">
        <v>0.72924768518518512</v>
      </c>
      <c r="AB607">
        <v>1</v>
      </c>
      <c r="AD607">
        <v>4.0579679134724298</v>
      </c>
      <c r="AE607">
        <v>7.2020204208448657</v>
      </c>
      <c r="AF607">
        <v>3.1440525073724359</v>
      </c>
      <c r="AG607">
        <v>0.34364227279819987</v>
      </c>
    </row>
    <row r="608" spans="1:62" x14ac:dyDescent="0.35">
      <c r="A608">
        <v>32</v>
      </c>
      <c r="B608">
        <v>9</v>
      </c>
      <c r="C608" t="s">
        <v>129</v>
      </c>
      <c r="D608" t="s">
        <v>27</v>
      </c>
      <c r="G608">
        <v>0.5</v>
      </c>
      <c r="H608">
        <v>0.5</v>
      </c>
      <c r="I608">
        <v>3930</v>
      </c>
      <c r="J608">
        <v>6665</v>
      </c>
      <c r="L608">
        <v>1402</v>
      </c>
      <c r="M608">
        <v>3.43</v>
      </c>
      <c r="N608">
        <v>5.9249999999999998</v>
      </c>
      <c r="O608">
        <v>2.4950000000000001</v>
      </c>
      <c r="Q608">
        <v>3.1E-2</v>
      </c>
      <c r="R608">
        <v>1</v>
      </c>
      <c r="S608">
        <v>0</v>
      </c>
      <c r="T608">
        <v>0</v>
      </c>
      <c r="V608">
        <v>0</v>
      </c>
      <c r="Y608" s="11">
        <v>44851</v>
      </c>
      <c r="Z608">
        <v>0.74247685185185175</v>
      </c>
      <c r="AB608">
        <v>1</v>
      </c>
      <c r="AD608">
        <v>3.9650968447941533</v>
      </c>
      <c r="AE608">
        <v>7.0023986875775597</v>
      </c>
      <c r="AF608">
        <v>3.0373018427834064</v>
      </c>
      <c r="AG608">
        <v>0.14589455401007431</v>
      </c>
    </row>
    <row r="609" spans="1:1022 1025:2046 2049:3070 3073:4094 4097:5118 5121:6142 6145:7166 7169:8190 8193:9214 9217:10238 10241:11262 11265:12286 12289:13310 13313:14334 14337:15358 15361:16382" x14ac:dyDescent="0.35">
      <c r="A609">
        <v>33</v>
      </c>
      <c r="B609">
        <v>9</v>
      </c>
      <c r="C609" t="s">
        <v>129</v>
      </c>
      <c r="D609" t="s">
        <v>27</v>
      </c>
      <c r="G609">
        <v>0.5</v>
      </c>
      <c r="H609">
        <v>0.5</v>
      </c>
      <c r="I609">
        <v>3825</v>
      </c>
      <c r="J609">
        <v>6663</v>
      </c>
      <c r="L609">
        <v>1393</v>
      </c>
      <c r="M609">
        <v>3.3490000000000002</v>
      </c>
      <c r="N609">
        <v>5.9240000000000004</v>
      </c>
      <c r="O609">
        <v>2.5739999999999998</v>
      </c>
      <c r="Q609">
        <v>0.03</v>
      </c>
      <c r="R609">
        <v>1</v>
      </c>
      <c r="S609">
        <v>0</v>
      </c>
      <c r="T609">
        <v>0</v>
      </c>
      <c r="V609">
        <v>0</v>
      </c>
      <c r="Y609" s="11">
        <v>44851</v>
      </c>
      <c r="Z609">
        <v>0.749537037037037</v>
      </c>
      <c r="AB609">
        <v>1</v>
      </c>
      <c r="AD609">
        <v>3.8613578851003347</v>
      </c>
      <c r="AE609">
        <v>7.000330068579971</v>
      </c>
      <c r="AF609">
        <v>3.1389721834796362</v>
      </c>
      <c r="AG609">
        <v>0.1449651913630283</v>
      </c>
      <c r="AK609">
        <v>1.1953824174335124</v>
      </c>
      <c r="AQ609">
        <v>1.0247089573757708</v>
      </c>
      <c r="AW609">
        <v>3.8246813061647029</v>
      </c>
      <c r="BC609">
        <v>1.146254112808422</v>
      </c>
      <c r="BG609">
        <v>3.8845756522699038</v>
      </c>
      <c r="BH609">
        <v>6.9646463908715663</v>
      </c>
      <c r="BI609">
        <v>3.0800707386016626</v>
      </c>
      <c r="BJ609">
        <v>0.14413909123232072</v>
      </c>
    </row>
    <row r="610" spans="1:1022 1025:2046 2049:3070 3073:4094 4097:5118 5121:6142 6145:7166 7169:8190 8193:9214 9217:10238 10241:11262 11265:12286 12289:13310 13313:14334 14337:15358 15361:16382" x14ac:dyDescent="0.35">
      <c r="A610">
        <v>34</v>
      </c>
      <c r="B610">
        <v>9</v>
      </c>
      <c r="C610" t="s">
        <v>129</v>
      </c>
      <c r="D610" t="s">
        <v>27</v>
      </c>
      <c r="G610">
        <v>0.5</v>
      </c>
      <c r="H610">
        <v>0.5</v>
      </c>
      <c r="I610">
        <v>3872</v>
      </c>
      <c r="J610">
        <v>6594</v>
      </c>
      <c r="L610">
        <v>1377</v>
      </c>
      <c r="M610">
        <v>3.3860000000000001</v>
      </c>
      <c r="N610">
        <v>5.8650000000000002</v>
      </c>
      <c r="O610">
        <v>2.4790000000000001</v>
      </c>
      <c r="Q610">
        <v>2.8000000000000001E-2</v>
      </c>
      <c r="R610">
        <v>1</v>
      </c>
      <c r="S610">
        <v>0</v>
      </c>
      <c r="T610">
        <v>0</v>
      </c>
      <c r="V610">
        <v>0</v>
      </c>
      <c r="Y610" s="11">
        <v>44851</v>
      </c>
      <c r="Z610">
        <v>0.75703703703703706</v>
      </c>
      <c r="AB610">
        <v>1</v>
      </c>
      <c r="AD610">
        <v>3.9077934194394723</v>
      </c>
      <c r="AE610">
        <v>6.9289627131631617</v>
      </c>
      <c r="AF610">
        <v>3.0211692937236894</v>
      </c>
      <c r="AG610">
        <v>0.14331299110161314</v>
      </c>
    </row>
    <row r="611" spans="1:1022 1025:2046 2049:3070 3073:4094 4097:5118 5121:6142 6145:7166 7169:8190 8193:9214 9217:10238 10241:11262 11265:12286 12289:13310 13313:14334 14337:15358 15361:16382" x14ac:dyDescent="0.35">
      <c r="A611">
        <v>35</v>
      </c>
      <c r="B611">
        <v>10</v>
      </c>
      <c r="C611" t="s">
        <v>130</v>
      </c>
      <c r="D611" t="s">
        <v>27</v>
      </c>
      <c r="G611">
        <v>0.5</v>
      </c>
      <c r="H611">
        <v>0.5</v>
      </c>
      <c r="I611">
        <v>3427</v>
      </c>
      <c r="J611">
        <v>5593</v>
      </c>
      <c r="L611">
        <v>2061</v>
      </c>
      <c r="M611">
        <v>3.044</v>
      </c>
      <c r="N611">
        <v>5.0170000000000003</v>
      </c>
      <c r="O611">
        <v>1.9730000000000001</v>
      </c>
      <c r="Q611">
        <v>0.1</v>
      </c>
      <c r="R611">
        <v>1</v>
      </c>
      <c r="S611">
        <v>0</v>
      </c>
      <c r="T611">
        <v>0</v>
      </c>
      <c r="V611">
        <v>0</v>
      </c>
      <c r="Y611" s="11">
        <v>44851</v>
      </c>
      <c r="Z611">
        <v>0.77023148148148157</v>
      </c>
      <c r="AB611">
        <v>1</v>
      </c>
      <c r="AD611">
        <v>3.4681378283561441</v>
      </c>
      <c r="AE611">
        <v>5.8936189048700358</v>
      </c>
      <c r="AF611">
        <v>2.4254810765138917</v>
      </c>
      <c r="AG611">
        <v>0.21394455227711071</v>
      </c>
    </row>
    <row r="612" spans="1:1022 1025:2046 2049:3070 3073:4094 4097:5118 5121:6142 6145:7166 7169:8190 8193:9214 9217:10238 10241:11262 11265:12286 12289:13310 13313:14334 14337:15358 15361:16382" x14ac:dyDescent="0.35">
      <c r="A612">
        <v>36</v>
      </c>
      <c r="B612">
        <v>10</v>
      </c>
      <c r="C612" t="s">
        <v>130</v>
      </c>
      <c r="D612" t="s">
        <v>27</v>
      </c>
      <c r="G612">
        <v>0.5</v>
      </c>
      <c r="H612">
        <v>0.5</v>
      </c>
      <c r="I612">
        <v>3198</v>
      </c>
      <c r="J612">
        <v>5563</v>
      </c>
      <c r="L612">
        <v>2105</v>
      </c>
      <c r="M612">
        <v>2.8679999999999999</v>
      </c>
      <c r="N612">
        <v>4.992</v>
      </c>
      <c r="O612">
        <v>2.1240000000000001</v>
      </c>
      <c r="Q612">
        <v>0.104</v>
      </c>
      <c r="R612">
        <v>1</v>
      </c>
      <c r="S612">
        <v>0</v>
      </c>
      <c r="T612">
        <v>0</v>
      </c>
      <c r="V612">
        <v>0</v>
      </c>
      <c r="Y612" s="11">
        <v>44851</v>
      </c>
      <c r="Z612">
        <v>0.77725694444444438</v>
      </c>
      <c r="AB612">
        <v>1</v>
      </c>
      <c r="AD612">
        <v>3.2418880972143866</v>
      </c>
      <c r="AE612">
        <v>5.8625896199062053</v>
      </c>
      <c r="AF612">
        <v>2.6207015226918187</v>
      </c>
      <c r="AG612">
        <v>0.21848810299600238</v>
      </c>
      <c r="AK612">
        <v>0.24410366370838738</v>
      </c>
      <c r="AQ612">
        <v>1.7640980090388912E-2</v>
      </c>
      <c r="AW612">
        <v>0.34048187605917996</v>
      </c>
      <c r="BC612">
        <v>2.4882156147176908</v>
      </c>
      <c r="BG612">
        <v>3.2379361368450983</v>
      </c>
      <c r="BH612">
        <v>5.8631067746556029</v>
      </c>
      <c r="BI612">
        <v>2.6251706378105046</v>
      </c>
      <c r="BJ612">
        <v>0.21580327757120277</v>
      </c>
    </row>
    <row r="613" spans="1:1022 1025:2046 2049:3070 3073:4094 4097:5118 5121:6142 6145:7166 7169:8190 8193:9214 9217:10238 10241:11262 11265:12286 12289:13310 13313:14334 14337:15358 15361:16382" x14ac:dyDescent="0.35">
      <c r="A613">
        <v>37</v>
      </c>
      <c r="B613">
        <v>10</v>
      </c>
      <c r="C613" t="s">
        <v>130</v>
      </c>
      <c r="D613" t="s">
        <v>27</v>
      </c>
      <c r="G613">
        <v>0.5</v>
      </c>
      <c r="H613">
        <v>0.5</v>
      </c>
      <c r="I613">
        <v>3190</v>
      </c>
      <c r="J613">
        <v>5564</v>
      </c>
      <c r="L613">
        <v>2053</v>
      </c>
      <c r="M613">
        <v>2.863</v>
      </c>
      <c r="N613">
        <v>4.992</v>
      </c>
      <c r="O613">
        <v>2.13</v>
      </c>
      <c r="Q613">
        <v>9.9000000000000005E-2</v>
      </c>
      <c r="R613">
        <v>1</v>
      </c>
      <c r="S613">
        <v>0</v>
      </c>
      <c r="T613">
        <v>0</v>
      </c>
      <c r="V613">
        <v>0</v>
      </c>
      <c r="Y613" s="11">
        <v>44851</v>
      </c>
      <c r="Z613">
        <v>0.78465277777777775</v>
      </c>
      <c r="AB613">
        <v>1</v>
      </c>
      <c r="AD613">
        <v>3.2339841764758099</v>
      </c>
      <c r="AE613">
        <v>5.8636239294050005</v>
      </c>
      <c r="AF613">
        <v>2.6296397529291906</v>
      </c>
      <c r="AG613">
        <v>0.21311845214640315</v>
      </c>
    </row>
    <row r="614" spans="1:1022 1025:2046 2049:3070 3073:4094 4097:5118 5121:6142 6145:7166 7169:8190 8193:9214 9217:10238 10241:11262 11265:12286 12289:13310 13313:14334 14337:15358 15361:16382" x14ac:dyDescent="0.35">
      <c r="A614">
        <v>38</v>
      </c>
      <c r="B614">
        <v>11</v>
      </c>
      <c r="C614" t="s">
        <v>131</v>
      </c>
      <c r="D614" t="s">
        <v>27</v>
      </c>
      <c r="G614">
        <v>0.5</v>
      </c>
      <c r="H614">
        <v>0.5</v>
      </c>
      <c r="I614">
        <v>3314</v>
      </c>
      <c r="J614">
        <v>5708</v>
      </c>
      <c r="L614">
        <v>1977</v>
      </c>
      <c r="M614">
        <v>2.9580000000000002</v>
      </c>
      <c r="N614">
        <v>5.1139999999999999</v>
      </c>
      <c r="O614">
        <v>2.1560000000000001</v>
      </c>
      <c r="Q614">
        <v>9.0999999999999998E-2</v>
      </c>
      <c r="R614">
        <v>1</v>
      </c>
      <c r="S614">
        <v>0</v>
      </c>
      <c r="T614">
        <v>0</v>
      </c>
      <c r="V614">
        <v>0</v>
      </c>
      <c r="Y614" s="11">
        <v>44851</v>
      </c>
      <c r="Z614">
        <v>0.7975578703703704</v>
      </c>
      <c r="AB614">
        <v>1</v>
      </c>
      <c r="AD614">
        <v>3.3564949479237485</v>
      </c>
      <c r="AE614">
        <v>6.0125644972313834</v>
      </c>
      <c r="AF614">
        <v>2.6560695493076349</v>
      </c>
      <c r="AG614">
        <v>0.20527050090468119</v>
      </c>
    </row>
    <row r="615" spans="1:1022 1025:2046 2049:3070 3073:4094 4097:5118 5121:6142 6145:7166 7169:8190 8193:9214 9217:10238 10241:11262 11265:12286 12289:13310 13313:14334 14337:15358 15361:16382" x14ac:dyDescent="0.35">
      <c r="A615">
        <v>39</v>
      </c>
      <c r="B615">
        <v>11</v>
      </c>
      <c r="C615" t="s">
        <v>131</v>
      </c>
      <c r="D615" t="s">
        <v>27</v>
      </c>
      <c r="G615">
        <v>0.5</v>
      </c>
      <c r="H615">
        <v>0.5</v>
      </c>
      <c r="I615">
        <v>3208</v>
      </c>
      <c r="J615">
        <v>5673</v>
      </c>
      <c r="L615">
        <v>2016</v>
      </c>
      <c r="M615">
        <v>2.8759999999999999</v>
      </c>
      <c r="N615">
        <v>5.0839999999999996</v>
      </c>
      <c r="O615">
        <v>2.2080000000000002</v>
      </c>
      <c r="Q615">
        <v>9.5000000000000001E-2</v>
      </c>
      <c r="R615">
        <v>1</v>
      </c>
      <c r="S615">
        <v>0</v>
      </c>
      <c r="T615">
        <v>0</v>
      </c>
      <c r="V615">
        <v>0</v>
      </c>
      <c r="Y615" s="1">
        <v>44851</v>
      </c>
      <c r="Z615" s="6">
        <v>0.80452546296296301</v>
      </c>
      <c r="AB615">
        <v>1</v>
      </c>
      <c r="AD615" s="3">
        <f t="shared" ref="AD615" si="0">((I615*$F$21)+$F$22)*1000/G615</f>
        <v>0</v>
      </c>
      <c r="AE615" s="3">
        <f t="shared" ref="AE615" si="1">((J615*$H$21)+$H$22)*1000/H615</f>
        <v>5299516.0000000009</v>
      </c>
      <c r="AF615" s="3">
        <f t="shared" ref="AF615" si="2">AE615-AD615</f>
        <v>5299516.0000000009</v>
      </c>
      <c r="AG615" s="3">
        <f t="shared" ref="AG615" si="3">((L615*$J$21)+$J$22)*1000/H615</f>
        <v>68408010000</v>
      </c>
      <c r="AH615" s="3"/>
      <c r="AK615">
        <f>ABS(100*(AD615-AD616)/(AVERAGE(AD615:AD616)))</f>
        <v>200</v>
      </c>
      <c r="AQ615">
        <f>ABS(100*(AE615-AE616)/(AVERAGE(AE615:AE616)))</f>
        <v>199.99953431427639</v>
      </c>
      <c r="AW615">
        <f>ABS(100*(AF615-AF616)/(AVERAGE(AF615:AF616)))</f>
        <v>199.99978631505951</v>
      </c>
      <c r="BC615">
        <f>ABS(100*(AG615-AG616)/(AVERAGE(AG615:AG616)))</f>
        <v>199.99999999883775</v>
      </c>
      <c r="BG615" s="3">
        <f>AVERAGE(AD615:AD616)</f>
        <v>1.6693555631309753</v>
      </c>
      <c r="BH615" s="3">
        <f>AVERAGE(AE615:AE616)</f>
        <v>2649761.084889771</v>
      </c>
      <c r="BI615" s="3">
        <f>AVERAGE(AF615:AF616)</f>
        <v>2649759.4155342081</v>
      </c>
      <c r="BJ615" s="3">
        <f>AVERAGE(AG615:AG616)</f>
        <v>34204005000.099384</v>
      </c>
      <c r="BM615">
        <v>39</v>
      </c>
      <c r="BN615">
        <v>11</v>
      </c>
      <c r="BO615" t="s">
        <v>131</v>
      </c>
      <c r="BP615" t="s">
        <v>27</v>
      </c>
      <c r="BS615">
        <v>0.5</v>
      </c>
      <c r="BT615">
        <v>0.5</v>
      </c>
      <c r="BU615">
        <v>3208</v>
      </c>
      <c r="BV615">
        <v>5673</v>
      </c>
      <c r="BX615">
        <v>2016</v>
      </c>
      <c r="BY615">
        <v>2.8759999999999999</v>
      </c>
      <c r="BZ615">
        <v>5.0839999999999996</v>
      </c>
      <c r="CA615">
        <v>2.2080000000000002</v>
      </c>
      <c r="CC615">
        <v>9.5000000000000001E-2</v>
      </c>
      <c r="CD615">
        <v>1</v>
      </c>
      <c r="CE615">
        <v>0</v>
      </c>
      <c r="CF615">
        <v>0</v>
      </c>
      <c r="CH615">
        <v>0</v>
      </c>
      <c r="CK615" s="1">
        <v>44851</v>
      </c>
      <c r="CL615" s="6">
        <v>0.80452546296296301</v>
      </c>
      <c r="CN615">
        <v>1</v>
      </c>
      <c r="CP615" s="3">
        <f t="shared" ref="CP615" si="4">((BU615*$F$21)+$F$22)*1000/BS615</f>
        <v>0</v>
      </c>
      <c r="CQ615" s="3">
        <f t="shared" ref="CQ615" si="5">((BV615*$H$21)+$H$22)*1000/BT615</f>
        <v>5299516.0000000009</v>
      </c>
      <c r="CR615" s="3">
        <f t="shared" ref="CR615" si="6">CQ615-CP615</f>
        <v>5299516.0000000009</v>
      </c>
      <c r="CS615" s="3">
        <f t="shared" ref="CS615" si="7">((BX615*$J$21)+$J$22)*1000/BT615</f>
        <v>68408010000</v>
      </c>
      <c r="CT615" s="3"/>
      <c r="CW615" t="e">
        <f>ABS(100*(CP615-CP616)/(AVERAGE(CP615:CP616)))</f>
        <v>#DIV/0!</v>
      </c>
      <c r="DC615">
        <f>ABS(100*(CQ615-CQ616)/(AVERAGE(CQ615:CQ616)))</f>
        <v>100</v>
      </c>
      <c r="DI615">
        <f>ABS(100*(CR615-CR616)/(AVERAGE(CR615:CR616)))</f>
        <v>100</v>
      </c>
      <c r="DO615">
        <f>ABS(100*(CS615-CS616)/(AVERAGE(CS615:CS616)))</f>
        <v>100</v>
      </c>
      <c r="DS615" s="3">
        <f>AVERAGE(CP615:CP616)</f>
        <v>0</v>
      </c>
      <c r="DT615" s="3">
        <f>AVERAGE(CQ615:CQ616)</f>
        <v>5299516.0000000009</v>
      </c>
      <c r="DU615" s="3">
        <f>AVERAGE(CR615:CR616)</f>
        <v>5299516.0000000009</v>
      </c>
      <c r="DV615" s="3">
        <f>AVERAGE(CS615:CS616)</f>
        <v>68408010000</v>
      </c>
      <c r="DY615">
        <v>39</v>
      </c>
      <c r="DZ615">
        <v>11</v>
      </c>
      <c r="EA615" t="s">
        <v>131</v>
      </c>
      <c r="EB615" t="s">
        <v>27</v>
      </c>
      <c r="EE615">
        <v>0.5</v>
      </c>
      <c r="EF615">
        <v>0.5</v>
      </c>
      <c r="EG615">
        <v>3208</v>
      </c>
      <c r="EH615">
        <v>5673</v>
      </c>
      <c r="EJ615">
        <v>2016</v>
      </c>
      <c r="EK615">
        <v>2.8759999999999999</v>
      </c>
      <c r="EL615">
        <v>5.0839999999999996</v>
      </c>
      <c r="EM615">
        <v>2.2080000000000002</v>
      </c>
      <c r="EO615">
        <v>9.5000000000000001E-2</v>
      </c>
      <c r="EP615">
        <v>1</v>
      </c>
      <c r="EQ615">
        <v>0</v>
      </c>
      <c r="ER615">
        <v>0</v>
      </c>
      <c r="ET615">
        <v>0</v>
      </c>
      <c r="EW615" s="1">
        <v>44851</v>
      </c>
      <c r="EX615" s="6">
        <v>0.80452546296296301</v>
      </c>
      <c r="EZ615">
        <v>1</v>
      </c>
      <c r="FB615" s="3">
        <f t="shared" ref="FB615" si="8">((EG615*$F$21)+$F$22)*1000/EE615</f>
        <v>0</v>
      </c>
      <c r="FC615" s="3">
        <f t="shared" ref="FC615" si="9">((EH615*$H$21)+$H$22)*1000/EF615</f>
        <v>5299516.0000000009</v>
      </c>
      <c r="FD615" s="3">
        <f t="shared" ref="FD615" si="10">FC615-FB615</f>
        <v>5299516.0000000009</v>
      </c>
      <c r="FE615" s="3">
        <f t="shared" ref="FE615" si="11">((EJ615*$J$21)+$J$22)*1000/EF615</f>
        <v>68408010000</v>
      </c>
      <c r="FF615" s="3"/>
      <c r="FI615" t="e">
        <f>ABS(100*(FB615-FB616)/(AVERAGE(FB615:FB616)))</f>
        <v>#DIV/0!</v>
      </c>
      <c r="FO615">
        <f>ABS(100*(FC615-FC616)/(AVERAGE(FC615:FC616)))</f>
        <v>100</v>
      </c>
      <c r="FU615">
        <f>ABS(100*(FD615-FD616)/(AVERAGE(FD615:FD616)))</f>
        <v>100</v>
      </c>
      <c r="GA615">
        <f>ABS(100*(FE615-FE616)/(AVERAGE(FE615:FE616)))</f>
        <v>100</v>
      </c>
      <c r="GE615" s="3">
        <f>AVERAGE(FB615:FB616)</f>
        <v>0</v>
      </c>
      <c r="GF615" s="3">
        <f>AVERAGE(FC615:FC616)</f>
        <v>5299516.0000000009</v>
      </c>
      <c r="GG615" s="3">
        <f>AVERAGE(FD615:FD616)</f>
        <v>5299516.0000000009</v>
      </c>
      <c r="GH615" s="3">
        <f>AVERAGE(FE615:FE616)</f>
        <v>68408010000</v>
      </c>
      <c r="GK615">
        <v>39</v>
      </c>
      <c r="GL615">
        <v>11</v>
      </c>
      <c r="GM615" t="s">
        <v>131</v>
      </c>
      <c r="GN615" t="s">
        <v>27</v>
      </c>
      <c r="GQ615">
        <v>0.5</v>
      </c>
      <c r="GR615">
        <v>0.5</v>
      </c>
      <c r="GS615">
        <v>3208</v>
      </c>
      <c r="GT615">
        <v>5673</v>
      </c>
      <c r="GV615">
        <v>2016</v>
      </c>
      <c r="GW615">
        <v>2.8759999999999999</v>
      </c>
      <c r="GX615">
        <v>5.0839999999999996</v>
      </c>
      <c r="GY615">
        <v>2.2080000000000002</v>
      </c>
      <c r="HA615">
        <v>9.5000000000000001E-2</v>
      </c>
      <c r="HB615">
        <v>1</v>
      </c>
      <c r="HC615">
        <v>0</v>
      </c>
      <c r="HD615">
        <v>0</v>
      </c>
      <c r="HF615">
        <v>0</v>
      </c>
      <c r="HI615" s="1">
        <v>44851</v>
      </c>
      <c r="HJ615" s="6">
        <v>0.80452546296296301</v>
      </c>
      <c r="HL615">
        <v>1</v>
      </c>
      <c r="HN615" s="3">
        <f t="shared" ref="HN615" si="12">((GS615*$F$21)+$F$22)*1000/GQ615</f>
        <v>0</v>
      </c>
      <c r="HO615" s="3">
        <f t="shared" ref="HO615" si="13">((GT615*$H$21)+$H$22)*1000/GR615</f>
        <v>5299516.0000000009</v>
      </c>
      <c r="HP615" s="3">
        <f t="shared" ref="HP615" si="14">HO615-HN615</f>
        <v>5299516.0000000009</v>
      </c>
      <c r="HQ615" s="3">
        <f t="shared" ref="HQ615" si="15">((GV615*$J$21)+$J$22)*1000/GR615</f>
        <v>68408010000</v>
      </c>
      <c r="HR615" s="3"/>
      <c r="HU615" t="e">
        <f>ABS(100*(HN615-HN616)/(AVERAGE(HN615:HN616)))</f>
        <v>#DIV/0!</v>
      </c>
      <c r="IA615">
        <f>ABS(100*(HO615-HO616)/(AVERAGE(HO615:HO616)))</f>
        <v>100</v>
      </c>
      <c r="IG615">
        <f>ABS(100*(HP615-HP616)/(AVERAGE(HP615:HP616)))</f>
        <v>100</v>
      </c>
      <c r="IM615">
        <f>ABS(100*(HQ615-HQ616)/(AVERAGE(HQ615:HQ616)))</f>
        <v>100</v>
      </c>
      <c r="IQ615" s="3">
        <f>AVERAGE(HN615:HN616)</f>
        <v>0</v>
      </c>
      <c r="IR615" s="3">
        <f>AVERAGE(HO615:HO616)</f>
        <v>5299516.0000000009</v>
      </c>
      <c r="IS615" s="3">
        <f>AVERAGE(HP615:HP616)</f>
        <v>5299516.0000000009</v>
      </c>
      <c r="IT615" s="3">
        <f>AVERAGE(HQ615:HQ616)</f>
        <v>68408010000</v>
      </c>
      <c r="IW615">
        <v>39</v>
      </c>
      <c r="IX615">
        <v>11</v>
      </c>
      <c r="IY615" t="s">
        <v>131</v>
      </c>
      <c r="IZ615" t="s">
        <v>27</v>
      </c>
      <c r="JC615">
        <v>0.5</v>
      </c>
      <c r="JD615">
        <v>0.5</v>
      </c>
      <c r="JE615">
        <v>3208</v>
      </c>
      <c r="JF615">
        <v>5673</v>
      </c>
      <c r="JH615">
        <v>2016</v>
      </c>
      <c r="JI615">
        <v>2.8759999999999999</v>
      </c>
      <c r="JJ615">
        <v>5.0839999999999996</v>
      </c>
      <c r="JK615">
        <v>2.2080000000000002</v>
      </c>
      <c r="JM615">
        <v>9.5000000000000001E-2</v>
      </c>
      <c r="JN615">
        <v>1</v>
      </c>
      <c r="JO615">
        <v>0</v>
      </c>
      <c r="JP615">
        <v>0</v>
      </c>
      <c r="JR615">
        <v>0</v>
      </c>
      <c r="JU615" s="1">
        <v>44851</v>
      </c>
      <c r="JV615" s="6">
        <v>0.80452546296296301</v>
      </c>
      <c r="JX615">
        <v>1</v>
      </c>
      <c r="JZ615" s="3">
        <f t="shared" ref="JZ615" si="16">((JE615*$F$21)+$F$22)*1000/JC615</f>
        <v>0</v>
      </c>
      <c r="KA615" s="3">
        <f t="shared" ref="KA615" si="17">((JF615*$H$21)+$H$22)*1000/JD615</f>
        <v>5299516.0000000009</v>
      </c>
      <c r="KB615" s="3">
        <f t="shared" ref="KB615" si="18">KA615-JZ615</f>
        <v>5299516.0000000009</v>
      </c>
      <c r="KC615" s="3">
        <f t="shared" ref="KC615" si="19">((JH615*$J$21)+$J$22)*1000/JD615</f>
        <v>68408010000</v>
      </c>
      <c r="KD615" s="3"/>
      <c r="KG615" t="e">
        <f>ABS(100*(JZ615-JZ616)/(AVERAGE(JZ615:JZ616)))</f>
        <v>#DIV/0!</v>
      </c>
      <c r="KM615">
        <f>ABS(100*(KA615-KA616)/(AVERAGE(KA615:KA616)))</f>
        <v>100</v>
      </c>
      <c r="KS615">
        <f>ABS(100*(KB615-KB616)/(AVERAGE(KB615:KB616)))</f>
        <v>100</v>
      </c>
      <c r="KY615">
        <f>ABS(100*(KC615-KC616)/(AVERAGE(KC615:KC616)))</f>
        <v>100</v>
      </c>
      <c r="LC615" s="3">
        <f>AVERAGE(JZ615:JZ616)</f>
        <v>0</v>
      </c>
      <c r="LD615" s="3">
        <f>AVERAGE(KA615:KA616)</f>
        <v>5299516.0000000009</v>
      </c>
      <c r="LE615" s="3">
        <f>AVERAGE(KB615:KB616)</f>
        <v>5299516.0000000009</v>
      </c>
      <c r="LF615" s="3">
        <f>AVERAGE(KC615:KC616)</f>
        <v>68408010000</v>
      </c>
      <c r="LI615">
        <v>39</v>
      </c>
      <c r="LJ615">
        <v>11</v>
      </c>
      <c r="LK615" t="s">
        <v>131</v>
      </c>
      <c r="LL615" t="s">
        <v>27</v>
      </c>
      <c r="LO615">
        <v>0.5</v>
      </c>
      <c r="LP615">
        <v>0.5</v>
      </c>
      <c r="LQ615">
        <v>3208</v>
      </c>
      <c r="LR615">
        <v>5673</v>
      </c>
      <c r="LT615">
        <v>2016</v>
      </c>
      <c r="LU615">
        <v>2.8759999999999999</v>
      </c>
      <c r="LV615">
        <v>5.0839999999999996</v>
      </c>
      <c r="LW615">
        <v>2.2080000000000002</v>
      </c>
      <c r="LY615">
        <v>9.5000000000000001E-2</v>
      </c>
      <c r="LZ615">
        <v>1</v>
      </c>
      <c r="MA615">
        <v>0</v>
      </c>
      <c r="MB615">
        <v>0</v>
      </c>
      <c r="MD615">
        <v>0</v>
      </c>
      <c r="MG615" s="1">
        <v>44851</v>
      </c>
      <c r="MH615" s="6">
        <v>0.80452546296296301</v>
      </c>
      <c r="MJ615">
        <v>1</v>
      </c>
      <c r="ML615" s="3">
        <f t="shared" ref="ML615" si="20">((LQ615*$F$21)+$F$22)*1000/LO615</f>
        <v>0</v>
      </c>
      <c r="MM615" s="3">
        <f t="shared" ref="MM615" si="21">((LR615*$H$21)+$H$22)*1000/LP615</f>
        <v>5299516.0000000009</v>
      </c>
      <c r="MN615" s="3">
        <f t="shared" ref="MN615" si="22">MM615-ML615</f>
        <v>5299516.0000000009</v>
      </c>
      <c r="MO615" s="3">
        <f t="shared" ref="MO615" si="23">((LT615*$J$21)+$J$22)*1000/LP615</f>
        <v>68408010000</v>
      </c>
      <c r="MP615" s="3"/>
      <c r="MS615" t="e">
        <f>ABS(100*(ML615-ML616)/(AVERAGE(ML615:ML616)))</f>
        <v>#DIV/0!</v>
      </c>
      <c r="MY615">
        <f>ABS(100*(MM615-MM616)/(AVERAGE(MM615:MM616)))</f>
        <v>100</v>
      </c>
      <c r="NE615">
        <f>ABS(100*(MN615-MN616)/(AVERAGE(MN615:MN616)))</f>
        <v>100</v>
      </c>
      <c r="NK615">
        <f>ABS(100*(MO615-MO616)/(AVERAGE(MO615:MO616)))</f>
        <v>100</v>
      </c>
      <c r="NO615" s="3">
        <f>AVERAGE(ML615:ML616)</f>
        <v>0</v>
      </c>
      <c r="NP615" s="3">
        <f>AVERAGE(MM615:MM616)</f>
        <v>5299516.0000000009</v>
      </c>
      <c r="NQ615" s="3">
        <f>AVERAGE(MN615:MN616)</f>
        <v>5299516.0000000009</v>
      </c>
      <c r="NR615" s="3">
        <f>AVERAGE(MO615:MO616)</f>
        <v>68408010000</v>
      </c>
      <c r="NU615">
        <v>39</v>
      </c>
      <c r="NV615">
        <v>11</v>
      </c>
      <c r="NW615" t="s">
        <v>131</v>
      </c>
      <c r="NX615" t="s">
        <v>27</v>
      </c>
      <c r="OA615">
        <v>0.5</v>
      </c>
      <c r="OB615">
        <v>0.5</v>
      </c>
      <c r="OC615">
        <v>3208</v>
      </c>
      <c r="OD615">
        <v>5673</v>
      </c>
      <c r="OF615">
        <v>2016</v>
      </c>
      <c r="OG615">
        <v>2.8759999999999999</v>
      </c>
      <c r="OH615">
        <v>5.0839999999999996</v>
      </c>
      <c r="OI615">
        <v>2.2080000000000002</v>
      </c>
      <c r="OK615">
        <v>9.5000000000000001E-2</v>
      </c>
      <c r="OL615">
        <v>1</v>
      </c>
      <c r="OM615">
        <v>0</v>
      </c>
      <c r="ON615">
        <v>0</v>
      </c>
      <c r="OP615">
        <v>0</v>
      </c>
      <c r="OS615" s="1">
        <v>44851</v>
      </c>
      <c r="OT615" s="6">
        <v>0.80452546296296301</v>
      </c>
      <c r="OV615">
        <v>1</v>
      </c>
      <c r="OX615" s="3">
        <f t="shared" ref="OX615" si="24">((OC615*$F$21)+$F$22)*1000/OA615</f>
        <v>0</v>
      </c>
      <c r="OY615" s="3">
        <f t="shared" ref="OY615" si="25">((OD615*$H$21)+$H$22)*1000/OB615</f>
        <v>5299516.0000000009</v>
      </c>
      <c r="OZ615" s="3">
        <f t="shared" ref="OZ615" si="26">OY615-OX615</f>
        <v>5299516.0000000009</v>
      </c>
      <c r="PA615" s="3">
        <f t="shared" ref="PA615" si="27">((OF615*$J$21)+$J$22)*1000/OB615</f>
        <v>68408010000</v>
      </c>
      <c r="PB615" s="3"/>
      <c r="PE615" t="e">
        <f>ABS(100*(OX615-OX616)/(AVERAGE(OX615:OX616)))</f>
        <v>#DIV/0!</v>
      </c>
      <c r="PK615">
        <f>ABS(100*(OY615-OY616)/(AVERAGE(OY615:OY616)))</f>
        <v>100</v>
      </c>
      <c r="PQ615">
        <f>ABS(100*(OZ615-OZ616)/(AVERAGE(OZ615:OZ616)))</f>
        <v>100</v>
      </c>
      <c r="PW615">
        <f>ABS(100*(PA615-PA616)/(AVERAGE(PA615:PA616)))</f>
        <v>100</v>
      </c>
      <c r="QA615" s="3">
        <f>AVERAGE(OX615:OX616)</f>
        <v>0</v>
      </c>
      <c r="QB615" s="3">
        <f>AVERAGE(OY615:OY616)</f>
        <v>5299516.0000000009</v>
      </c>
      <c r="QC615" s="3">
        <f>AVERAGE(OZ615:OZ616)</f>
        <v>5299516.0000000009</v>
      </c>
      <c r="QD615" s="3">
        <f>AVERAGE(PA615:PA616)</f>
        <v>68408010000</v>
      </c>
      <c r="QG615">
        <v>39</v>
      </c>
      <c r="QH615">
        <v>11</v>
      </c>
      <c r="QI615" t="s">
        <v>131</v>
      </c>
      <c r="QJ615" t="s">
        <v>27</v>
      </c>
      <c r="QM615">
        <v>0.5</v>
      </c>
      <c r="QN615">
        <v>0.5</v>
      </c>
      <c r="QO615">
        <v>3208</v>
      </c>
      <c r="QP615">
        <v>5673</v>
      </c>
      <c r="QR615">
        <v>2016</v>
      </c>
      <c r="QS615">
        <v>2.8759999999999999</v>
      </c>
      <c r="QT615">
        <v>5.0839999999999996</v>
      </c>
      <c r="QU615">
        <v>2.2080000000000002</v>
      </c>
      <c r="QW615">
        <v>9.5000000000000001E-2</v>
      </c>
      <c r="QX615">
        <v>1</v>
      </c>
      <c r="QY615">
        <v>0</v>
      </c>
      <c r="QZ615">
        <v>0</v>
      </c>
      <c r="RB615">
        <v>0</v>
      </c>
      <c r="RE615" s="1">
        <v>44851</v>
      </c>
      <c r="RF615" s="6">
        <v>0.80452546296296301</v>
      </c>
      <c r="RH615">
        <v>1</v>
      </c>
      <c r="RJ615" s="3">
        <f t="shared" ref="RJ615" si="28">((QO615*$F$21)+$F$22)*1000/QM615</f>
        <v>0</v>
      </c>
      <c r="RK615" s="3">
        <f t="shared" ref="RK615" si="29">((QP615*$H$21)+$H$22)*1000/QN615</f>
        <v>5299516.0000000009</v>
      </c>
      <c r="RL615" s="3">
        <f t="shared" ref="RL615" si="30">RK615-RJ615</f>
        <v>5299516.0000000009</v>
      </c>
      <c r="RM615" s="3">
        <f t="shared" ref="RM615" si="31">((QR615*$J$21)+$J$22)*1000/QN615</f>
        <v>68408010000</v>
      </c>
      <c r="RN615" s="3"/>
      <c r="RQ615" t="e">
        <f>ABS(100*(RJ615-RJ616)/(AVERAGE(RJ615:RJ616)))</f>
        <v>#DIV/0!</v>
      </c>
      <c r="RW615">
        <f>ABS(100*(RK615-RK616)/(AVERAGE(RK615:RK616)))</f>
        <v>100</v>
      </c>
      <c r="SC615">
        <f>ABS(100*(RL615-RL616)/(AVERAGE(RL615:RL616)))</f>
        <v>100</v>
      </c>
      <c r="SI615">
        <f>ABS(100*(RM615-RM616)/(AVERAGE(RM615:RM616)))</f>
        <v>100</v>
      </c>
      <c r="SM615" s="3">
        <f>AVERAGE(RJ615:RJ616)</f>
        <v>0</v>
      </c>
      <c r="SN615" s="3">
        <f>AVERAGE(RK615:RK616)</f>
        <v>5299516.0000000009</v>
      </c>
      <c r="SO615" s="3">
        <f>AVERAGE(RL615:RL616)</f>
        <v>5299516.0000000009</v>
      </c>
      <c r="SP615" s="3">
        <f>AVERAGE(RM615:RM616)</f>
        <v>68408010000</v>
      </c>
      <c r="SS615">
        <v>39</v>
      </c>
      <c r="ST615">
        <v>11</v>
      </c>
      <c r="SU615" t="s">
        <v>131</v>
      </c>
      <c r="SV615" t="s">
        <v>27</v>
      </c>
      <c r="SY615">
        <v>0.5</v>
      </c>
      <c r="SZ615">
        <v>0.5</v>
      </c>
      <c r="TA615">
        <v>3208</v>
      </c>
      <c r="TB615">
        <v>5673</v>
      </c>
      <c r="TD615">
        <v>2016</v>
      </c>
      <c r="TE615">
        <v>2.8759999999999999</v>
      </c>
      <c r="TF615">
        <v>5.0839999999999996</v>
      </c>
      <c r="TG615">
        <v>2.2080000000000002</v>
      </c>
      <c r="TI615">
        <v>9.5000000000000001E-2</v>
      </c>
      <c r="TJ615">
        <v>1</v>
      </c>
      <c r="TK615">
        <v>0</v>
      </c>
      <c r="TL615">
        <v>0</v>
      </c>
      <c r="TN615">
        <v>0</v>
      </c>
      <c r="TQ615" s="1">
        <v>44851</v>
      </c>
      <c r="TR615" s="6">
        <v>0.80452546296296301</v>
      </c>
      <c r="TT615">
        <v>1</v>
      </c>
      <c r="TV615" s="3">
        <f t="shared" ref="TV615" si="32">((TA615*$F$21)+$F$22)*1000/SY615</f>
        <v>0</v>
      </c>
      <c r="TW615" s="3">
        <f t="shared" ref="TW615" si="33">((TB615*$H$21)+$H$22)*1000/SZ615</f>
        <v>5299516.0000000009</v>
      </c>
      <c r="TX615" s="3">
        <f t="shared" ref="TX615" si="34">TW615-TV615</f>
        <v>5299516.0000000009</v>
      </c>
      <c r="TY615" s="3">
        <f t="shared" ref="TY615" si="35">((TD615*$J$21)+$J$22)*1000/SZ615</f>
        <v>68408010000</v>
      </c>
      <c r="TZ615" s="3"/>
      <c r="UC615" t="e">
        <f>ABS(100*(TV615-TV616)/(AVERAGE(TV615:TV616)))</f>
        <v>#DIV/0!</v>
      </c>
      <c r="UI615">
        <f>ABS(100*(TW615-TW616)/(AVERAGE(TW615:TW616)))</f>
        <v>100</v>
      </c>
      <c r="UO615">
        <f>ABS(100*(TX615-TX616)/(AVERAGE(TX615:TX616)))</f>
        <v>100</v>
      </c>
      <c r="UU615">
        <f>ABS(100*(TY615-TY616)/(AVERAGE(TY615:TY616)))</f>
        <v>100</v>
      </c>
      <c r="UY615" s="3">
        <f>AVERAGE(TV615:TV616)</f>
        <v>0</v>
      </c>
      <c r="UZ615" s="3">
        <f>AVERAGE(TW615:TW616)</f>
        <v>5299516.0000000009</v>
      </c>
      <c r="VA615" s="3">
        <f>AVERAGE(TX615:TX616)</f>
        <v>5299516.0000000009</v>
      </c>
      <c r="VB615" s="3">
        <f>AVERAGE(TY615:TY616)</f>
        <v>68408010000</v>
      </c>
      <c r="VE615">
        <v>39</v>
      </c>
      <c r="VF615">
        <v>11</v>
      </c>
      <c r="VG615" t="s">
        <v>131</v>
      </c>
      <c r="VH615" t="s">
        <v>27</v>
      </c>
      <c r="VK615">
        <v>0.5</v>
      </c>
      <c r="VL615">
        <v>0.5</v>
      </c>
      <c r="VM615">
        <v>3208</v>
      </c>
      <c r="VN615">
        <v>5673</v>
      </c>
      <c r="VP615">
        <v>2016</v>
      </c>
      <c r="VQ615">
        <v>2.8759999999999999</v>
      </c>
      <c r="VR615">
        <v>5.0839999999999996</v>
      </c>
      <c r="VS615">
        <v>2.2080000000000002</v>
      </c>
      <c r="VU615">
        <v>9.5000000000000001E-2</v>
      </c>
      <c r="VV615">
        <v>1</v>
      </c>
      <c r="VW615">
        <v>0</v>
      </c>
      <c r="VX615">
        <v>0</v>
      </c>
      <c r="VZ615">
        <v>0</v>
      </c>
      <c r="WC615" s="1">
        <v>44851</v>
      </c>
      <c r="WD615" s="6">
        <v>0.80452546296296301</v>
      </c>
      <c r="WF615">
        <v>1</v>
      </c>
      <c r="WH615" s="3">
        <f t="shared" ref="WH615" si="36">((VM615*$F$21)+$F$22)*1000/VK615</f>
        <v>0</v>
      </c>
      <c r="WI615" s="3">
        <f t="shared" ref="WI615" si="37">((VN615*$H$21)+$H$22)*1000/VL615</f>
        <v>5299516.0000000009</v>
      </c>
      <c r="WJ615" s="3">
        <f t="shared" ref="WJ615" si="38">WI615-WH615</f>
        <v>5299516.0000000009</v>
      </c>
      <c r="WK615" s="3">
        <f t="shared" ref="WK615" si="39">((VP615*$J$21)+$J$22)*1000/VL615</f>
        <v>68408010000</v>
      </c>
      <c r="WL615" s="3"/>
      <c r="WO615" t="e">
        <f>ABS(100*(WH615-WH616)/(AVERAGE(WH615:WH616)))</f>
        <v>#DIV/0!</v>
      </c>
      <c r="WU615">
        <f>ABS(100*(WI615-WI616)/(AVERAGE(WI615:WI616)))</f>
        <v>100</v>
      </c>
      <c r="XA615">
        <f>ABS(100*(WJ615-WJ616)/(AVERAGE(WJ615:WJ616)))</f>
        <v>100</v>
      </c>
      <c r="XG615">
        <f>ABS(100*(WK615-WK616)/(AVERAGE(WK615:WK616)))</f>
        <v>100</v>
      </c>
      <c r="XK615" s="3">
        <f>AVERAGE(WH615:WH616)</f>
        <v>0</v>
      </c>
      <c r="XL615" s="3">
        <f>AVERAGE(WI615:WI616)</f>
        <v>5299516.0000000009</v>
      </c>
      <c r="XM615" s="3">
        <f>AVERAGE(WJ615:WJ616)</f>
        <v>5299516.0000000009</v>
      </c>
      <c r="XN615" s="3">
        <f>AVERAGE(WK615:WK616)</f>
        <v>68408010000</v>
      </c>
      <c r="XQ615">
        <v>39</v>
      </c>
      <c r="XR615">
        <v>11</v>
      </c>
      <c r="XS615" t="s">
        <v>131</v>
      </c>
      <c r="XT615" t="s">
        <v>27</v>
      </c>
      <c r="XW615">
        <v>0.5</v>
      </c>
      <c r="XX615">
        <v>0.5</v>
      </c>
      <c r="XY615">
        <v>3208</v>
      </c>
      <c r="XZ615">
        <v>5673</v>
      </c>
      <c r="YB615">
        <v>2016</v>
      </c>
      <c r="YC615">
        <v>2.8759999999999999</v>
      </c>
      <c r="YD615">
        <v>5.0839999999999996</v>
      </c>
      <c r="YE615">
        <v>2.2080000000000002</v>
      </c>
      <c r="YG615">
        <v>9.5000000000000001E-2</v>
      </c>
      <c r="YH615">
        <v>1</v>
      </c>
      <c r="YI615">
        <v>0</v>
      </c>
      <c r="YJ615">
        <v>0</v>
      </c>
      <c r="YL615">
        <v>0</v>
      </c>
      <c r="YO615" s="1">
        <v>44851</v>
      </c>
      <c r="YP615" s="6">
        <v>0.80452546296296301</v>
      </c>
      <c r="YR615">
        <v>1</v>
      </c>
      <c r="YT615" s="3">
        <f t="shared" ref="YT615" si="40">((XY615*$F$21)+$F$22)*1000/XW615</f>
        <v>0</v>
      </c>
      <c r="YU615" s="3">
        <f t="shared" ref="YU615" si="41">((XZ615*$H$21)+$H$22)*1000/XX615</f>
        <v>5299516.0000000009</v>
      </c>
      <c r="YV615" s="3">
        <f t="shared" ref="YV615" si="42">YU615-YT615</f>
        <v>5299516.0000000009</v>
      </c>
      <c r="YW615" s="3">
        <f t="shared" ref="YW615" si="43">((YB615*$J$21)+$J$22)*1000/XX615</f>
        <v>68408010000</v>
      </c>
      <c r="YX615" s="3"/>
      <c r="ZA615" t="e">
        <f>ABS(100*(YT615-YT616)/(AVERAGE(YT615:YT616)))</f>
        <v>#DIV/0!</v>
      </c>
      <c r="ZG615">
        <f>ABS(100*(YU615-YU616)/(AVERAGE(YU615:YU616)))</f>
        <v>100</v>
      </c>
      <c r="ZM615">
        <f>ABS(100*(YV615-YV616)/(AVERAGE(YV615:YV616)))</f>
        <v>100</v>
      </c>
      <c r="ZS615">
        <f>ABS(100*(YW615-YW616)/(AVERAGE(YW615:YW616)))</f>
        <v>100</v>
      </c>
      <c r="ZW615" s="3">
        <f>AVERAGE(YT615:YT616)</f>
        <v>0</v>
      </c>
      <c r="ZX615" s="3">
        <f>AVERAGE(YU615:YU616)</f>
        <v>5299516.0000000009</v>
      </c>
      <c r="ZY615" s="3">
        <f>AVERAGE(YV615:YV616)</f>
        <v>5299516.0000000009</v>
      </c>
      <c r="ZZ615" s="3">
        <f>AVERAGE(YW615:YW616)</f>
        <v>68408010000</v>
      </c>
      <c r="AAC615">
        <v>39</v>
      </c>
      <c r="AAD615">
        <v>11</v>
      </c>
      <c r="AAE615" t="s">
        <v>131</v>
      </c>
      <c r="AAF615" t="s">
        <v>27</v>
      </c>
      <c r="AAI615">
        <v>0.5</v>
      </c>
      <c r="AAJ615">
        <v>0.5</v>
      </c>
      <c r="AAK615">
        <v>3208</v>
      </c>
      <c r="AAL615">
        <v>5673</v>
      </c>
      <c r="AAN615">
        <v>2016</v>
      </c>
      <c r="AAO615">
        <v>2.8759999999999999</v>
      </c>
      <c r="AAP615">
        <v>5.0839999999999996</v>
      </c>
      <c r="AAQ615">
        <v>2.2080000000000002</v>
      </c>
      <c r="AAS615">
        <v>9.5000000000000001E-2</v>
      </c>
      <c r="AAT615">
        <v>1</v>
      </c>
      <c r="AAU615">
        <v>0</v>
      </c>
      <c r="AAV615">
        <v>0</v>
      </c>
      <c r="AAX615">
        <v>0</v>
      </c>
      <c r="ABA615" s="1">
        <v>44851</v>
      </c>
      <c r="ABB615" s="6">
        <v>0.80452546296296301</v>
      </c>
      <c r="ABD615">
        <v>1</v>
      </c>
      <c r="ABF615" s="3">
        <f t="shared" ref="ABF615" si="44">((AAK615*$F$21)+$F$22)*1000/AAI615</f>
        <v>0</v>
      </c>
      <c r="ABG615" s="3">
        <f t="shared" ref="ABG615" si="45">((AAL615*$H$21)+$H$22)*1000/AAJ615</f>
        <v>5299516.0000000009</v>
      </c>
      <c r="ABH615" s="3">
        <f t="shared" ref="ABH615" si="46">ABG615-ABF615</f>
        <v>5299516.0000000009</v>
      </c>
      <c r="ABI615" s="3">
        <f t="shared" ref="ABI615" si="47">((AAN615*$J$21)+$J$22)*1000/AAJ615</f>
        <v>68408010000</v>
      </c>
      <c r="ABJ615" s="3"/>
      <c r="ABM615" t="e">
        <f>ABS(100*(ABF615-ABF616)/(AVERAGE(ABF615:ABF616)))</f>
        <v>#DIV/0!</v>
      </c>
      <c r="ABS615">
        <f>ABS(100*(ABG615-ABG616)/(AVERAGE(ABG615:ABG616)))</f>
        <v>100</v>
      </c>
      <c r="ABY615">
        <f>ABS(100*(ABH615-ABH616)/(AVERAGE(ABH615:ABH616)))</f>
        <v>100</v>
      </c>
      <c r="ACE615">
        <f>ABS(100*(ABI615-ABI616)/(AVERAGE(ABI615:ABI616)))</f>
        <v>100</v>
      </c>
      <c r="ACI615" s="3">
        <f>AVERAGE(ABF615:ABF616)</f>
        <v>0</v>
      </c>
      <c r="ACJ615" s="3">
        <f>AVERAGE(ABG615:ABG616)</f>
        <v>5299516.0000000009</v>
      </c>
      <c r="ACK615" s="3">
        <f>AVERAGE(ABH615:ABH616)</f>
        <v>5299516.0000000009</v>
      </c>
      <c r="ACL615" s="3">
        <f>AVERAGE(ABI615:ABI616)</f>
        <v>68408010000</v>
      </c>
      <c r="ACO615">
        <v>39</v>
      </c>
      <c r="ACP615">
        <v>11</v>
      </c>
      <c r="ACQ615" t="s">
        <v>131</v>
      </c>
      <c r="ACR615" t="s">
        <v>27</v>
      </c>
      <c r="ACU615">
        <v>0.5</v>
      </c>
      <c r="ACV615">
        <v>0.5</v>
      </c>
      <c r="ACW615">
        <v>3208</v>
      </c>
      <c r="ACX615">
        <v>5673</v>
      </c>
      <c r="ACZ615">
        <v>2016</v>
      </c>
      <c r="ADA615">
        <v>2.8759999999999999</v>
      </c>
      <c r="ADB615">
        <v>5.0839999999999996</v>
      </c>
      <c r="ADC615">
        <v>2.2080000000000002</v>
      </c>
      <c r="ADE615">
        <v>9.5000000000000001E-2</v>
      </c>
      <c r="ADF615">
        <v>1</v>
      </c>
      <c r="ADG615">
        <v>0</v>
      </c>
      <c r="ADH615">
        <v>0</v>
      </c>
      <c r="ADJ615">
        <v>0</v>
      </c>
      <c r="ADM615" s="1">
        <v>44851</v>
      </c>
      <c r="ADN615" s="6">
        <v>0.80452546296296301</v>
      </c>
      <c r="ADP615">
        <v>1</v>
      </c>
      <c r="ADR615" s="3">
        <f t="shared" ref="ADR615" si="48">((ACW615*$F$21)+$F$22)*1000/ACU615</f>
        <v>0</v>
      </c>
      <c r="ADS615" s="3">
        <f t="shared" ref="ADS615" si="49">((ACX615*$H$21)+$H$22)*1000/ACV615</f>
        <v>5299516.0000000009</v>
      </c>
      <c r="ADT615" s="3">
        <f t="shared" ref="ADT615" si="50">ADS615-ADR615</f>
        <v>5299516.0000000009</v>
      </c>
      <c r="ADU615" s="3">
        <f t="shared" ref="ADU615" si="51">((ACZ615*$J$21)+$J$22)*1000/ACV615</f>
        <v>68408010000</v>
      </c>
      <c r="ADV615" s="3"/>
      <c r="ADY615" t="e">
        <f>ABS(100*(ADR615-ADR616)/(AVERAGE(ADR615:ADR616)))</f>
        <v>#DIV/0!</v>
      </c>
      <c r="AEE615">
        <f>ABS(100*(ADS615-ADS616)/(AVERAGE(ADS615:ADS616)))</f>
        <v>100</v>
      </c>
      <c r="AEK615">
        <f>ABS(100*(ADT615-ADT616)/(AVERAGE(ADT615:ADT616)))</f>
        <v>100</v>
      </c>
      <c r="AEQ615">
        <f>ABS(100*(ADU615-ADU616)/(AVERAGE(ADU615:ADU616)))</f>
        <v>100</v>
      </c>
      <c r="AEU615" s="3">
        <f>AVERAGE(ADR615:ADR616)</f>
        <v>0</v>
      </c>
      <c r="AEV615" s="3">
        <f>AVERAGE(ADS615:ADS616)</f>
        <v>5299516.0000000009</v>
      </c>
      <c r="AEW615" s="3">
        <f>AVERAGE(ADT615:ADT616)</f>
        <v>5299516.0000000009</v>
      </c>
      <c r="AEX615" s="3">
        <f>AVERAGE(ADU615:ADU616)</f>
        <v>68408010000</v>
      </c>
      <c r="AFA615">
        <v>39</v>
      </c>
      <c r="AFB615">
        <v>11</v>
      </c>
      <c r="AFC615" t="s">
        <v>131</v>
      </c>
      <c r="AFD615" t="s">
        <v>27</v>
      </c>
      <c r="AFG615">
        <v>0.5</v>
      </c>
      <c r="AFH615">
        <v>0.5</v>
      </c>
      <c r="AFI615">
        <v>3208</v>
      </c>
      <c r="AFJ615">
        <v>5673</v>
      </c>
      <c r="AFL615">
        <v>2016</v>
      </c>
      <c r="AFM615">
        <v>2.8759999999999999</v>
      </c>
      <c r="AFN615">
        <v>5.0839999999999996</v>
      </c>
      <c r="AFO615">
        <v>2.2080000000000002</v>
      </c>
      <c r="AFQ615">
        <v>9.5000000000000001E-2</v>
      </c>
      <c r="AFR615">
        <v>1</v>
      </c>
      <c r="AFS615">
        <v>0</v>
      </c>
      <c r="AFT615">
        <v>0</v>
      </c>
      <c r="AFV615">
        <v>0</v>
      </c>
      <c r="AFY615" s="1">
        <v>44851</v>
      </c>
      <c r="AFZ615" s="6">
        <v>0.80452546296296301</v>
      </c>
      <c r="AGB615">
        <v>1</v>
      </c>
      <c r="AGD615" s="3">
        <f t="shared" ref="AGD615" si="52">((AFI615*$F$21)+$F$22)*1000/AFG615</f>
        <v>0</v>
      </c>
      <c r="AGE615" s="3">
        <f t="shared" ref="AGE615" si="53">((AFJ615*$H$21)+$H$22)*1000/AFH615</f>
        <v>5299516.0000000009</v>
      </c>
      <c r="AGF615" s="3">
        <f t="shared" ref="AGF615" si="54">AGE615-AGD615</f>
        <v>5299516.0000000009</v>
      </c>
      <c r="AGG615" s="3">
        <f t="shared" ref="AGG615" si="55">((AFL615*$J$21)+$J$22)*1000/AFH615</f>
        <v>68408010000</v>
      </c>
      <c r="AGH615" s="3"/>
      <c r="AGK615" t="e">
        <f>ABS(100*(AGD615-AGD616)/(AVERAGE(AGD615:AGD616)))</f>
        <v>#DIV/0!</v>
      </c>
      <c r="AGQ615">
        <f>ABS(100*(AGE615-AGE616)/(AVERAGE(AGE615:AGE616)))</f>
        <v>100</v>
      </c>
      <c r="AGW615">
        <f>ABS(100*(AGF615-AGF616)/(AVERAGE(AGF615:AGF616)))</f>
        <v>100</v>
      </c>
      <c r="AHC615">
        <f>ABS(100*(AGG615-AGG616)/(AVERAGE(AGG615:AGG616)))</f>
        <v>100</v>
      </c>
      <c r="AHG615" s="3">
        <f>AVERAGE(AGD615:AGD616)</f>
        <v>0</v>
      </c>
      <c r="AHH615" s="3">
        <f>AVERAGE(AGE615:AGE616)</f>
        <v>5299516.0000000009</v>
      </c>
      <c r="AHI615" s="3">
        <f>AVERAGE(AGF615:AGF616)</f>
        <v>5299516.0000000009</v>
      </c>
      <c r="AHJ615" s="3">
        <f>AVERAGE(AGG615:AGG616)</f>
        <v>68408010000</v>
      </c>
      <c r="AHM615">
        <v>39</v>
      </c>
      <c r="AHN615">
        <v>11</v>
      </c>
      <c r="AHO615" t="s">
        <v>131</v>
      </c>
      <c r="AHP615" t="s">
        <v>27</v>
      </c>
      <c r="AHS615">
        <v>0.5</v>
      </c>
      <c r="AHT615">
        <v>0.5</v>
      </c>
      <c r="AHU615">
        <v>3208</v>
      </c>
      <c r="AHV615">
        <v>5673</v>
      </c>
      <c r="AHX615">
        <v>2016</v>
      </c>
      <c r="AHY615">
        <v>2.8759999999999999</v>
      </c>
      <c r="AHZ615">
        <v>5.0839999999999996</v>
      </c>
      <c r="AIA615">
        <v>2.2080000000000002</v>
      </c>
      <c r="AIC615">
        <v>9.5000000000000001E-2</v>
      </c>
      <c r="AID615">
        <v>1</v>
      </c>
      <c r="AIE615">
        <v>0</v>
      </c>
      <c r="AIF615">
        <v>0</v>
      </c>
      <c r="AIH615">
        <v>0</v>
      </c>
      <c r="AIK615" s="1">
        <v>44851</v>
      </c>
      <c r="AIL615" s="6">
        <v>0.80452546296296301</v>
      </c>
      <c r="AIN615">
        <v>1</v>
      </c>
      <c r="AIP615" s="3">
        <f t="shared" ref="AIP615" si="56">((AHU615*$F$21)+$F$22)*1000/AHS615</f>
        <v>0</v>
      </c>
      <c r="AIQ615" s="3">
        <f t="shared" ref="AIQ615" si="57">((AHV615*$H$21)+$H$22)*1000/AHT615</f>
        <v>5299516.0000000009</v>
      </c>
      <c r="AIR615" s="3">
        <f t="shared" ref="AIR615" si="58">AIQ615-AIP615</f>
        <v>5299516.0000000009</v>
      </c>
      <c r="AIS615" s="3">
        <f t="shared" ref="AIS615" si="59">((AHX615*$J$21)+$J$22)*1000/AHT615</f>
        <v>68408010000</v>
      </c>
      <c r="AIT615" s="3"/>
      <c r="AIW615" t="e">
        <f>ABS(100*(AIP615-AIP616)/(AVERAGE(AIP615:AIP616)))</f>
        <v>#DIV/0!</v>
      </c>
      <c r="AJC615">
        <f>ABS(100*(AIQ615-AIQ616)/(AVERAGE(AIQ615:AIQ616)))</f>
        <v>100</v>
      </c>
      <c r="AJI615">
        <f>ABS(100*(AIR615-AIR616)/(AVERAGE(AIR615:AIR616)))</f>
        <v>100</v>
      </c>
      <c r="AJO615">
        <f>ABS(100*(AIS615-AIS616)/(AVERAGE(AIS615:AIS616)))</f>
        <v>100</v>
      </c>
      <c r="AJS615" s="3">
        <f>AVERAGE(AIP615:AIP616)</f>
        <v>0</v>
      </c>
      <c r="AJT615" s="3">
        <f>AVERAGE(AIQ615:AIQ616)</f>
        <v>5299516.0000000009</v>
      </c>
      <c r="AJU615" s="3">
        <f>AVERAGE(AIR615:AIR616)</f>
        <v>5299516.0000000009</v>
      </c>
      <c r="AJV615" s="3">
        <f>AVERAGE(AIS615:AIS616)</f>
        <v>68408010000</v>
      </c>
      <c r="AJY615">
        <v>39</v>
      </c>
      <c r="AJZ615">
        <v>11</v>
      </c>
      <c r="AKA615" t="s">
        <v>131</v>
      </c>
      <c r="AKB615" t="s">
        <v>27</v>
      </c>
      <c r="AKE615">
        <v>0.5</v>
      </c>
      <c r="AKF615">
        <v>0.5</v>
      </c>
      <c r="AKG615">
        <v>3208</v>
      </c>
      <c r="AKH615">
        <v>5673</v>
      </c>
      <c r="AKJ615">
        <v>2016</v>
      </c>
      <c r="AKK615">
        <v>2.8759999999999999</v>
      </c>
      <c r="AKL615">
        <v>5.0839999999999996</v>
      </c>
      <c r="AKM615">
        <v>2.2080000000000002</v>
      </c>
      <c r="AKO615">
        <v>9.5000000000000001E-2</v>
      </c>
      <c r="AKP615">
        <v>1</v>
      </c>
      <c r="AKQ615">
        <v>0</v>
      </c>
      <c r="AKR615">
        <v>0</v>
      </c>
      <c r="AKT615">
        <v>0</v>
      </c>
      <c r="AKW615" s="1">
        <v>44851</v>
      </c>
      <c r="AKX615" s="6">
        <v>0.80452546296296301</v>
      </c>
      <c r="AKZ615">
        <v>1</v>
      </c>
      <c r="ALB615" s="3">
        <f t="shared" ref="ALB615" si="60">((AKG615*$F$21)+$F$22)*1000/AKE615</f>
        <v>0</v>
      </c>
      <c r="ALC615" s="3">
        <f t="shared" ref="ALC615" si="61">((AKH615*$H$21)+$H$22)*1000/AKF615</f>
        <v>5299516.0000000009</v>
      </c>
      <c r="ALD615" s="3">
        <f t="shared" ref="ALD615" si="62">ALC615-ALB615</f>
        <v>5299516.0000000009</v>
      </c>
      <c r="ALE615" s="3">
        <f t="shared" ref="ALE615" si="63">((AKJ615*$J$21)+$J$22)*1000/AKF615</f>
        <v>68408010000</v>
      </c>
      <c r="ALF615" s="3"/>
      <c r="ALI615" t="e">
        <f>ABS(100*(ALB615-ALB616)/(AVERAGE(ALB615:ALB616)))</f>
        <v>#DIV/0!</v>
      </c>
      <c r="ALO615">
        <f>ABS(100*(ALC615-ALC616)/(AVERAGE(ALC615:ALC616)))</f>
        <v>100</v>
      </c>
      <c r="ALU615">
        <f>ABS(100*(ALD615-ALD616)/(AVERAGE(ALD615:ALD616)))</f>
        <v>100</v>
      </c>
      <c r="AMA615">
        <f>ABS(100*(ALE615-ALE616)/(AVERAGE(ALE615:ALE616)))</f>
        <v>100</v>
      </c>
      <c r="AME615" s="3">
        <f>AVERAGE(ALB615:ALB616)</f>
        <v>0</v>
      </c>
      <c r="AMF615" s="3">
        <f>AVERAGE(ALC615:ALC616)</f>
        <v>5299516.0000000009</v>
      </c>
      <c r="AMG615" s="3">
        <f>AVERAGE(ALD615:ALD616)</f>
        <v>5299516.0000000009</v>
      </c>
      <c r="AMH615" s="3">
        <f>AVERAGE(ALE615:ALE616)</f>
        <v>68408010000</v>
      </c>
      <c r="AMK615">
        <v>39</v>
      </c>
      <c r="AML615">
        <v>11</v>
      </c>
      <c r="AMM615" t="s">
        <v>131</v>
      </c>
      <c r="AMN615" t="s">
        <v>27</v>
      </c>
      <c r="AMQ615">
        <v>0.5</v>
      </c>
      <c r="AMR615">
        <v>0.5</v>
      </c>
      <c r="AMS615">
        <v>3208</v>
      </c>
      <c r="AMT615">
        <v>5673</v>
      </c>
      <c r="AMV615">
        <v>2016</v>
      </c>
      <c r="AMW615">
        <v>2.8759999999999999</v>
      </c>
      <c r="AMX615">
        <v>5.0839999999999996</v>
      </c>
      <c r="AMY615">
        <v>2.2080000000000002</v>
      </c>
      <c r="ANA615">
        <v>9.5000000000000001E-2</v>
      </c>
      <c r="ANB615">
        <v>1</v>
      </c>
      <c r="ANC615">
        <v>0</v>
      </c>
      <c r="AND615">
        <v>0</v>
      </c>
      <c r="ANF615">
        <v>0</v>
      </c>
      <c r="ANI615" s="1">
        <v>44851</v>
      </c>
      <c r="ANJ615" s="6">
        <v>0.80452546296296301</v>
      </c>
      <c r="ANL615">
        <v>1</v>
      </c>
      <c r="ANN615" s="3">
        <f t="shared" ref="ANN615" si="64">((AMS615*$F$21)+$F$22)*1000/AMQ615</f>
        <v>0</v>
      </c>
      <c r="ANO615" s="3">
        <f t="shared" ref="ANO615" si="65">((AMT615*$H$21)+$H$22)*1000/AMR615</f>
        <v>5299516.0000000009</v>
      </c>
      <c r="ANP615" s="3">
        <f t="shared" ref="ANP615" si="66">ANO615-ANN615</f>
        <v>5299516.0000000009</v>
      </c>
      <c r="ANQ615" s="3">
        <f t="shared" ref="ANQ615" si="67">((AMV615*$J$21)+$J$22)*1000/AMR615</f>
        <v>68408010000</v>
      </c>
      <c r="ANR615" s="3"/>
      <c r="ANU615" t="e">
        <f>ABS(100*(ANN615-ANN616)/(AVERAGE(ANN615:ANN616)))</f>
        <v>#DIV/0!</v>
      </c>
      <c r="AOA615">
        <f>ABS(100*(ANO615-ANO616)/(AVERAGE(ANO615:ANO616)))</f>
        <v>100</v>
      </c>
      <c r="AOG615">
        <f>ABS(100*(ANP615-ANP616)/(AVERAGE(ANP615:ANP616)))</f>
        <v>100</v>
      </c>
      <c r="AOM615">
        <f>ABS(100*(ANQ615-ANQ616)/(AVERAGE(ANQ615:ANQ616)))</f>
        <v>100</v>
      </c>
      <c r="AOQ615" s="3">
        <f>AVERAGE(ANN615:ANN616)</f>
        <v>0</v>
      </c>
      <c r="AOR615" s="3">
        <f>AVERAGE(ANO615:ANO616)</f>
        <v>5299516.0000000009</v>
      </c>
      <c r="AOS615" s="3">
        <f>AVERAGE(ANP615:ANP616)</f>
        <v>5299516.0000000009</v>
      </c>
      <c r="AOT615" s="3">
        <f>AVERAGE(ANQ615:ANQ616)</f>
        <v>68408010000</v>
      </c>
      <c r="AOW615">
        <v>39</v>
      </c>
      <c r="AOX615">
        <v>11</v>
      </c>
      <c r="AOY615" t="s">
        <v>131</v>
      </c>
      <c r="AOZ615" t="s">
        <v>27</v>
      </c>
      <c r="APC615">
        <v>0.5</v>
      </c>
      <c r="APD615">
        <v>0.5</v>
      </c>
      <c r="APE615">
        <v>3208</v>
      </c>
      <c r="APF615">
        <v>5673</v>
      </c>
      <c r="APH615">
        <v>2016</v>
      </c>
      <c r="API615">
        <v>2.8759999999999999</v>
      </c>
      <c r="APJ615">
        <v>5.0839999999999996</v>
      </c>
      <c r="APK615">
        <v>2.2080000000000002</v>
      </c>
      <c r="APM615">
        <v>9.5000000000000001E-2</v>
      </c>
      <c r="APN615">
        <v>1</v>
      </c>
      <c r="APO615">
        <v>0</v>
      </c>
      <c r="APP615">
        <v>0</v>
      </c>
      <c r="APR615">
        <v>0</v>
      </c>
      <c r="APU615" s="1">
        <v>44851</v>
      </c>
      <c r="APV615" s="6">
        <v>0.80452546296296301</v>
      </c>
      <c r="APX615">
        <v>1</v>
      </c>
      <c r="APZ615" s="3">
        <f t="shared" ref="APZ615" si="68">((APE615*$F$21)+$F$22)*1000/APC615</f>
        <v>0</v>
      </c>
      <c r="AQA615" s="3">
        <f t="shared" ref="AQA615" si="69">((APF615*$H$21)+$H$22)*1000/APD615</f>
        <v>5299516.0000000009</v>
      </c>
      <c r="AQB615" s="3">
        <f t="shared" ref="AQB615" si="70">AQA615-APZ615</f>
        <v>5299516.0000000009</v>
      </c>
      <c r="AQC615" s="3">
        <f t="shared" ref="AQC615" si="71">((APH615*$J$21)+$J$22)*1000/APD615</f>
        <v>68408010000</v>
      </c>
      <c r="AQD615" s="3"/>
      <c r="AQG615" t="e">
        <f>ABS(100*(APZ615-APZ616)/(AVERAGE(APZ615:APZ616)))</f>
        <v>#DIV/0!</v>
      </c>
      <c r="AQM615">
        <f>ABS(100*(AQA615-AQA616)/(AVERAGE(AQA615:AQA616)))</f>
        <v>100</v>
      </c>
      <c r="AQS615">
        <f>ABS(100*(AQB615-AQB616)/(AVERAGE(AQB615:AQB616)))</f>
        <v>100</v>
      </c>
      <c r="AQY615">
        <f>ABS(100*(AQC615-AQC616)/(AVERAGE(AQC615:AQC616)))</f>
        <v>100</v>
      </c>
      <c r="ARC615" s="3">
        <f>AVERAGE(APZ615:APZ616)</f>
        <v>0</v>
      </c>
      <c r="ARD615" s="3">
        <f>AVERAGE(AQA615:AQA616)</f>
        <v>5299516.0000000009</v>
      </c>
      <c r="ARE615" s="3">
        <f>AVERAGE(AQB615:AQB616)</f>
        <v>5299516.0000000009</v>
      </c>
      <c r="ARF615" s="3">
        <f>AVERAGE(AQC615:AQC616)</f>
        <v>68408010000</v>
      </c>
      <c r="ARI615">
        <v>39</v>
      </c>
      <c r="ARJ615">
        <v>11</v>
      </c>
      <c r="ARK615" t="s">
        <v>131</v>
      </c>
      <c r="ARL615" t="s">
        <v>27</v>
      </c>
      <c r="ARO615">
        <v>0.5</v>
      </c>
      <c r="ARP615">
        <v>0.5</v>
      </c>
      <c r="ARQ615">
        <v>3208</v>
      </c>
      <c r="ARR615">
        <v>5673</v>
      </c>
      <c r="ART615">
        <v>2016</v>
      </c>
      <c r="ARU615">
        <v>2.8759999999999999</v>
      </c>
      <c r="ARV615">
        <v>5.0839999999999996</v>
      </c>
      <c r="ARW615">
        <v>2.2080000000000002</v>
      </c>
      <c r="ARY615">
        <v>9.5000000000000001E-2</v>
      </c>
      <c r="ARZ615">
        <v>1</v>
      </c>
      <c r="ASA615">
        <v>0</v>
      </c>
      <c r="ASB615">
        <v>0</v>
      </c>
      <c r="ASD615">
        <v>0</v>
      </c>
      <c r="ASG615" s="1">
        <v>44851</v>
      </c>
      <c r="ASH615" s="6">
        <v>0.80452546296296301</v>
      </c>
      <c r="ASJ615">
        <v>1</v>
      </c>
      <c r="ASL615" s="3">
        <f t="shared" ref="ASL615" si="72">((ARQ615*$F$21)+$F$22)*1000/ARO615</f>
        <v>0</v>
      </c>
      <c r="ASM615" s="3">
        <f t="shared" ref="ASM615" si="73">((ARR615*$H$21)+$H$22)*1000/ARP615</f>
        <v>5299516.0000000009</v>
      </c>
      <c r="ASN615" s="3">
        <f t="shared" ref="ASN615" si="74">ASM615-ASL615</f>
        <v>5299516.0000000009</v>
      </c>
      <c r="ASO615" s="3">
        <f t="shared" ref="ASO615" si="75">((ART615*$J$21)+$J$22)*1000/ARP615</f>
        <v>68408010000</v>
      </c>
      <c r="ASP615" s="3"/>
      <c r="ASS615" t="e">
        <f>ABS(100*(ASL615-ASL616)/(AVERAGE(ASL615:ASL616)))</f>
        <v>#DIV/0!</v>
      </c>
      <c r="ASY615">
        <f>ABS(100*(ASM615-ASM616)/(AVERAGE(ASM615:ASM616)))</f>
        <v>100</v>
      </c>
      <c r="ATE615">
        <f>ABS(100*(ASN615-ASN616)/(AVERAGE(ASN615:ASN616)))</f>
        <v>100</v>
      </c>
      <c r="ATK615">
        <f>ABS(100*(ASO615-ASO616)/(AVERAGE(ASO615:ASO616)))</f>
        <v>100</v>
      </c>
      <c r="ATO615" s="3">
        <f>AVERAGE(ASL615:ASL616)</f>
        <v>0</v>
      </c>
      <c r="ATP615" s="3">
        <f>AVERAGE(ASM615:ASM616)</f>
        <v>5299516.0000000009</v>
      </c>
      <c r="ATQ615" s="3">
        <f>AVERAGE(ASN615:ASN616)</f>
        <v>5299516.0000000009</v>
      </c>
      <c r="ATR615" s="3">
        <f>AVERAGE(ASO615:ASO616)</f>
        <v>68408010000</v>
      </c>
      <c r="ATU615">
        <v>39</v>
      </c>
      <c r="ATV615">
        <v>11</v>
      </c>
      <c r="ATW615" t="s">
        <v>131</v>
      </c>
      <c r="ATX615" t="s">
        <v>27</v>
      </c>
      <c r="AUA615">
        <v>0.5</v>
      </c>
      <c r="AUB615">
        <v>0.5</v>
      </c>
      <c r="AUC615">
        <v>3208</v>
      </c>
      <c r="AUD615">
        <v>5673</v>
      </c>
      <c r="AUF615">
        <v>2016</v>
      </c>
      <c r="AUG615">
        <v>2.8759999999999999</v>
      </c>
      <c r="AUH615">
        <v>5.0839999999999996</v>
      </c>
      <c r="AUI615">
        <v>2.2080000000000002</v>
      </c>
      <c r="AUK615">
        <v>9.5000000000000001E-2</v>
      </c>
      <c r="AUL615">
        <v>1</v>
      </c>
      <c r="AUM615">
        <v>0</v>
      </c>
      <c r="AUN615">
        <v>0</v>
      </c>
      <c r="AUP615">
        <v>0</v>
      </c>
      <c r="AUS615" s="1">
        <v>44851</v>
      </c>
      <c r="AUT615" s="6">
        <v>0.80452546296296301</v>
      </c>
      <c r="AUV615">
        <v>1</v>
      </c>
      <c r="AUX615" s="3">
        <f t="shared" ref="AUX615" si="76">((AUC615*$F$21)+$F$22)*1000/AUA615</f>
        <v>0</v>
      </c>
      <c r="AUY615" s="3">
        <f t="shared" ref="AUY615" si="77">((AUD615*$H$21)+$H$22)*1000/AUB615</f>
        <v>5299516.0000000009</v>
      </c>
      <c r="AUZ615" s="3">
        <f t="shared" ref="AUZ615" si="78">AUY615-AUX615</f>
        <v>5299516.0000000009</v>
      </c>
      <c r="AVA615" s="3">
        <f t="shared" ref="AVA615" si="79">((AUF615*$J$21)+$J$22)*1000/AUB615</f>
        <v>68408010000</v>
      </c>
      <c r="AVB615" s="3"/>
      <c r="AVE615" t="e">
        <f>ABS(100*(AUX615-AUX616)/(AVERAGE(AUX615:AUX616)))</f>
        <v>#DIV/0!</v>
      </c>
      <c r="AVK615">
        <f>ABS(100*(AUY615-AUY616)/(AVERAGE(AUY615:AUY616)))</f>
        <v>100</v>
      </c>
      <c r="AVQ615">
        <f>ABS(100*(AUZ615-AUZ616)/(AVERAGE(AUZ615:AUZ616)))</f>
        <v>100</v>
      </c>
      <c r="AVW615">
        <f>ABS(100*(AVA615-AVA616)/(AVERAGE(AVA615:AVA616)))</f>
        <v>100</v>
      </c>
      <c r="AWA615" s="3">
        <f>AVERAGE(AUX615:AUX616)</f>
        <v>0</v>
      </c>
      <c r="AWB615" s="3">
        <f>AVERAGE(AUY615:AUY616)</f>
        <v>5299516.0000000009</v>
      </c>
      <c r="AWC615" s="3">
        <f>AVERAGE(AUZ615:AUZ616)</f>
        <v>5299516.0000000009</v>
      </c>
      <c r="AWD615" s="3">
        <f>AVERAGE(AVA615:AVA616)</f>
        <v>68408010000</v>
      </c>
      <c r="AWG615">
        <v>39</v>
      </c>
      <c r="AWH615">
        <v>11</v>
      </c>
      <c r="AWI615" t="s">
        <v>131</v>
      </c>
      <c r="AWJ615" t="s">
        <v>27</v>
      </c>
      <c r="AWM615">
        <v>0.5</v>
      </c>
      <c r="AWN615">
        <v>0.5</v>
      </c>
      <c r="AWO615">
        <v>3208</v>
      </c>
      <c r="AWP615">
        <v>5673</v>
      </c>
      <c r="AWR615">
        <v>2016</v>
      </c>
      <c r="AWS615">
        <v>2.8759999999999999</v>
      </c>
      <c r="AWT615">
        <v>5.0839999999999996</v>
      </c>
      <c r="AWU615">
        <v>2.2080000000000002</v>
      </c>
      <c r="AWW615">
        <v>9.5000000000000001E-2</v>
      </c>
      <c r="AWX615">
        <v>1</v>
      </c>
      <c r="AWY615">
        <v>0</v>
      </c>
      <c r="AWZ615">
        <v>0</v>
      </c>
      <c r="AXB615">
        <v>0</v>
      </c>
      <c r="AXE615" s="1">
        <v>44851</v>
      </c>
      <c r="AXF615" s="6">
        <v>0.80452546296296301</v>
      </c>
      <c r="AXH615">
        <v>1</v>
      </c>
      <c r="AXJ615" s="3">
        <f t="shared" ref="AXJ615" si="80">((AWO615*$F$21)+$F$22)*1000/AWM615</f>
        <v>0</v>
      </c>
      <c r="AXK615" s="3">
        <f t="shared" ref="AXK615" si="81">((AWP615*$H$21)+$H$22)*1000/AWN615</f>
        <v>5299516.0000000009</v>
      </c>
      <c r="AXL615" s="3">
        <f t="shared" ref="AXL615" si="82">AXK615-AXJ615</f>
        <v>5299516.0000000009</v>
      </c>
      <c r="AXM615" s="3">
        <f t="shared" ref="AXM615" si="83">((AWR615*$J$21)+$J$22)*1000/AWN615</f>
        <v>68408010000</v>
      </c>
      <c r="AXN615" s="3"/>
      <c r="AXQ615" t="e">
        <f>ABS(100*(AXJ615-AXJ616)/(AVERAGE(AXJ615:AXJ616)))</f>
        <v>#DIV/0!</v>
      </c>
      <c r="AXW615">
        <f>ABS(100*(AXK615-AXK616)/(AVERAGE(AXK615:AXK616)))</f>
        <v>100</v>
      </c>
      <c r="AYC615">
        <f>ABS(100*(AXL615-AXL616)/(AVERAGE(AXL615:AXL616)))</f>
        <v>100</v>
      </c>
      <c r="AYI615">
        <f>ABS(100*(AXM615-AXM616)/(AVERAGE(AXM615:AXM616)))</f>
        <v>100</v>
      </c>
      <c r="AYM615" s="3">
        <f>AVERAGE(AXJ615:AXJ616)</f>
        <v>0</v>
      </c>
      <c r="AYN615" s="3">
        <f>AVERAGE(AXK615:AXK616)</f>
        <v>5299516.0000000009</v>
      </c>
      <c r="AYO615" s="3">
        <f>AVERAGE(AXL615:AXL616)</f>
        <v>5299516.0000000009</v>
      </c>
      <c r="AYP615" s="3">
        <f>AVERAGE(AXM615:AXM616)</f>
        <v>68408010000</v>
      </c>
      <c r="AYS615">
        <v>39</v>
      </c>
      <c r="AYT615">
        <v>11</v>
      </c>
      <c r="AYU615" t="s">
        <v>131</v>
      </c>
      <c r="AYV615" t="s">
        <v>27</v>
      </c>
      <c r="AYY615">
        <v>0.5</v>
      </c>
      <c r="AYZ615">
        <v>0.5</v>
      </c>
      <c r="AZA615">
        <v>3208</v>
      </c>
      <c r="AZB615">
        <v>5673</v>
      </c>
      <c r="AZD615">
        <v>2016</v>
      </c>
      <c r="AZE615">
        <v>2.8759999999999999</v>
      </c>
      <c r="AZF615">
        <v>5.0839999999999996</v>
      </c>
      <c r="AZG615">
        <v>2.2080000000000002</v>
      </c>
      <c r="AZI615">
        <v>9.5000000000000001E-2</v>
      </c>
      <c r="AZJ615">
        <v>1</v>
      </c>
      <c r="AZK615">
        <v>0</v>
      </c>
      <c r="AZL615">
        <v>0</v>
      </c>
      <c r="AZN615">
        <v>0</v>
      </c>
      <c r="AZQ615" s="1">
        <v>44851</v>
      </c>
      <c r="AZR615" s="6">
        <v>0.80452546296296301</v>
      </c>
      <c r="AZT615">
        <v>1</v>
      </c>
      <c r="AZV615" s="3">
        <f t="shared" ref="AZV615" si="84">((AZA615*$F$21)+$F$22)*1000/AYY615</f>
        <v>0</v>
      </c>
      <c r="AZW615" s="3">
        <f t="shared" ref="AZW615" si="85">((AZB615*$H$21)+$H$22)*1000/AYZ615</f>
        <v>5299516.0000000009</v>
      </c>
      <c r="AZX615" s="3">
        <f t="shared" ref="AZX615" si="86">AZW615-AZV615</f>
        <v>5299516.0000000009</v>
      </c>
      <c r="AZY615" s="3">
        <f t="shared" ref="AZY615" si="87">((AZD615*$J$21)+$J$22)*1000/AYZ615</f>
        <v>68408010000</v>
      </c>
      <c r="AZZ615" s="3"/>
      <c r="BAC615" t="e">
        <f>ABS(100*(AZV615-AZV616)/(AVERAGE(AZV615:AZV616)))</f>
        <v>#DIV/0!</v>
      </c>
      <c r="BAI615">
        <f>ABS(100*(AZW615-AZW616)/(AVERAGE(AZW615:AZW616)))</f>
        <v>100</v>
      </c>
      <c r="BAO615">
        <f>ABS(100*(AZX615-AZX616)/(AVERAGE(AZX615:AZX616)))</f>
        <v>100</v>
      </c>
      <c r="BAU615">
        <f>ABS(100*(AZY615-AZY616)/(AVERAGE(AZY615:AZY616)))</f>
        <v>100</v>
      </c>
      <c r="BAY615" s="3">
        <f>AVERAGE(AZV615:AZV616)</f>
        <v>0</v>
      </c>
      <c r="BAZ615" s="3">
        <f>AVERAGE(AZW615:AZW616)</f>
        <v>5299516.0000000009</v>
      </c>
      <c r="BBA615" s="3">
        <f>AVERAGE(AZX615:AZX616)</f>
        <v>5299516.0000000009</v>
      </c>
      <c r="BBB615" s="3">
        <f>AVERAGE(AZY615:AZY616)</f>
        <v>68408010000</v>
      </c>
      <c r="BBE615">
        <v>39</v>
      </c>
      <c r="BBF615">
        <v>11</v>
      </c>
      <c r="BBG615" t="s">
        <v>131</v>
      </c>
      <c r="BBH615" t="s">
        <v>27</v>
      </c>
      <c r="BBK615">
        <v>0.5</v>
      </c>
      <c r="BBL615">
        <v>0.5</v>
      </c>
      <c r="BBM615">
        <v>3208</v>
      </c>
      <c r="BBN615">
        <v>5673</v>
      </c>
      <c r="BBP615">
        <v>2016</v>
      </c>
      <c r="BBQ615">
        <v>2.8759999999999999</v>
      </c>
      <c r="BBR615">
        <v>5.0839999999999996</v>
      </c>
      <c r="BBS615">
        <v>2.2080000000000002</v>
      </c>
      <c r="BBU615">
        <v>9.5000000000000001E-2</v>
      </c>
      <c r="BBV615">
        <v>1</v>
      </c>
      <c r="BBW615">
        <v>0</v>
      </c>
      <c r="BBX615">
        <v>0</v>
      </c>
      <c r="BBZ615">
        <v>0</v>
      </c>
      <c r="BCC615" s="1">
        <v>44851</v>
      </c>
      <c r="BCD615" s="6">
        <v>0.80452546296296301</v>
      </c>
      <c r="BCF615">
        <v>1</v>
      </c>
      <c r="BCH615" s="3">
        <f t="shared" ref="BCH615" si="88">((BBM615*$F$21)+$F$22)*1000/BBK615</f>
        <v>0</v>
      </c>
      <c r="BCI615" s="3">
        <f t="shared" ref="BCI615" si="89">((BBN615*$H$21)+$H$22)*1000/BBL615</f>
        <v>5299516.0000000009</v>
      </c>
      <c r="BCJ615" s="3">
        <f t="shared" ref="BCJ615" si="90">BCI615-BCH615</f>
        <v>5299516.0000000009</v>
      </c>
      <c r="BCK615" s="3">
        <f t="shared" ref="BCK615" si="91">((BBP615*$J$21)+$J$22)*1000/BBL615</f>
        <v>68408010000</v>
      </c>
      <c r="BCL615" s="3"/>
      <c r="BCO615" t="e">
        <f>ABS(100*(BCH615-BCH616)/(AVERAGE(BCH615:BCH616)))</f>
        <v>#DIV/0!</v>
      </c>
      <c r="BCU615">
        <f>ABS(100*(BCI615-BCI616)/(AVERAGE(BCI615:BCI616)))</f>
        <v>100</v>
      </c>
      <c r="BDA615">
        <f>ABS(100*(BCJ615-BCJ616)/(AVERAGE(BCJ615:BCJ616)))</f>
        <v>100</v>
      </c>
      <c r="BDG615">
        <f>ABS(100*(BCK615-BCK616)/(AVERAGE(BCK615:BCK616)))</f>
        <v>100</v>
      </c>
      <c r="BDK615" s="3">
        <f>AVERAGE(BCH615:BCH616)</f>
        <v>0</v>
      </c>
      <c r="BDL615" s="3">
        <f>AVERAGE(BCI615:BCI616)</f>
        <v>5299516.0000000009</v>
      </c>
      <c r="BDM615" s="3">
        <f>AVERAGE(BCJ615:BCJ616)</f>
        <v>5299516.0000000009</v>
      </c>
      <c r="BDN615" s="3">
        <f>AVERAGE(BCK615:BCK616)</f>
        <v>68408010000</v>
      </c>
      <c r="BDQ615">
        <v>39</v>
      </c>
      <c r="BDR615">
        <v>11</v>
      </c>
      <c r="BDS615" t="s">
        <v>131</v>
      </c>
      <c r="BDT615" t="s">
        <v>27</v>
      </c>
      <c r="BDW615">
        <v>0.5</v>
      </c>
      <c r="BDX615">
        <v>0.5</v>
      </c>
      <c r="BDY615">
        <v>3208</v>
      </c>
      <c r="BDZ615">
        <v>5673</v>
      </c>
      <c r="BEB615">
        <v>2016</v>
      </c>
      <c r="BEC615">
        <v>2.8759999999999999</v>
      </c>
      <c r="BED615">
        <v>5.0839999999999996</v>
      </c>
      <c r="BEE615">
        <v>2.2080000000000002</v>
      </c>
      <c r="BEG615">
        <v>9.5000000000000001E-2</v>
      </c>
      <c r="BEH615">
        <v>1</v>
      </c>
      <c r="BEI615">
        <v>0</v>
      </c>
      <c r="BEJ615">
        <v>0</v>
      </c>
      <c r="BEL615">
        <v>0</v>
      </c>
      <c r="BEO615" s="1">
        <v>44851</v>
      </c>
      <c r="BEP615" s="6">
        <v>0.80452546296296301</v>
      </c>
      <c r="BER615">
        <v>1</v>
      </c>
      <c r="BET615" s="3">
        <f t="shared" ref="BET615" si="92">((BDY615*$F$21)+$F$22)*1000/BDW615</f>
        <v>0</v>
      </c>
      <c r="BEU615" s="3">
        <f t="shared" ref="BEU615" si="93">((BDZ615*$H$21)+$H$22)*1000/BDX615</f>
        <v>5299516.0000000009</v>
      </c>
      <c r="BEV615" s="3">
        <f t="shared" ref="BEV615" si="94">BEU615-BET615</f>
        <v>5299516.0000000009</v>
      </c>
      <c r="BEW615" s="3">
        <f t="shared" ref="BEW615" si="95">((BEB615*$J$21)+$J$22)*1000/BDX615</f>
        <v>68408010000</v>
      </c>
      <c r="BEX615" s="3"/>
      <c r="BFA615" t="e">
        <f>ABS(100*(BET615-BET616)/(AVERAGE(BET615:BET616)))</f>
        <v>#DIV/0!</v>
      </c>
      <c r="BFG615">
        <f>ABS(100*(BEU615-BEU616)/(AVERAGE(BEU615:BEU616)))</f>
        <v>100</v>
      </c>
      <c r="BFM615">
        <f>ABS(100*(BEV615-BEV616)/(AVERAGE(BEV615:BEV616)))</f>
        <v>100</v>
      </c>
      <c r="BFS615">
        <f>ABS(100*(BEW615-BEW616)/(AVERAGE(BEW615:BEW616)))</f>
        <v>100</v>
      </c>
      <c r="BFW615" s="3">
        <f>AVERAGE(BET615:BET616)</f>
        <v>0</v>
      </c>
      <c r="BFX615" s="3">
        <f>AVERAGE(BEU615:BEU616)</f>
        <v>5299516.0000000009</v>
      </c>
      <c r="BFY615" s="3">
        <f>AVERAGE(BEV615:BEV616)</f>
        <v>5299516.0000000009</v>
      </c>
      <c r="BFZ615" s="3">
        <f>AVERAGE(BEW615:BEW616)</f>
        <v>68408010000</v>
      </c>
      <c r="BGC615">
        <v>39</v>
      </c>
      <c r="BGD615">
        <v>11</v>
      </c>
      <c r="BGE615" t="s">
        <v>131</v>
      </c>
      <c r="BGF615" t="s">
        <v>27</v>
      </c>
      <c r="BGI615">
        <v>0.5</v>
      </c>
      <c r="BGJ615">
        <v>0.5</v>
      </c>
      <c r="BGK615">
        <v>3208</v>
      </c>
      <c r="BGL615">
        <v>5673</v>
      </c>
      <c r="BGN615">
        <v>2016</v>
      </c>
      <c r="BGO615">
        <v>2.8759999999999999</v>
      </c>
      <c r="BGP615">
        <v>5.0839999999999996</v>
      </c>
      <c r="BGQ615">
        <v>2.2080000000000002</v>
      </c>
      <c r="BGS615">
        <v>9.5000000000000001E-2</v>
      </c>
      <c r="BGT615">
        <v>1</v>
      </c>
      <c r="BGU615">
        <v>0</v>
      </c>
      <c r="BGV615">
        <v>0</v>
      </c>
      <c r="BGX615">
        <v>0</v>
      </c>
      <c r="BHA615" s="1">
        <v>44851</v>
      </c>
      <c r="BHB615" s="6">
        <v>0.80452546296296301</v>
      </c>
      <c r="BHD615">
        <v>1</v>
      </c>
      <c r="BHF615" s="3">
        <f t="shared" ref="BHF615" si="96">((BGK615*$F$21)+$F$22)*1000/BGI615</f>
        <v>0</v>
      </c>
      <c r="BHG615" s="3">
        <f t="shared" ref="BHG615" si="97">((BGL615*$H$21)+$H$22)*1000/BGJ615</f>
        <v>5299516.0000000009</v>
      </c>
      <c r="BHH615" s="3">
        <f t="shared" ref="BHH615" si="98">BHG615-BHF615</f>
        <v>5299516.0000000009</v>
      </c>
      <c r="BHI615" s="3">
        <f t="shared" ref="BHI615" si="99">((BGN615*$J$21)+$J$22)*1000/BGJ615</f>
        <v>68408010000</v>
      </c>
      <c r="BHJ615" s="3"/>
      <c r="BHM615" t="e">
        <f>ABS(100*(BHF615-BHF616)/(AVERAGE(BHF615:BHF616)))</f>
        <v>#DIV/0!</v>
      </c>
      <c r="BHS615">
        <f>ABS(100*(BHG615-BHG616)/(AVERAGE(BHG615:BHG616)))</f>
        <v>100</v>
      </c>
      <c r="BHY615">
        <f>ABS(100*(BHH615-BHH616)/(AVERAGE(BHH615:BHH616)))</f>
        <v>100</v>
      </c>
      <c r="BIE615">
        <f>ABS(100*(BHI615-BHI616)/(AVERAGE(BHI615:BHI616)))</f>
        <v>100</v>
      </c>
      <c r="BII615" s="3">
        <f>AVERAGE(BHF615:BHF616)</f>
        <v>0</v>
      </c>
      <c r="BIJ615" s="3">
        <f>AVERAGE(BHG615:BHG616)</f>
        <v>5299516.0000000009</v>
      </c>
      <c r="BIK615" s="3">
        <f>AVERAGE(BHH615:BHH616)</f>
        <v>5299516.0000000009</v>
      </c>
      <c r="BIL615" s="3">
        <f>AVERAGE(BHI615:BHI616)</f>
        <v>68408010000</v>
      </c>
      <c r="BIO615">
        <v>39</v>
      </c>
      <c r="BIP615">
        <v>11</v>
      </c>
      <c r="BIQ615" t="s">
        <v>131</v>
      </c>
      <c r="BIR615" t="s">
        <v>27</v>
      </c>
      <c r="BIU615">
        <v>0.5</v>
      </c>
      <c r="BIV615">
        <v>0.5</v>
      </c>
      <c r="BIW615">
        <v>3208</v>
      </c>
      <c r="BIX615">
        <v>5673</v>
      </c>
      <c r="BIZ615">
        <v>2016</v>
      </c>
      <c r="BJA615">
        <v>2.8759999999999999</v>
      </c>
      <c r="BJB615">
        <v>5.0839999999999996</v>
      </c>
      <c r="BJC615">
        <v>2.2080000000000002</v>
      </c>
      <c r="BJE615">
        <v>9.5000000000000001E-2</v>
      </c>
      <c r="BJF615">
        <v>1</v>
      </c>
      <c r="BJG615">
        <v>0</v>
      </c>
      <c r="BJH615">
        <v>0</v>
      </c>
      <c r="BJJ615">
        <v>0</v>
      </c>
      <c r="BJM615" s="1">
        <v>44851</v>
      </c>
      <c r="BJN615" s="6">
        <v>0.80452546296296301</v>
      </c>
      <c r="BJP615">
        <v>1</v>
      </c>
      <c r="BJR615" s="3">
        <f t="shared" ref="BJR615" si="100">((BIW615*$F$21)+$F$22)*1000/BIU615</f>
        <v>0</v>
      </c>
      <c r="BJS615" s="3">
        <f t="shared" ref="BJS615" si="101">((BIX615*$H$21)+$H$22)*1000/BIV615</f>
        <v>5299516.0000000009</v>
      </c>
      <c r="BJT615" s="3">
        <f t="shared" ref="BJT615" si="102">BJS615-BJR615</f>
        <v>5299516.0000000009</v>
      </c>
      <c r="BJU615" s="3">
        <f t="shared" ref="BJU615" si="103">((BIZ615*$J$21)+$J$22)*1000/BIV615</f>
        <v>68408010000</v>
      </c>
      <c r="BJV615" s="3"/>
      <c r="BJY615" t="e">
        <f>ABS(100*(BJR615-BJR616)/(AVERAGE(BJR615:BJR616)))</f>
        <v>#DIV/0!</v>
      </c>
      <c r="BKE615">
        <f>ABS(100*(BJS615-BJS616)/(AVERAGE(BJS615:BJS616)))</f>
        <v>100</v>
      </c>
      <c r="BKK615">
        <f>ABS(100*(BJT615-BJT616)/(AVERAGE(BJT615:BJT616)))</f>
        <v>100</v>
      </c>
      <c r="BKQ615">
        <f>ABS(100*(BJU615-BJU616)/(AVERAGE(BJU615:BJU616)))</f>
        <v>100</v>
      </c>
      <c r="BKU615" s="3">
        <f>AVERAGE(BJR615:BJR616)</f>
        <v>0</v>
      </c>
      <c r="BKV615" s="3">
        <f>AVERAGE(BJS615:BJS616)</f>
        <v>5299516.0000000009</v>
      </c>
      <c r="BKW615" s="3">
        <f>AVERAGE(BJT615:BJT616)</f>
        <v>5299516.0000000009</v>
      </c>
      <c r="BKX615" s="3">
        <f>AVERAGE(BJU615:BJU616)</f>
        <v>68408010000</v>
      </c>
      <c r="BLA615">
        <v>39</v>
      </c>
      <c r="BLB615">
        <v>11</v>
      </c>
      <c r="BLC615" t="s">
        <v>131</v>
      </c>
      <c r="BLD615" t="s">
        <v>27</v>
      </c>
      <c r="BLG615">
        <v>0.5</v>
      </c>
      <c r="BLH615">
        <v>0.5</v>
      </c>
      <c r="BLI615">
        <v>3208</v>
      </c>
      <c r="BLJ615">
        <v>5673</v>
      </c>
      <c r="BLL615">
        <v>2016</v>
      </c>
      <c r="BLM615">
        <v>2.8759999999999999</v>
      </c>
      <c r="BLN615">
        <v>5.0839999999999996</v>
      </c>
      <c r="BLO615">
        <v>2.2080000000000002</v>
      </c>
      <c r="BLQ615">
        <v>9.5000000000000001E-2</v>
      </c>
      <c r="BLR615">
        <v>1</v>
      </c>
      <c r="BLS615">
        <v>0</v>
      </c>
      <c r="BLT615">
        <v>0</v>
      </c>
      <c r="BLV615">
        <v>0</v>
      </c>
      <c r="BLY615" s="1">
        <v>44851</v>
      </c>
      <c r="BLZ615" s="6">
        <v>0.80452546296296301</v>
      </c>
      <c r="BMB615">
        <v>1</v>
      </c>
      <c r="BMD615" s="3">
        <f t="shared" ref="BMD615" si="104">((BLI615*$F$21)+$F$22)*1000/BLG615</f>
        <v>0</v>
      </c>
      <c r="BME615" s="3">
        <f t="shared" ref="BME615" si="105">((BLJ615*$H$21)+$H$22)*1000/BLH615</f>
        <v>5299516.0000000009</v>
      </c>
      <c r="BMF615" s="3">
        <f t="shared" ref="BMF615" si="106">BME615-BMD615</f>
        <v>5299516.0000000009</v>
      </c>
      <c r="BMG615" s="3">
        <f t="shared" ref="BMG615" si="107">((BLL615*$J$21)+$J$22)*1000/BLH615</f>
        <v>68408010000</v>
      </c>
      <c r="BMH615" s="3"/>
      <c r="BMK615" t="e">
        <f>ABS(100*(BMD615-BMD616)/(AVERAGE(BMD615:BMD616)))</f>
        <v>#DIV/0!</v>
      </c>
      <c r="BMQ615">
        <f>ABS(100*(BME615-BME616)/(AVERAGE(BME615:BME616)))</f>
        <v>100</v>
      </c>
      <c r="BMW615">
        <f>ABS(100*(BMF615-BMF616)/(AVERAGE(BMF615:BMF616)))</f>
        <v>100</v>
      </c>
      <c r="BNC615">
        <f>ABS(100*(BMG615-BMG616)/(AVERAGE(BMG615:BMG616)))</f>
        <v>100</v>
      </c>
      <c r="BNG615" s="3">
        <f>AVERAGE(BMD615:BMD616)</f>
        <v>0</v>
      </c>
      <c r="BNH615" s="3">
        <f>AVERAGE(BME615:BME616)</f>
        <v>5299516.0000000009</v>
      </c>
      <c r="BNI615" s="3">
        <f>AVERAGE(BMF615:BMF616)</f>
        <v>5299516.0000000009</v>
      </c>
      <c r="BNJ615" s="3">
        <f>AVERAGE(BMG615:BMG616)</f>
        <v>68408010000</v>
      </c>
      <c r="BNM615">
        <v>39</v>
      </c>
      <c r="BNN615">
        <v>11</v>
      </c>
      <c r="BNO615" t="s">
        <v>131</v>
      </c>
      <c r="BNP615" t="s">
        <v>27</v>
      </c>
      <c r="BNS615">
        <v>0.5</v>
      </c>
      <c r="BNT615">
        <v>0.5</v>
      </c>
      <c r="BNU615">
        <v>3208</v>
      </c>
      <c r="BNV615">
        <v>5673</v>
      </c>
      <c r="BNX615">
        <v>2016</v>
      </c>
      <c r="BNY615">
        <v>2.8759999999999999</v>
      </c>
      <c r="BNZ615">
        <v>5.0839999999999996</v>
      </c>
      <c r="BOA615">
        <v>2.2080000000000002</v>
      </c>
      <c r="BOC615">
        <v>9.5000000000000001E-2</v>
      </c>
      <c r="BOD615">
        <v>1</v>
      </c>
      <c r="BOE615">
        <v>0</v>
      </c>
      <c r="BOF615">
        <v>0</v>
      </c>
      <c r="BOH615">
        <v>0</v>
      </c>
      <c r="BOK615" s="1">
        <v>44851</v>
      </c>
      <c r="BOL615" s="6">
        <v>0.80452546296296301</v>
      </c>
      <c r="BON615">
        <v>1</v>
      </c>
      <c r="BOP615" s="3">
        <f t="shared" ref="BOP615" si="108">((BNU615*$F$21)+$F$22)*1000/BNS615</f>
        <v>0</v>
      </c>
      <c r="BOQ615" s="3">
        <f t="shared" ref="BOQ615" si="109">((BNV615*$H$21)+$H$22)*1000/BNT615</f>
        <v>5299516.0000000009</v>
      </c>
      <c r="BOR615" s="3">
        <f t="shared" ref="BOR615" si="110">BOQ615-BOP615</f>
        <v>5299516.0000000009</v>
      </c>
      <c r="BOS615" s="3">
        <f t="shared" ref="BOS615" si="111">((BNX615*$J$21)+$J$22)*1000/BNT615</f>
        <v>68408010000</v>
      </c>
      <c r="BOT615" s="3"/>
      <c r="BOW615" t="e">
        <f>ABS(100*(BOP615-BOP616)/(AVERAGE(BOP615:BOP616)))</f>
        <v>#DIV/0!</v>
      </c>
      <c r="BPC615">
        <f>ABS(100*(BOQ615-BOQ616)/(AVERAGE(BOQ615:BOQ616)))</f>
        <v>100</v>
      </c>
      <c r="BPI615">
        <f>ABS(100*(BOR615-BOR616)/(AVERAGE(BOR615:BOR616)))</f>
        <v>100</v>
      </c>
      <c r="BPO615">
        <f>ABS(100*(BOS615-BOS616)/(AVERAGE(BOS615:BOS616)))</f>
        <v>100</v>
      </c>
      <c r="BPS615" s="3">
        <f>AVERAGE(BOP615:BOP616)</f>
        <v>0</v>
      </c>
      <c r="BPT615" s="3">
        <f>AVERAGE(BOQ615:BOQ616)</f>
        <v>5299516.0000000009</v>
      </c>
      <c r="BPU615" s="3">
        <f>AVERAGE(BOR615:BOR616)</f>
        <v>5299516.0000000009</v>
      </c>
      <c r="BPV615" s="3">
        <f>AVERAGE(BOS615:BOS616)</f>
        <v>68408010000</v>
      </c>
      <c r="BPY615">
        <v>39</v>
      </c>
      <c r="BPZ615">
        <v>11</v>
      </c>
      <c r="BQA615" t="s">
        <v>131</v>
      </c>
      <c r="BQB615" t="s">
        <v>27</v>
      </c>
      <c r="BQE615">
        <v>0.5</v>
      </c>
      <c r="BQF615">
        <v>0.5</v>
      </c>
      <c r="BQG615">
        <v>3208</v>
      </c>
      <c r="BQH615">
        <v>5673</v>
      </c>
      <c r="BQJ615">
        <v>2016</v>
      </c>
      <c r="BQK615">
        <v>2.8759999999999999</v>
      </c>
      <c r="BQL615">
        <v>5.0839999999999996</v>
      </c>
      <c r="BQM615">
        <v>2.2080000000000002</v>
      </c>
      <c r="BQO615">
        <v>9.5000000000000001E-2</v>
      </c>
      <c r="BQP615">
        <v>1</v>
      </c>
      <c r="BQQ615">
        <v>0</v>
      </c>
      <c r="BQR615">
        <v>0</v>
      </c>
      <c r="BQT615">
        <v>0</v>
      </c>
      <c r="BQW615" s="1">
        <v>44851</v>
      </c>
      <c r="BQX615" s="6">
        <v>0.80452546296296301</v>
      </c>
      <c r="BQZ615">
        <v>1</v>
      </c>
      <c r="BRB615" s="3">
        <f t="shared" ref="BRB615" si="112">((BQG615*$F$21)+$F$22)*1000/BQE615</f>
        <v>0</v>
      </c>
      <c r="BRC615" s="3">
        <f t="shared" ref="BRC615" si="113">((BQH615*$H$21)+$H$22)*1000/BQF615</f>
        <v>5299516.0000000009</v>
      </c>
      <c r="BRD615" s="3">
        <f t="shared" ref="BRD615" si="114">BRC615-BRB615</f>
        <v>5299516.0000000009</v>
      </c>
      <c r="BRE615" s="3">
        <f t="shared" ref="BRE615" si="115">((BQJ615*$J$21)+$J$22)*1000/BQF615</f>
        <v>68408010000</v>
      </c>
      <c r="BRF615" s="3"/>
      <c r="BRI615" t="e">
        <f>ABS(100*(BRB615-BRB616)/(AVERAGE(BRB615:BRB616)))</f>
        <v>#DIV/0!</v>
      </c>
      <c r="BRO615">
        <f>ABS(100*(BRC615-BRC616)/(AVERAGE(BRC615:BRC616)))</f>
        <v>100</v>
      </c>
      <c r="BRU615">
        <f>ABS(100*(BRD615-BRD616)/(AVERAGE(BRD615:BRD616)))</f>
        <v>100</v>
      </c>
      <c r="BSA615">
        <f>ABS(100*(BRE615-BRE616)/(AVERAGE(BRE615:BRE616)))</f>
        <v>100</v>
      </c>
      <c r="BSE615" s="3">
        <f>AVERAGE(BRB615:BRB616)</f>
        <v>0</v>
      </c>
      <c r="BSF615" s="3">
        <f>AVERAGE(BRC615:BRC616)</f>
        <v>5299516.0000000009</v>
      </c>
      <c r="BSG615" s="3">
        <f>AVERAGE(BRD615:BRD616)</f>
        <v>5299516.0000000009</v>
      </c>
      <c r="BSH615" s="3">
        <f>AVERAGE(BRE615:BRE616)</f>
        <v>68408010000</v>
      </c>
      <c r="BSK615">
        <v>39</v>
      </c>
      <c r="BSL615">
        <v>11</v>
      </c>
      <c r="BSM615" t="s">
        <v>131</v>
      </c>
      <c r="BSN615" t="s">
        <v>27</v>
      </c>
      <c r="BSQ615">
        <v>0.5</v>
      </c>
      <c r="BSR615">
        <v>0.5</v>
      </c>
      <c r="BSS615">
        <v>3208</v>
      </c>
      <c r="BST615">
        <v>5673</v>
      </c>
      <c r="BSV615">
        <v>2016</v>
      </c>
      <c r="BSW615">
        <v>2.8759999999999999</v>
      </c>
      <c r="BSX615">
        <v>5.0839999999999996</v>
      </c>
      <c r="BSY615">
        <v>2.2080000000000002</v>
      </c>
      <c r="BTA615">
        <v>9.5000000000000001E-2</v>
      </c>
      <c r="BTB615">
        <v>1</v>
      </c>
      <c r="BTC615">
        <v>0</v>
      </c>
      <c r="BTD615">
        <v>0</v>
      </c>
      <c r="BTF615">
        <v>0</v>
      </c>
      <c r="BTI615" s="1">
        <v>44851</v>
      </c>
      <c r="BTJ615" s="6">
        <v>0.80452546296296301</v>
      </c>
      <c r="BTL615">
        <v>1</v>
      </c>
      <c r="BTN615" s="3">
        <f t="shared" ref="BTN615" si="116">((BSS615*$F$21)+$F$22)*1000/BSQ615</f>
        <v>0</v>
      </c>
      <c r="BTO615" s="3">
        <f t="shared" ref="BTO615" si="117">((BST615*$H$21)+$H$22)*1000/BSR615</f>
        <v>5299516.0000000009</v>
      </c>
      <c r="BTP615" s="3">
        <f t="shared" ref="BTP615" si="118">BTO615-BTN615</f>
        <v>5299516.0000000009</v>
      </c>
      <c r="BTQ615" s="3">
        <f t="shared" ref="BTQ615" si="119">((BSV615*$J$21)+$J$22)*1000/BSR615</f>
        <v>68408010000</v>
      </c>
      <c r="BTR615" s="3"/>
      <c r="BTU615" t="e">
        <f>ABS(100*(BTN615-BTN616)/(AVERAGE(BTN615:BTN616)))</f>
        <v>#DIV/0!</v>
      </c>
      <c r="BUA615">
        <f>ABS(100*(BTO615-BTO616)/(AVERAGE(BTO615:BTO616)))</f>
        <v>100</v>
      </c>
      <c r="BUG615">
        <f>ABS(100*(BTP615-BTP616)/(AVERAGE(BTP615:BTP616)))</f>
        <v>100</v>
      </c>
      <c r="BUM615">
        <f>ABS(100*(BTQ615-BTQ616)/(AVERAGE(BTQ615:BTQ616)))</f>
        <v>100</v>
      </c>
      <c r="BUQ615" s="3">
        <f>AVERAGE(BTN615:BTN616)</f>
        <v>0</v>
      </c>
      <c r="BUR615" s="3">
        <f>AVERAGE(BTO615:BTO616)</f>
        <v>5299516.0000000009</v>
      </c>
      <c r="BUS615" s="3">
        <f>AVERAGE(BTP615:BTP616)</f>
        <v>5299516.0000000009</v>
      </c>
      <c r="BUT615" s="3">
        <f>AVERAGE(BTQ615:BTQ616)</f>
        <v>68408010000</v>
      </c>
      <c r="BUW615">
        <v>39</v>
      </c>
      <c r="BUX615">
        <v>11</v>
      </c>
      <c r="BUY615" t="s">
        <v>131</v>
      </c>
      <c r="BUZ615" t="s">
        <v>27</v>
      </c>
      <c r="BVC615">
        <v>0.5</v>
      </c>
      <c r="BVD615">
        <v>0.5</v>
      </c>
      <c r="BVE615">
        <v>3208</v>
      </c>
      <c r="BVF615">
        <v>5673</v>
      </c>
      <c r="BVH615">
        <v>2016</v>
      </c>
      <c r="BVI615">
        <v>2.8759999999999999</v>
      </c>
      <c r="BVJ615">
        <v>5.0839999999999996</v>
      </c>
      <c r="BVK615">
        <v>2.2080000000000002</v>
      </c>
      <c r="BVM615">
        <v>9.5000000000000001E-2</v>
      </c>
      <c r="BVN615">
        <v>1</v>
      </c>
      <c r="BVO615">
        <v>0</v>
      </c>
      <c r="BVP615">
        <v>0</v>
      </c>
      <c r="BVR615">
        <v>0</v>
      </c>
      <c r="BVU615" s="1">
        <v>44851</v>
      </c>
      <c r="BVV615" s="6">
        <v>0.80452546296296301</v>
      </c>
      <c r="BVX615">
        <v>1</v>
      </c>
      <c r="BVZ615" s="3">
        <f t="shared" ref="BVZ615" si="120">((BVE615*$F$21)+$F$22)*1000/BVC615</f>
        <v>0</v>
      </c>
      <c r="BWA615" s="3">
        <f t="shared" ref="BWA615" si="121">((BVF615*$H$21)+$H$22)*1000/BVD615</f>
        <v>5299516.0000000009</v>
      </c>
      <c r="BWB615" s="3">
        <f t="shared" ref="BWB615" si="122">BWA615-BVZ615</f>
        <v>5299516.0000000009</v>
      </c>
      <c r="BWC615" s="3">
        <f t="shared" ref="BWC615" si="123">((BVH615*$J$21)+$J$22)*1000/BVD615</f>
        <v>68408010000</v>
      </c>
      <c r="BWD615" s="3"/>
      <c r="BWG615" t="e">
        <f>ABS(100*(BVZ615-BVZ616)/(AVERAGE(BVZ615:BVZ616)))</f>
        <v>#DIV/0!</v>
      </c>
      <c r="BWM615">
        <f>ABS(100*(BWA615-BWA616)/(AVERAGE(BWA615:BWA616)))</f>
        <v>100</v>
      </c>
      <c r="BWS615">
        <f>ABS(100*(BWB615-BWB616)/(AVERAGE(BWB615:BWB616)))</f>
        <v>100</v>
      </c>
      <c r="BWY615">
        <f>ABS(100*(BWC615-BWC616)/(AVERAGE(BWC615:BWC616)))</f>
        <v>100</v>
      </c>
      <c r="BXC615" s="3">
        <f>AVERAGE(BVZ615:BVZ616)</f>
        <v>0</v>
      </c>
      <c r="BXD615" s="3">
        <f>AVERAGE(BWA615:BWA616)</f>
        <v>5299516.0000000009</v>
      </c>
      <c r="BXE615" s="3">
        <f>AVERAGE(BWB615:BWB616)</f>
        <v>5299516.0000000009</v>
      </c>
      <c r="BXF615" s="3">
        <f>AVERAGE(BWC615:BWC616)</f>
        <v>68408010000</v>
      </c>
      <c r="BXI615">
        <v>39</v>
      </c>
      <c r="BXJ615">
        <v>11</v>
      </c>
      <c r="BXK615" t="s">
        <v>131</v>
      </c>
      <c r="BXL615" t="s">
        <v>27</v>
      </c>
      <c r="BXO615">
        <v>0.5</v>
      </c>
      <c r="BXP615">
        <v>0.5</v>
      </c>
      <c r="BXQ615">
        <v>3208</v>
      </c>
      <c r="BXR615">
        <v>5673</v>
      </c>
      <c r="BXT615">
        <v>2016</v>
      </c>
      <c r="BXU615">
        <v>2.8759999999999999</v>
      </c>
      <c r="BXV615">
        <v>5.0839999999999996</v>
      </c>
      <c r="BXW615">
        <v>2.2080000000000002</v>
      </c>
      <c r="BXY615">
        <v>9.5000000000000001E-2</v>
      </c>
      <c r="BXZ615">
        <v>1</v>
      </c>
      <c r="BYA615">
        <v>0</v>
      </c>
      <c r="BYB615">
        <v>0</v>
      </c>
      <c r="BYD615">
        <v>0</v>
      </c>
      <c r="BYG615" s="1">
        <v>44851</v>
      </c>
      <c r="BYH615" s="6">
        <v>0.80452546296296301</v>
      </c>
      <c r="BYJ615">
        <v>1</v>
      </c>
      <c r="BYL615" s="3">
        <f t="shared" ref="BYL615" si="124">((BXQ615*$F$21)+$F$22)*1000/BXO615</f>
        <v>0</v>
      </c>
      <c r="BYM615" s="3">
        <f t="shared" ref="BYM615" si="125">((BXR615*$H$21)+$H$22)*1000/BXP615</f>
        <v>5299516.0000000009</v>
      </c>
      <c r="BYN615" s="3">
        <f t="shared" ref="BYN615" si="126">BYM615-BYL615</f>
        <v>5299516.0000000009</v>
      </c>
      <c r="BYO615" s="3">
        <f t="shared" ref="BYO615" si="127">((BXT615*$J$21)+$J$22)*1000/BXP615</f>
        <v>68408010000</v>
      </c>
      <c r="BYP615" s="3"/>
      <c r="BYS615" t="e">
        <f>ABS(100*(BYL615-BYL616)/(AVERAGE(BYL615:BYL616)))</f>
        <v>#DIV/0!</v>
      </c>
      <c r="BYY615">
        <f>ABS(100*(BYM615-BYM616)/(AVERAGE(BYM615:BYM616)))</f>
        <v>100</v>
      </c>
      <c r="BZE615">
        <f>ABS(100*(BYN615-BYN616)/(AVERAGE(BYN615:BYN616)))</f>
        <v>100</v>
      </c>
      <c r="BZK615">
        <f>ABS(100*(BYO615-BYO616)/(AVERAGE(BYO615:BYO616)))</f>
        <v>100</v>
      </c>
      <c r="BZO615" s="3">
        <f>AVERAGE(BYL615:BYL616)</f>
        <v>0</v>
      </c>
      <c r="BZP615" s="3">
        <f>AVERAGE(BYM615:BYM616)</f>
        <v>5299516.0000000009</v>
      </c>
      <c r="BZQ615" s="3">
        <f>AVERAGE(BYN615:BYN616)</f>
        <v>5299516.0000000009</v>
      </c>
      <c r="BZR615" s="3">
        <f>AVERAGE(BYO615:BYO616)</f>
        <v>68408010000</v>
      </c>
      <c r="BZU615">
        <v>39</v>
      </c>
      <c r="BZV615">
        <v>11</v>
      </c>
      <c r="BZW615" t="s">
        <v>131</v>
      </c>
      <c r="BZX615" t="s">
        <v>27</v>
      </c>
      <c r="CAA615">
        <v>0.5</v>
      </c>
      <c r="CAB615">
        <v>0.5</v>
      </c>
      <c r="CAC615">
        <v>3208</v>
      </c>
      <c r="CAD615">
        <v>5673</v>
      </c>
      <c r="CAF615">
        <v>2016</v>
      </c>
      <c r="CAG615">
        <v>2.8759999999999999</v>
      </c>
      <c r="CAH615">
        <v>5.0839999999999996</v>
      </c>
      <c r="CAI615">
        <v>2.2080000000000002</v>
      </c>
      <c r="CAK615">
        <v>9.5000000000000001E-2</v>
      </c>
      <c r="CAL615">
        <v>1</v>
      </c>
      <c r="CAM615">
        <v>0</v>
      </c>
      <c r="CAN615">
        <v>0</v>
      </c>
      <c r="CAP615">
        <v>0</v>
      </c>
      <c r="CAS615" s="1">
        <v>44851</v>
      </c>
      <c r="CAT615" s="6">
        <v>0.80452546296296301</v>
      </c>
      <c r="CAV615">
        <v>1</v>
      </c>
      <c r="CAX615" s="3">
        <f t="shared" ref="CAX615" si="128">((CAC615*$F$21)+$F$22)*1000/CAA615</f>
        <v>0</v>
      </c>
      <c r="CAY615" s="3">
        <f t="shared" ref="CAY615" si="129">((CAD615*$H$21)+$H$22)*1000/CAB615</f>
        <v>5299516.0000000009</v>
      </c>
      <c r="CAZ615" s="3">
        <f t="shared" ref="CAZ615" si="130">CAY615-CAX615</f>
        <v>5299516.0000000009</v>
      </c>
      <c r="CBA615" s="3">
        <f t="shared" ref="CBA615" si="131">((CAF615*$J$21)+$J$22)*1000/CAB615</f>
        <v>68408010000</v>
      </c>
      <c r="CBB615" s="3"/>
      <c r="CBE615" t="e">
        <f>ABS(100*(CAX615-CAX616)/(AVERAGE(CAX615:CAX616)))</f>
        <v>#DIV/0!</v>
      </c>
      <c r="CBK615">
        <f>ABS(100*(CAY615-CAY616)/(AVERAGE(CAY615:CAY616)))</f>
        <v>100</v>
      </c>
      <c r="CBQ615">
        <f>ABS(100*(CAZ615-CAZ616)/(AVERAGE(CAZ615:CAZ616)))</f>
        <v>100</v>
      </c>
      <c r="CBW615">
        <f>ABS(100*(CBA615-CBA616)/(AVERAGE(CBA615:CBA616)))</f>
        <v>100</v>
      </c>
      <c r="CCA615" s="3">
        <f>AVERAGE(CAX615:CAX616)</f>
        <v>0</v>
      </c>
      <c r="CCB615" s="3">
        <f>AVERAGE(CAY615:CAY616)</f>
        <v>5299516.0000000009</v>
      </c>
      <c r="CCC615" s="3">
        <f>AVERAGE(CAZ615:CAZ616)</f>
        <v>5299516.0000000009</v>
      </c>
      <c r="CCD615" s="3">
        <f>AVERAGE(CBA615:CBA616)</f>
        <v>68408010000</v>
      </c>
      <c r="CCG615">
        <v>39</v>
      </c>
      <c r="CCH615">
        <v>11</v>
      </c>
      <c r="CCI615" t="s">
        <v>131</v>
      </c>
      <c r="CCJ615" t="s">
        <v>27</v>
      </c>
      <c r="CCM615">
        <v>0.5</v>
      </c>
      <c r="CCN615">
        <v>0.5</v>
      </c>
      <c r="CCO615">
        <v>3208</v>
      </c>
      <c r="CCP615">
        <v>5673</v>
      </c>
      <c r="CCR615">
        <v>2016</v>
      </c>
      <c r="CCS615">
        <v>2.8759999999999999</v>
      </c>
      <c r="CCT615">
        <v>5.0839999999999996</v>
      </c>
      <c r="CCU615">
        <v>2.2080000000000002</v>
      </c>
      <c r="CCW615">
        <v>9.5000000000000001E-2</v>
      </c>
      <c r="CCX615">
        <v>1</v>
      </c>
      <c r="CCY615">
        <v>0</v>
      </c>
      <c r="CCZ615">
        <v>0</v>
      </c>
      <c r="CDB615">
        <v>0</v>
      </c>
      <c r="CDE615" s="1">
        <v>44851</v>
      </c>
      <c r="CDF615" s="6">
        <v>0.80452546296296301</v>
      </c>
      <c r="CDH615">
        <v>1</v>
      </c>
      <c r="CDJ615" s="3">
        <f t="shared" ref="CDJ615" si="132">((CCO615*$F$21)+$F$22)*1000/CCM615</f>
        <v>0</v>
      </c>
      <c r="CDK615" s="3">
        <f t="shared" ref="CDK615" si="133">((CCP615*$H$21)+$H$22)*1000/CCN615</f>
        <v>5299516.0000000009</v>
      </c>
      <c r="CDL615" s="3">
        <f t="shared" ref="CDL615" si="134">CDK615-CDJ615</f>
        <v>5299516.0000000009</v>
      </c>
      <c r="CDM615" s="3">
        <f t="shared" ref="CDM615" si="135">((CCR615*$J$21)+$J$22)*1000/CCN615</f>
        <v>68408010000</v>
      </c>
      <c r="CDN615" s="3"/>
      <c r="CDQ615" t="e">
        <f>ABS(100*(CDJ615-CDJ616)/(AVERAGE(CDJ615:CDJ616)))</f>
        <v>#DIV/0!</v>
      </c>
      <c r="CDW615">
        <f>ABS(100*(CDK615-CDK616)/(AVERAGE(CDK615:CDK616)))</f>
        <v>100</v>
      </c>
      <c r="CEC615">
        <f>ABS(100*(CDL615-CDL616)/(AVERAGE(CDL615:CDL616)))</f>
        <v>100</v>
      </c>
      <c r="CEI615">
        <f>ABS(100*(CDM615-CDM616)/(AVERAGE(CDM615:CDM616)))</f>
        <v>100</v>
      </c>
      <c r="CEM615" s="3">
        <f>AVERAGE(CDJ615:CDJ616)</f>
        <v>0</v>
      </c>
      <c r="CEN615" s="3">
        <f>AVERAGE(CDK615:CDK616)</f>
        <v>5299516.0000000009</v>
      </c>
      <c r="CEO615" s="3">
        <f>AVERAGE(CDL615:CDL616)</f>
        <v>5299516.0000000009</v>
      </c>
      <c r="CEP615" s="3">
        <f>AVERAGE(CDM615:CDM616)</f>
        <v>68408010000</v>
      </c>
      <c r="CES615">
        <v>39</v>
      </c>
      <c r="CET615">
        <v>11</v>
      </c>
      <c r="CEU615" t="s">
        <v>131</v>
      </c>
      <c r="CEV615" t="s">
        <v>27</v>
      </c>
      <c r="CEY615">
        <v>0.5</v>
      </c>
      <c r="CEZ615">
        <v>0.5</v>
      </c>
      <c r="CFA615">
        <v>3208</v>
      </c>
      <c r="CFB615">
        <v>5673</v>
      </c>
      <c r="CFD615">
        <v>2016</v>
      </c>
      <c r="CFE615">
        <v>2.8759999999999999</v>
      </c>
      <c r="CFF615">
        <v>5.0839999999999996</v>
      </c>
      <c r="CFG615">
        <v>2.2080000000000002</v>
      </c>
      <c r="CFI615">
        <v>9.5000000000000001E-2</v>
      </c>
      <c r="CFJ615">
        <v>1</v>
      </c>
      <c r="CFK615">
        <v>0</v>
      </c>
      <c r="CFL615">
        <v>0</v>
      </c>
      <c r="CFN615">
        <v>0</v>
      </c>
      <c r="CFQ615" s="1">
        <v>44851</v>
      </c>
      <c r="CFR615" s="6">
        <v>0.80452546296296301</v>
      </c>
      <c r="CFT615">
        <v>1</v>
      </c>
      <c r="CFV615" s="3">
        <f t="shared" ref="CFV615" si="136">((CFA615*$F$21)+$F$22)*1000/CEY615</f>
        <v>0</v>
      </c>
      <c r="CFW615" s="3">
        <f t="shared" ref="CFW615" si="137">((CFB615*$H$21)+$H$22)*1000/CEZ615</f>
        <v>5299516.0000000009</v>
      </c>
      <c r="CFX615" s="3">
        <f t="shared" ref="CFX615" si="138">CFW615-CFV615</f>
        <v>5299516.0000000009</v>
      </c>
      <c r="CFY615" s="3">
        <f t="shared" ref="CFY615" si="139">((CFD615*$J$21)+$J$22)*1000/CEZ615</f>
        <v>68408010000</v>
      </c>
      <c r="CFZ615" s="3"/>
      <c r="CGC615" t="e">
        <f>ABS(100*(CFV615-CFV616)/(AVERAGE(CFV615:CFV616)))</f>
        <v>#DIV/0!</v>
      </c>
      <c r="CGI615">
        <f>ABS(100*(CFW615-CFW616)/(AVERAGE(CFW615:CFW616)))</f>
        <v>100</v>
      </c>
      <c r="CGO615">
        <f>ABS(100*(CFX615-CFX616)/(AVERAGE(CFX615:CFX616)))</f>
        <v>100</v>
      </c>
      <c r="CGU615">
        <f>ABS(100*(CFY615-CFY616)/(AVERAGE(CFY615:CFY616)))</f>
        <v>100</v>
      </c>
      <c r="CGY615" s="3">
        <f>AVERAGE(CFV615:CFV616)</f>
        <v>0</v>
      </c>
      <c r="CGZ615" s="3">
        <f>AVERAGE(CFW615:CFW616)</f>
        <v>5299516.0000000009</v>
      </c>
      <c r="CHA615" s="3">
        <f>AVERAGE(CFX615:CFX616)</f>
        <v>5299516.0000000009</v>
      </c>
      <c r="CHB615" s="3">
        <f>AVERAGE(CFY615:CFY616)</f>
        <v>68408010000</v>
      </c>
      <c r="CHE615">
        <v>39</v>
      </c>
      <c r="CHF615">
        <v>11</v>
      </c>
      <c r="CHG615" t="s">
        <v>131</v>
      </c>
      <c r="CHH615" t="s">
        <v>27</v>
      </c>
      <c r="CHK615">
        <v>0.5</v>
      </c>
      <c r="CHL615">
        <v>0.5</v>
      </c>
      <c r="CHM615">
        <v>3208</v>
      </c>
      <c r="CHN615">
        <v>5673</v>
      </c>
      <c r="CHP615">
        <v>2016</v>
      </c>
      <c r="CHQ615">
        <v>2.8759999999999999</v>
      </c>
      <c r="CHR615">
        <v>5.0839999999999996</v>
      </c>
      <c r="CHS615">
        <v>2.2080000000000002</v>
      </c>
      <c r="CHU615">
        <v>9.5000000000000001E-2</v>
      </c>
      <c r="CHV615">
        <v>1</v>
      </c>
      <c r="CHW615">
        <v>0</v>
      </c>
      <c r="CHX615">
        <v>0</v>
      </c>
      <c r="CHZ615">
        <v>0</v>
      </c>
      <c r="CIC615" s="1">
        <v>44851</v>
      </c>
      <c r="CID615" s="6">
        <v>0.80452546296296301</v>
      </c>
      <c r="CIF615">
        <v>1</v>
      </c>
      <c r="CIH615" s="3">
        <f t="shared" ref="CIH615" si="140">((CHM615*$F$21)+$F$22)*1000/CHK615</f>
        <v>0</v>
      </c>
      <c r="CII615" s="3">
        <f t="shared" ref="CII615" si="141">((CHN615*$H$21)+$H$22)*1000/CHL615</f>
        <v>5299516.0000000009</v>
      </c>
      <c r="CIJ615" s="3">
        <f t="shared" ref="CIJ615" si="142">CII615-CIH615</f>
        <v>5299516.0000000009</v>
      </c>
      <c r="CIK615" s="3">
        <f t="shared" ref="CIK615" si="143">((CHP615*$J$21)+$J$22)*1000/CHL615</f>
        <v>68408010000</v>
      </c>
      <c r="CIL615" s="3"/>
      <c r="CIO615" t="e">
        <f>ABS(100*(CIH615-CIH616)/(AVERAGE(CIH615:CIH616)))</f>
        <v>#DIV/0!</v>
      </c>
      <c r="CIU615">
        <f>ABS(100*(CII615-CII616)/(AVERAGE(CII615:CII616)))</f>
        <v>100</v>
      </c>
      <c r="CJA615">
        <f>ABS(100*(CIJ615-CIJ616)/(AVERAGE(CIJ615:CIJ616)))</f>
        <v>100</v>
      </c>
      <c r="CJG615">
        <f>ABS(100*(CIK615-CIK616)/(AVERAGE(CIK615:CIK616)))</f>
        <v>100</v>
      </c>
      <c r="CJK615" s="3">
        <f>AVERAGE(CIH615:CIH616)</f>
        <v>0</v>
      </c>
      <c r="CJL615" s="3">
        <f>AVERAGE(CII615:CII616)</f>
        <v>5299516.0000000009</v>
      </c>
      <c r="CJM615" s="3">
        <f>AVERAGE(CIJ615:CIJ616)</f>
        <v>5299516.0000000009</v>
      </c>
      <c r="CJN615" s="3">
        <f>AVERAGE(CIK615:CIK616)</f>
        <v>68408010000</v>
      </c>
      <c r="CJQ615">
        <v>39</v>
      </c>
      <c r="CJR615">
        <v>11</v>
      </c>
      <c r="CJS615" t="s">
        <v>131</v>
      </c>
      <c r="CJT615" t="s">
        <v>27</v>
      </c>
      <c r="CJW615">
        <v>0.5</v>
      </c>
      <c r="CJX615">
        <v>0.5</v>
      </c>
      <c r="CJY615">
        <v>3208</v>
      </c>
      <c r="CJZ615">
        <v>5673</v>
      </c>
      <c r="CKB615">
        <v>2016</v>
      </c>
      <c r="CKC615">
        <v>2.8759999999999999</v>
      </c>
      <c r="CKD615">
        <v>5.0839999999999996</v>
      </c>
      <c r="CKE615">
        <v>2.2080000000000002</v>
      </c>
      <c r="CKG615">
        <v>9.5000000000000001E-2</v>
      </c>
      <c r="CKH615">
        <v>1</v>
      </c>
      <c r="CKI615">
        <v>0</v>
      </c>
      <c r="CKJ615">
        <v>0</v>
      </c>
      <c r="CKL615">
        <v>0</v>
      </c>
      <c r="CKO615" s="1">
        <v>44851</v>
      </c>
      <c r="CKP615" s="6">
        <v>0.80452546296296301</v>
      </c>
      <c r="CKR615">
        <v>1</v>
      </c>
      <c r="CKT615" s="3">
        <f t="shared" ref="CKT615" si="144">((CJY615*$F$21)+$F$22)*1000/CJW615</f>
        <v>0</v>
      </c>
      <c r="CKU615" s="3">
        <f t="shared" ref="CKU615" si="145">((CJZ615*$H$21)+$H$22)*1000/CJX615</f>
        <v>5299516.0000000009</v>
      </c>
      <c r="CKV615" s="3">
        <f t="shared" ref="CKV615" si="146">CKU615-CKT615</f>
        <v>5299516.0000000009</v>
      </c>
      <c r="CKW615" s="3">
        <f t="shared" ref="CKW615" si="147">((CKB615*$J$21)+$J$22)*1000/CJX615</f>
        <v>68408010000</v>
      </c>
      <c r="CKX615" s="3"/>
      <c r="CLA615" t="e">
        <f>ABS(100*(CKT615-CKT616)/(AVERAGE(CKT615:CKT616)))</f>
        <v>#DIV/0!</v>
      </c>
      <c r="CLG615">
        <f>ABS(100*(CKU615-CKU616)/(AVERAGE(CKU615:CKU616)))</f>
        <v>100</v>
      </c>
      <c r="CLM615">
        <f>ABS(100*(CKV615-CKV616)/(AVERAGE(CKV615:CKV616)))</f>
        <v>100</v>
      </c>
      <c r="CLS615">
        <f>ABS(100*(CKW615-CKW616)/(AVERAGE(CKW615:CKW616)))</f>
        <v>100</v>
      </c>
      <c r="CLW615" s="3">
        <f>AVERAGE(CKT615:CKT616)</f>
        <v>0</v>
      </c>
      <c r="CLX615" s="3">
        <f>AVERAGE(CKU615:CKU616)</f>
        <v>5299516.0000000009</v>
      </c>
      <c r="CLY615" s="3">
        <f>AVERAGE(CKV615:CKV616)</f>
        <v>5299516.0000000009</v>
      </c>
      <c r="CLZ615" s="3">
        <f>AVERAGE(CKW615:CKW616)</f>
        <v>68408010000</v>
      </c>
      <c r="CMC615">
        <v>39</v>
      </c>
      <c r="CMD615">
        <v>11</v>
      </c>
      <c r="CME615" t="s">
        <v>131</v>
      </c>
      <c r="CMF615" t="s">
        <v>27</v>
      </c>
      <c r="CMI615">
        <v>0.5</v>
      </c>
      <c r="CMJ615">
        <v>0.5</v>
      </c>
      <c r="CMK615">
        <v>3208</v>
      </c>
      <c r="CML615">
        <v>5673</v>
      </c>
      <c r="CMN615">
        <v>2016</v>
      </c>
      <c r="CMO615">
        <v>2.8759999999999999</v>
      </c>
      <c r="CMP615">
        <v>5.0839999999999996</v>
      </c>
      <c r="CMQ615">
        <v>2.2080000000000002</v>
      </c>
      <c r="CMS615">
        <v>9.5000000000000001E-2</v>
      </c>
      <c r="CMT615">
        <v>1</v>
      </c>
      <c r="CMU615">
        <v>0</v>
      </c>
      <c r="CMV615">
        <v>0</v>
      </c>
      <c r="CMX615">
        <v>0</v>
      </c>
      <c r="CNA615" s="1">
        <v>44851</v>
      </c>
      <c r="CNB615" s="6">
        <v>0.80452546296296301</v>
      </c>
      <c r="CND615">
        <v>1</v>
      </c>
      <c r="CNF615" s="3">
        <f t="shared" ref="CNF615" si="148">((CMK615*$F$21)+$F$22)*1000/CMI615</f>
        <v>0</v>
      </c>
      <c r="CNG615" s="3">
        <f t="shared" ref="CNG615" si="149">((CML615*$H$21)+$H$22)*1000/CMJ615</f>
        <v>5299516.0000000009</v>
      </c>
      <c r="CNH615" s="3">
        <f t="shared" ref="CNH615" si="150">CNG615-CNF615</f>
        <v>5299516.0000000009</v>
      </c>
      <c r="CNI615" s="3">
        <f t="shared" ref="CNI615" si="151">((CMN615*$J$21)+$J$22)*1000/CMJ615</f>
        <v>68408010000</v>
      </c>
      <c r="CNJ615" s="3"/>
      <c r="CNM615" t="e">
        <f>ABS(100*(CNF615-CNF616)/(AVERAGE(CNF615:CNF616)))</f>
        <v>#DIV/0!</v>
      </c>
      <c r="CNS615">
        <f>ABS(100*(CNG615-CNG616)/(AVERAGE(CNG615:CNG616)))</f>
        <v>100</v>
      </c>
      <c r="CNY615">
        <f>ABS(100*(CNH615-CNH616)/(AVERAGE(CNH615:CNH616)))</f>
        <v>100</v>
      </c>
      <c r="COE615">
        <f>ABS(100*(CNI615-CNI616)/(AVERAGE(CNI615:CNI616)))</f>
        <v>100</v>
      </c>
      <c r="COI615" s="3">
        <f>AVERAGE(CNF615:CNF616)</f>
        <v>0</v>
      </c>
      <c r="COJ615" s="3">
        <f>AVERAGE(CNG615:CNG616)</f>
        <v>5299516.0000000009</v>
      </c>
      <c r="COK615" s="3">
        <f>AVERAGE(CNH615:CNH616)</f>
        <v>5299516.0000000009</v>
      </c>
      <c r="COL615" s="3">
        <f>AVERAGE(CNI615:CNI616)</f>
        <v>68408010000</v>
      </c>
      <c r="COO615">
        <v>39</v>
      </c>
      <c r="COP615">
        <v>11</v>
      </c>
      <c r="COQ615" t="s">
        <v>131</v>
      </c>
      <c r="COR615" t="s">
        <v>27</v>
      </c>
      <c r="COU615">
        <v>0.5</v>
      </c>
      <c r="COV615">
        <v>0.5</v>
      </c>
      <c r="COW615">
        <v>3208</v>
      </c>
      <c r="COX615">
        <v>5673</v>
      </c>
      <c r="COZ615">
        <v>2016</v>
      </c>
      <c r="CPA615">
        <v>2.8759999999999999</v>
      </c>
      <c r="CPB615">
        <v>5.0839999999999996</v>
      </c>
      <c r="CPC615">
        <v>2.2080000000000002</v>
      </c>
      <c r="CPE615">
        <v>9.5000000000000001E-2</v>
      </c>
      <c r="CPF615">
        <v>1</v>
      </c>
      <c r="CPG615">
        <v>0</v>
      </c>
      <c r="CPH615">
        <v>0</v>
      </c>
      <c r="CPJ615">
        <v>0</v>
      </c>
      <c r="CPM615" s="1">
        <v>44851</v>
      </c>
      <c r="CPN615" s="6">
        <v>0.80452546296296301</v>
      </c>
      <c r="CPP615">
        <v>1</v>
      </c>
      <c r="CPR615" s="3">
        <f t="shared" ref="CPR615" si="152">((COW615*$F$21)+$F$22)*1000/COU615</f>
        <v>0</v>
      </c>
      <c r="CPS615" s="3">
        <f t="shared" ref="CPS615" si="153">((COX615*$H$21)+$H$22)*1000/COV615</f>
        <v>5299516.0000000009</v>
      </c>
      <c r="CPT615" s="3">
        <f t="shared" ref="CPT615" si="154">CPS615-CPR615</f>
        <v>5299516.0000000009</v>
      </c>
      <c r="CPU615" s="3">
        <f t="shared" ref="CPU615" si="155">((COZ615*$J$21)+$J$22)*1000/COV615</f>
        <v>68408010000</v>
      </c>
      <c r="CPV615" s="3"/>
      <c r="CPY615" t="e">
        <f>ABS(100*(CPR615-CPR616)/(AVERAGE(CPR615:CPR616)))</f>
        <v>#DIV/0!</v>
      </c>
      <c r="CQE615">
        <f>ABS(100*(CPS615-CPS616)/(AVERAGE(CPS615:CPS616)))</f>
        <v>100</v>
      </c>
      <c r="CQK615">
        <f>ABS(100*(CPT615-CPT616)/(AVERAGE(CPT615:CPT616)))</f>
        <v>100</v>
      </c>
      <c r="CQQ615">
        <f>ABS(100*(CPU615-CPU616)/(AVERAGE(CPU615:CPU616)))</f>
        <v>100</v>
      </c>
      <c r="CQU615" s="3">
        <f>AVERAGE(CPR615:CPR616)</f>
        <v>0</v>
      </c>
      <c r="CQV615" s="3">
        <f>AVERAGE(CPS615:CPS616)</f>
        <v>5299516.0000000009</v>
      </c>
      <c r="CQW615" s="3">
        <f>AVERAGE(CPT615:CPT616)</f>
        <v>5299516.0000000009</v>
      </c>
      <c r="CQX615" s="3">
        <f>AVERAGE(CPU615:CPU616)</f>
        <v>68408010000</v>
      </c>
      <c r="CRA615">
        <v>39</v>
      </c>
      <c r="CRB615">
        <v>11</v>
      </c>
      <c r="CRC615" t="s">
        <v>131</v>
      </c>
      <c r="CRD615" t="s">
        <v>27</v>
      </c>
      <c r="CRG615">
        <v>0.5</v>
      </c>
      <c r="CRH615">
        <v>0.5</v>
      </c>
      <c r="CRI615">
        <v>3208</v>
      </c>
      <c r="CRJ615">
        <v>5673</v>
      </c>
      <c r="CRL615">
        <v>2016</v>
      </c>
      <c r="CRM615">
        <v>2.8759999999999999</v>
      </c>
      <c r="CRN615">
        <v>5.0839999999999996</v>
      </c>
      <c r="CRO615">
        <v>2.2080000000000002</v>
      </c>
      <c r="CRQ615">
        <v>9.5000000000000001E-2</v>
      </c>
      <c r="CRR615">
        <v>1</v>
      </c>
      <c r="CRS615">
        <v>0</v>
      </c>
      <c r="CRT615">
        <v>0</v>
      </c>
      <c r="CRV615">
        <v>0</v>
      </c>
      <c r="CRY615" s="1">
        <v>44851</v>
      </c>
      <c r="CRZ615" s="6">
        <v>0.80452546296296301</v>
      </c>
      <c r="CSB615">
        <v>1</v>
      </c>
      <c r="CSD615" s="3">
        <f t="shared" ref="CSD615" si="156">((CRI615*$F$21)+$F$22)*1000/CRG615</f>
        <v>0</v>
      </c>
      <c r="CSE615" s="3">
        <f t="shared" ref="CSE615" si="157">((CRJ615*$H$21)+$H$22)*1000/CRH615</f>
        <v>5299516.0000000009</v>
      </c>
      <c r="CSF615" s="3">
        <f t="shared" ref="CSF615" si="158">CSE615-CSD615</f>
        <v>5299516.0000000009</v>
      </c>
      <c r="CSG615" s="3">
        <f t="shared" ref="CSG615" si="159">((CRL615*$J$21)+$J$22)*1000/CRH615</f>
        <v>68408010000</v>
      </c>
      <c r="CSH615" s="3"/>
      <c r="CSK615" t="e">
        <f>ABS(100*(CSD615-CSD616)/(AVERAGE(CSD615:CSD616)))</f>
        <v>#DIV/0!</v>
      </c>
      <c r="CSQ615">
        <f>ABS(100*(CSE615-CSE616)/(AVERAGE(CSE615:CSE616)))</f>
        <v>100</v>
      </c>
      <c r="CSW615">
        <f>ABS(100*(CSF615-CSF616)/(AVERAGE(CSF615:CSF616)))</f>
        <v>100</v>
      </c>
      <c r="CTC615">
        <f>ABS(100*(CSG615-CSG616)/(AVERAGE(CSG615:CSG616)))</f>
        <v>100</v>
      </c>
      <c r="CTG615" s="3">
        <f>AVERAGE(CSD615:CSD616)</f>
        <v>0</v>
      </c>
      <c r="CTH615" s="3">
        <f>AVERAGE(CSE615:CSE616)</f>
        <v>5299516.0000000009</v>
      </c>
      <c r="CTI615" s="3">
        <f>AVERAGE(CSF615:CSF616)</f>
        <v>5299516.0000000009</v>
      </c>
      <c r="CTJ615" s="3">
        <f>AVERAGE(CSG615:CSG616)</f>
        <v>68408010000</v>
      </c>
      <c r="CTM615">
        <v>39</v>
      </c>
      <c r="CTN615">
        <v>11</v>
      </c>
      <c r="CTO615" t="s">
        <v>131</v>
      </c>
      <c r="CTP615" t="s">
        <v>27</v>
      </c>
      <c r="CTS615">
        <v>0.5</v>
      </c>
      <c r="CTT615">
        <v>0.5</v>
      </c>
      <c r="CTU615">
        <v>3208</v>
      </c>
      <c r="CTV615">
        <v>5673</v>
      </c>
      <c r="CTX615">
        <v>2016</v>
      </c>
      <c r="CTY615">
        <v>2.8759999999999999</v>
      </c>
      <c r="CTZ615">
        <v>5.0839999999999996</v>
      </c>
      <c r="CUA615">
        <v>2.2080000000000002</v>
      </c>
      <c r="CUC615">
        <v>9.5000000000000001E-2</v>
      </c>
      <c r="CUD615">
        <v>1</v>
      </c>
      <c r="CUE615">
        <v>0</v>
      </c>
      <c r="CUF615">
        <v>0</v>
      </c>
      <c r="CUH615">
        <v>0</v>
      </c>
      <c r="CUK615" s="1">
        <v>44851</v>
      </c>
      <c r="CUL615" s="6">
        <v>0.80452546296296301</v>
      </c>
      <c r="CUN615">
        <v>1</v>
      </c>
      <c r="CUP615" s="3">
        <f t="shared" ref="CUP615" si="160">((CTU615*$F$21)+$F$22)*1000/CTS615</f>
        <v>0</v>
      </c>
      <c r="CUQ615" s="3">
        <f t="shared" ref="CUQ615" si="161">((CTV615*$H$21)+$H$22)*1000/CTT615</f>
        <v>5299516.0000000009</v>
      </c>
      <c r="CUR615" s="3">
        <f t="shared" ref="CUR615" si="162">CUQ615-CUP615</f>
        <v>5299516.0000000009</v>
      </c>
      <c r="CUS615" s="3">
        <f t="shared" ref="CUS615" si="163">((CTX615*$J$21)+$J$22)*1000/CTT615</f>
        <v>68408010000</v>
      </c>
      <c r="CUT615" s="3"/>
      <c r="CUW615" t="e">
        <f>ABS(100*(CUP615-CUP616)/(AVERAGE(CUP615:CUP616)))</f>
        <v>#DIV/0!</v>
      </c>
      <c r="CVC615">
        <f>ABS(100*(CUQ615-CUQ616)/(AVERAGE(CUQ615:CUQ616)))</f>
        <v>100</v>
      </c>
      <c r="CVI615">
        <f>ABS(100*(CUR615-CUR616)/(AVERAGE(CUR615:CUR616)))</f>
        <v>100</v>
      </c>
      <c r="CVO615">
        <f>ABS(100*(CUS615-CUS616)/(AVERAGE(CUS615:CUS616)))</f>
        <v>100</v>
      </c>
      <c r="CVS615" s="3">
        <f>AVERAGE(CUP615:CUP616)</f>
        <v>0</v>
      </c>
      <c r="CVT615" s="3">
        <f>AVERAGE(CUQ615:CUQ616)</f>
        <v>5299516.0000000009</v>
      </c>
      <c r="CVU615" s="3">
        <f>AVERAGE(CUR615:CUR616)</f>
        <v>5299516.0000000009</v>
      </c>
      <c r="CVV615" s="3">
        <f>AVERAGE(CUS615:CUS616)</f>
        <v>68408010000</v>
      </c>
      <c r="CVY615">
        <v>39</v>
      </c>
      <c r="CVZ615">
        <v>11</v>
      </c>
      <c r="CWA615" t="s">
        <v>131</v>
      </c>
      <c r="CWB615" t="s">
        <v>27</v>
      </c>
      <c r="CWE615">
        <v>0.5</v>
      </c>
      <c r="CWF615">
        <v>0.5</v>
      </c>
      <c r="CWG615">
        <v>3208</v>
      </c>
      <c r="CWH615">
        <v>5673</v>
      </c>
      <c r="CWJ615">
        <v>2016</v>
      </c>
      <c r="CWK615">
        <v>2.8759999999999999</v>
      </c>
      <c r="CWL615">
        <v>5.0839999999999996</v>
      </c>
      <c r="CWM615">
        <v>2.2080000000000002</v>
      </c>
      <c r="CWO615">
        <v>9.5000000000000001E-2</v>
      </c>
      <c r="CWP615">
        <v>1</v>
      </c>
      <c r="CWQ615">
        <v>0</v>
      </c>
      <c r="CWR615">
        <v>0</v>
      </c>
      <c r="CWT615">
        <v>0</v>
      </c>
      <c r="CWW615" s="1">
        <v>44851</v>
      </c>
      <c r="CWX615" s="6">
        <v>0.80452546296296301</v>
      </c>
      <c r="CWZ615">
        <v>1</v>
      </c>
      <c r="CXB615" s="3">
        <f t="shared" ref="CXB615" si="164">((CWG615*$F$21)+$F$22)*1000/CWE615</f>
        <v>0</v>
      </c>
      <c r="CXC615" s="3">
        <f t="shared" ref="CXC615" si="165">((CWH615*$H$21)+$H$22)*1000/CWF615</f>
        <v>5299516.0000000009</v>
      </c>
      <c r="CXD615" s="3">
        <f t="shared" ref="CXD615" si="166">CXC615-CXB615</f>
        <v>5299516.0000000009</v>
      </c>
      <c r="CXE615" s="3">
        <f t="shared" ref="CXE615" si="167">((CWJ615*$J$21)+$J$22)*1000/CWF615</f>
        <v>68408010000</v>
      </c>
      <c r="CXF615" s="3"/>
      <c r="CXI615" t="e">
        <f>ABS(100*(CXB615-CXB616)/(AVERAGE(CXB615:CXB616)))</f>
        <v>#DIV/0!</v>
      </c>
      <c r="CXO615">
        <f>ABS(100*(CXC615-CXC616)/(AVERAGE(CXC615:CXC616)))</f>
        <v>100</v>
      </c>
      <c r="CXU615">
        <f>ABS(100*(CXD615-CXD616)/(AVERAGE(CXD615:CXD616)))</f>
        <v>100</v>
      </c>
      <c r="CYA615">
        <f>ABS(100*(CXE615-CXE616)/(AVERAGE(CXE615:CXE616)))</f>
        <v>100</v>
      </c>
      <c r="CYE615" s="3">
        <f>AVERAGE(CXB615:CXB616)</f>
        <v>0</v>
      </c>
      <c r="CYF615" s="3">
        <f>AVERAGE(CXC615:CXC616)</f>
        <v>5299516.0000000009</v>
      </c>
      <c r="CYG615" s="3">
        <f>AVERAGE(CXD615:CXD616)</f>
        <v>5299516.0000000009</v>
      </c>
      <c r="CYH615" s="3">
        <f>AVERAGE(CXE615:CXE616)</f>
        <v>68408010000</v>
      </c>
      <c r="CYK615">
        <v>39</v>
      </c>
      <c r="CYL615">
        <v>11</v>
      </c>
      <c r="CYM615" t="s">
        <v>131</v>
      </c>
      <c r="CYN615" t="s">
        <v>27</v>
      </c>
      <c r="CYQ615">
        <v>0.5</v>
      </c>
      <c r="CYR615">
        <v>0.5</v>
      </c>
      <c r="CYS615">
        <v>3208</v>
      </c>
      <c r="CYT615">
        <v>5673</v>
      </c>
      <c r="CYV615">
        <v>2016</v>
      </c>
      <c r="CYW615">
        <v>2.8759999999999999</v>
      </c>
      <c r="CYX615">
        <v>5.0839999999999996</v>
      </c>
      <c r="CYY615">
        <v>2.2080000000000002</v>
      </c>
      <c r="CZA615">
        <v>9.5000000000000001E-2</v>
      </c>
      <c r="CZB615">
        <v>1</v>
      </c>
      <c r="CZC615">
        <v>0</v>
      </c>
      <c r="CZD615">
        <v>0</v>
      </c>
      <c r="CZF615">
        <v>0</v>
      </c>
      <c r="CZI615" s="1">
        <v>44851</v>
      </c>
      <c r="CZJ615" s="6">
        <v>0.80452546296296301</v>
      </c>
      <c r="CZL615">
        <v>1</v>
      </c>
      <c r="CZN615" s="3">
        <f t="shared" ref="CZN615" si="168">((CYS615*$F$21)+$F$22)*1000/CYQ615</f>
        <v>0</v>
      </c>
      <c r="CZO615" s="3">
        <f t="shared" ref="CZO615" si="169">((CYT615*$H$21)+$H$22)*1000/CYR615</f>
        <v>5299516.0000000009</v>
      </c>
      <c r="CZP615" s="3">
        <f t="shared" ref="CZP615" si="170">CZO615-CZN615</f>
        <v>5299516.0000000009</v>
      </c>
      <c r="CZQ615" s="3">
        <f t="shared" ref="CZQ615" si="171">((CYV615*$J$21)+$J$22)*1000/CYR615</f>
        <v>68408010000</v>
      </c>
      <c r="CZR615" s="3"/>
      <c r="CZU615" t="e">
        <f>ABS(100*(CZN615-CZN616)/(AVERAGE(CZN615:CZN616)))</f>
        <v>#DIV/0!</v>
      </c>
      <c r="DAA615">
        <f>ABS(100*(CZO615-CZO616)/(AVERAGE(CZO615:CZO616)))</f>
        <v>100</v>
      </c>
      <c r="DAG615">
        <f>ABS(100*(CZP615-CZP616)/(AVERAGE(CZP615:CZP616)))</f>
        <v>100</v>
      </c>
      <c r="DAM615">
        <f>ABS(100*(CZQ615-CZQ616)/(AVERAGE(CZQ615:CZQ616)))</f>
        <v>100</v>
      </c>
      <c r="DAQ615" s="3">
        <f>AVERAGE(CZN615:CZN616)</f>
        <v>0</v>
      </c>
      <c r="DAR615" s="3">
        <f>AVERAGE(CZO615:CZO616)</f>
        <v>5299516.0000000009</v>
      </c>
      <c r="DAS615" s="3">
        <f>AVERAGE(CZP615:CZP616)</f>
        <v>5299516.0000000009</v>
      </c>
      <c r="DAT615" s="3">
        <f>AVERAGE(CZQ615:CZQ616)</f>
        <v>68408010000</v>
      </c>
      <c r="DAW615">
        <v>39</v>
      </c>
      <c r="DAX615">
        <v>11</v>
      </c>
      <c r="DAY615" t="s">
        <v>131</v>
      </c>
      <c r="DAZ615" t="s">
        <v>27</v>
      </c>
      <c r="DBC615">
        <v>0.5</v>
      </c>
      <c r="DBD615">
        <v>0.5</v>
      </c>
      <c r="DBE615">
        <v>3208</v>
      </c>
      <c r="DBF615">
        <v>5673</v>
      </c>
      <c r="DBH615">
        <v>2016</v>
      </c>
      <c r="DBI615">
        <v>2.8759999999999999</v>
      </c>
      <c r="DBJ615">
        <v>5.0839999999999996</v>
      </c>
      <c r="DBK615">
        <v>2.2080000000000002</v>
      </c>
      <c r="DBM615">
        <v>9.5000000000000001E-2</v>
      </c>
      <c r="DBN615">
        <v>1</v>
      </c>
      <c r="DBO615">
        <v>0</v>
      </c>
      <c r="DBP615">
        <v>0</v>
      </c>
      <c r="DBR615">
        <v>0</v>
      </c>
      <c r="DBU615" s="1">
        <v>44851</v>
      </c>
      <c r="DBV615" s="6">
        <v>0.80452546296296301</v>
      </c>
      <c r="DBX615">
        <v>1</v>
      </c>
      <c r="DBZ615" s="3">
        <f t="shared" ref="DBZ615" si="172">((DBE615*$F$21)+$F$22)*1000/DBC615</f>
        <v>0</v>
      </c>
      <c r="DCA615" s="3">
        <f t="shared" ref="DCA615" si="173">((DBF615*$H$21)+$H$22)*1000/DBD615</f>
        <v>5299516.0000000009</v>
      </c>
      <c r="DCB615" s="3">
        <f t="shared" ref="DCB615" si="174">DCA615-DBZ615</f>
        <v>5299516.0000000009</v>
      </c>
      <c r="DCC615" s="3">
        <f t="shared" ref="DCC615" si="175">((DBH615*$J$21)+$J$22)*1000/DBD615</f>
        <v>68408010000</v>
      </c>
      <c r="DCD615" s="3"/>
      <c r="DCG615" t="e">
        <f>ABS(100*(DBZ615-DBZ616)/(AVERAGE(DBZ615:DBZ616)))</f>
        <v>#DIV/0!</v>
      </c>
      <c r="DCM615">
        <f>ABS(100*(DCA615-DCA616)/(AVERAGE(DCA615:DCA616)))</f>
        <v>100</v>
      </c>
      <c r="DCS615">
        <f>ABS(100*(DCB615-DCB616)/(AVERAGE(DCB615:DCB616)))</f>
        <v>100</v>
      </c>
      <c r="DCY615">
        <f>ABS(100*(DCC615-DCC616)/(AVERAGE(DCC615:DCC616)))</f>
        <v>100</v>
      </c>
      <c r="DDC615" s="3">
        <f>AVERAGE(DBZ615:DBZ616)</f>
        <v>0</v>
      </c>
      <c r="DDD615" s="3">
        <f>AVERAGE(DCA615:DCA616)</f>
        <v>5299516.0000000009</v>
      </c>
      <c r="DDE615" s="3">
        <f>AVERAGE(DCB615:DCB616)</f>
        <v>5299516.0000000009</v>
      </c>
      <c r="DDF615" s="3">
        <f>AVERAGE(DCC615:DCC616)</f>
        <v>68408010000</v>
      </c>
      <c r="DDI615">
        <v>39</v>
      </c>
      <c r="DDJ615">
        <v>11</v>
      </c>
      <c r="DDK615" t="s">
        <v>131</v>
      </c>
      <c r="DDL615" t="s">
        <v>27</v>
      </c>
      <c r="DDO615">
        <v>0.5</v>
      </c>
      <c r="DDP615">
        <v>0.5</v>
      </c>
      <c r="DDQ615">
        <v>3208</v>
      </c>
      <c r="DDR615">
        <v>5673</v>
      </c>
      <c r="DDT615">
        <v>2016</v>
      </c>
      <c r="DDU615">
        <v>2.8759999999999999</v>
      </c>
      <c r="DDV615">
        <v>5.0839999999999996</v>
      </c>
      <c r="DDW615">
        <v>2.2080000000000002</v>
      </c>
      <c r="DDY615">
        <v>9.5000000000000001E-2</v>
      </c>
      <c r="DDZ615">
        <v>1</v>
      </c>
      <c r="DEA615">
        <v>0</v>
      </c>
      <c r="DEB615">
        <v>0</v>
      </c>
      <c r="DED615">
        <v>0</v>
      </c>
      <c r="DEG615" s="1">
        <v>44851</v>
      </c>
      <c r="DEH615" s="6">
        <v>0.80452546296296301</v>
      </c>
      <c r="DEJ615">
        <v>1</v>
      </c>
      <c r="DEL615" s="3">
        <f t="shared" ref="DEL615" si="176">((DDQ615*$F$21)+$F$22)*1000/DDO615</f>
        <v>0</v>
      </c>
      <c r="DEM615" s="3">
        <f t="shared" ref="DEM615" si="177">((DDR615*$H$21)+$H$22)*1000/DDP615</f>
        <v>5299516.0000000009</v>
      </c>
      <c r="DEN615" s="3">
        <f t="shared" ref="DEN615" si="178">DEM615-DEL615</f>
        <v>5299516.0000000009</v>
      </c>
      <c r="DEO615" s="3">
        <f t="shared" ref="DEO615" si="179">((DDT615*$J$21)+$J$22)*1000/DDP615</f>
        <v>68408010000</v>
      </c>
      <c r="DEP615" s="3"/>
      <c r="DES615" t="e">
        <f>ABS(100*(DEL615-DEL616)/(AVERAGE(DEL615:DEL616)))</f>
        <v>#DIV/0!</v>
      </c>
      <c r="DEY615">
        <f>ABS(100*(DEM615-DEM616)/(AVERAGE(DEM615:DEM616)))</f>
        <v>100</v>
      </c>
      <c r="DFE615">
        <f>ABS(100*(DEN615-DEN616)/(AVERAGE(DEN615:DEN616)))</f>
        <v>100</v>
      </c>
      <c r="DFK615">
        <f>ABS(100*(DEO615-DEO616)/(AVERAGE(DEO615:DEO616)))</f>
        <v>100</v>
      </c>
      <c r="DFO615" s="3">
        <f>AVERAGE(DEL615:DEL616)</f>
        <v>0</v>
      </c>
      <c r="DFP615" s="3">
        <f>AVERAGE(DEM615:DEM616)</f>
        <v>5299516.0000000009</v>
      </c>
      <c r="DFQ615" s="3">
        <f>AVERAGE(DEN615:DEN616)</f>
        <v>5299516.0000000009</v>
      </c>
      <c r="DFR615" s="3">
        <f>AVERAGE(DEO615:DEO616)</f>
        <v>68408010000</v>
      </c>
      <c r="DFU615">
        <v>39</v>
      </c>
      <c r="DFV615">
        <v>11</v>
      </c>
      <c r="DFW615" t="s">
        <v>131</v>
      </c>
      <c r="DFX615" t="s">
        <v>27</v>
      </c>
      <c r="DGA615">
        <v>0.5</v>
      </c>
      <c r="DGB615">
        <v>0.5</v>
      </c>
      <c r="DGC615">
        <v>3208</v>
      </c>
      <c r="DGD615">
        <v>5673</v>
      </c>
      <c r="DGF615">
        <v>2016</v>
      </c>
      <c r="DGG615">
        <v>2.8759999999999999</v>
      </c>
      <c r="DGH615">
        <v>5.0839999999999996</v>
      </c>
      <c r="DGI615">
        <v>2.2080000000000002</v>
      </c>
      <c r="DGK615">
        <v>9.5000000000000001E-2</v>
      </c>
      <c r="DGL615">
        <v>1</v>
      </c>
      <c r="DGM615">
        <v>0</v>
      </c>
      <c r="DGN615">
        <v>0</v>
      </c>
      <c r="DGP615">
        <v>0</v>
      </c>
      <c r="DGS615" s="1">
        <v>44851</v>
      </c>
      <c r="DGT615" s="6">
        <v>0.80452546296296301</v>
      </c>
      <c r="DGV615">
        <v>1</v>
      </c>
      <c r="DGX615" s="3">
        <f t="shared" ref="DGX615" si="180">((DGC615*$F$21)+$F$22)*1000/DGA615</f>
        <v>0</v>
      </c>
      <c r="DGY615" s="3">
        <f t="shared" ref="DGY615" si="181">((DGD615*$H$21)+$H$22)*1000/DGB615</f>
        <v>5299516.0000000009</v>
      </c>
      <c r="DGZ615" s="3">
        <f t="shared" ref="DGZ615" si="182">DGY615-DGX615</f>
        <v>5299516.0000000009</v>
      </c>
      <c r="DHA615" s="3">
        <f t="shared" ref="DHA615" si="183">((DGF615*$J$21)+$J$22)*1000/DGB615</f>
        <v>68408010000</v>
      </c>
      <c r="DHB615" s="3"/>
      <c r="DHE615" t="e">
        <f>ABS(100*(DGX615-DGX616)/(AVERAGE(DGX615:DGX616)))</f>
        <v>#DIV/0!</v>
      </c>
      <c r="DHK615">
        <f>ABS(100*(DGY615-DGY616)/(AVERAGE(DGY615:DGY616)))</f>
        <v>100</v>
      </c>
      <c r="DHQ615">
        <f>ABS(100*(DGZ615-DGZ616)/(AVERAGE(DGZ615:DGZ616)))</f>
        <v>100</v>
      </c>
      <c r="DHW615">
        <f>ABS(100*(DHA615-DHA616)/(AVERAGE(DHA615:DHA616)))</f>
        <v>100</v>
      </c>
      <c r="DIA615" s="3">
        <f>AVERAGE(DGX615:DGX616)</f>
        <v>0</v>
      </c>
      <c r="DIB615" s="3">
        <f>AVERAGE(DGY615:DGY616)</f>
        <v>5299516.0000000009</v>
      </c>
      <c r="DIC615" s="3">
        <f>AVERAGE(DGZ615:DGZ616)</f>
        <v>5299516.0000000009</v>
      </c>
      <c r="DID615" s="3">
        <f>AVERAGE(DHA615:DHA616)</f>
        <v>68408010000</v>
      </c>
      <c r="DIG615">
        <v>39</v>
      </c>
      <c r="DIH615">
        <v>11</v>
      </c>
      <c r="DII615" t="s">
        <v>131</v>
      </c>
      <c r="DIJ615" t="s">
        <v>27</v>
      </c>
      <c r="DIM615">
        <v>0.5</v>
      </c>
      <c r="DIN615">
        <v>0.5</v>
      </c>
      <c r="DIO615">
        <v>3208</v>
      </c>
      <c r="DIP615">
        <v>5673</v>
      </c>
      <c r="DIR615">
        <v>2016</v>
      </c>
      <c r="DIS615">
        <v>2.8759999999999999</v>
      </c>
      <c r="DIT615">
        <v>5.0839999999999996</v>
      </c>
      <c r="DIU615">
        <v>2.2080000000000002</v>
      </c>
      <c r="DIW615">
        <v>9.5000000000000001E-2</v>
      </c>
      <c r="DIX615">
        <v>1</v>
      </c>
      <c r="DIY615">
        <v>0</v>
      </c>
      <c r="DIZ615">
        <v>0</v>
      </c>
      <c r="DJB615">
        <v>0</v>
      </c>
      <c r="DJE615" s="1">
        <v>44851</v>
      </c>
      <c r="DJF615" s="6">
        <v>0.80452546296296301</v>
      </c>
      <c r="DJH615">
        <v>1</v>
      </c>
      <c r="DJJ615" s="3">
        <f t="shared" ref="DJJ615" si="184">((DIO615*$F$21)+$F$22)*1000/DIM615</f>
        <v>0</v>
      </c>
      <c r="DJK615" s="3">
        <f t="shared" ref="DJK615" si="185">((DIP615*$H$21)+$H$22)*1000/DIN615</f>
        <v>5299516.0000000009</v>
      </c>
      <c r="DJL615" s="3">
        <f t="shared" ref="DJL615" si="186">DJK615-DJJ615</f>
        <v>5299516.0000000009</v>
      </c>
      <c r="DJM615" s="3">
        <f t="shared" ref="DJM615" si="187">((DIR615*$J$21)+$J$22)*1000/DIN615</f>
        <v>68408010000</v>
      </c>
      <c r="DJN615" s="3"/>
      <c r="DJQ615" t="e">
        <f>ABS(100*(DJJ615-DJJ616)/(AVERAGE(DJJ615:DJJ616)))</f>
        <v>#DIV/0!</v>
      </c>
      <c r="DJW615">
        <f>ABS(100*(DJK615-DJK616)/(AVERAGE(DJK615:DJK616)))</f>
        <v>100</v>
      </c>
      <c r="DKC615">
        <f>ABS(100*(DJL615-DJL616)/(AVERAGE(DJL615:DJL616)))</f>
        <v>100</v>
      </c>
      <c r="DKI615">
        <f>ABS(100*(DJM615-DJM616)/(AVERAGE(DJM615:DJM616)))</f>
        <v>100</v>
      </c>
      <c r="DKM615" s="3">
        <f>AVERAGE(DJJ615:DJJ616)</f>
        <v>0</v>
      </c>
      <c r="DKN615" s="3">
        <f>AVERAGE(DJK615:DJK616)</f>
        <v>5299516.0000000009</v>
      </c>
      <c r="DKO615" s="3">
        <f>AVERAGE(DJL615:DJL616)</f>
        <v>5299516.0000000009</v>
      </c>
      <c r="DKP615" s="3">
        <f>AVERAGE(DJM615:DJM616)</f>
        <v>68408010000</v>
      </c>
      <c r="DKS615">
        <v>39</v>
      </c>
      <c r="DKT615">
        <v>11</v>
      </c>
      <c r="DKU615" t="s">
        <v>131</v>
      </c>
      <c r="DKV615" t="s">
        <v>27</v>
      </c>
      <c r="DKY615">
        <v>0.5</v>
      </c>
      <c r="DKZ615">
        <v>0.5</v>
      </c>
      <c r="DLA615">
        <v>3208</v>
      </c>
      <c r="DLB615">
        <v>5673</v>
      </c>
      <c r="DLD615">
        <v>2016</v>
      </c>
      <c r="DLE615">
        <v>2.8759999999999999</v>
      </c>
      <c r="DLF615">
        <v>5.0839999999999996</v>
      </c>
      <c r="DLG615">
        <v>2.2080000000000002</v>
      </c>
      <c r="DLI615">
        <v>9.5000000000000001E-2</v>
      </c>
      <c r="DLJ615">
        <v>1</v>
      </c>
      <c r="DLK615">
        <v>0</v>
      </c>
      <c r="DLL615">
        <v>0</v>
      </c>
      <c r="DLN615">
        <v>0</v>
      </c>
      <c r="DLQ615" s="1">
        <v>44851</v>
      </c>
      <c r="DLR615" s="6">
        <v>0.80452546296296301</v>
      </c>
      <c r="DLT615">
        <v>1</v>
      </c>
      <c r="DLV615" s="3">
        <f t="shared" ref="DLV615" si="188">((DLA615*$F$21)+$F$22)*1000/DKY615</f>
        <v>0</v>
      </c>
      <c r="DLW615" s="3">
        <f t="shared" ref="DLW615" si="189">((DLB615*$H$21)+$H$22)*1000/DKZ615</f>
        <v>5299516.0000000009</v>
      </c>
      <c r="DLX615" s="3">
        <f t="shared" ref="DLX615" si="190">DLW615-DLV615</f>
        <v>5299516.0000000009</v>
      </c>
      <c r="DLY615" s="3">
        <f t="shared" ref="DLY615" si="191">((DLD615*$J$21)+$J$22)*1000/DKZ615</f>
        <v>68408010000</v>
      </c>
      <c r="DLZ615" s="3"/>
      <c r="DMC615" t="e">
        <f>ABS(100*(DLV615-DLV616)/(AVERAGE(DLV615:DLV616)))</f>
        <v>#DIV/0!</v>
      </c>
      <c r="DMI615">
        <f>ABS(100*(DLW615-DLW616)/(AVERAGE(DLW615:DLW616)))</f>
        <v>100</v>
      </c>
      <c r="DMO615">
        <f>ABS(100*(DLX615-DLX616)/(AVERAGE(DLX615:DLX616)))</f>
        <v>100</v>
      </c>
      <c r="DMU615">
        <f>ABS(100*(DLY615-DLY616)/(AVERAGE(DLY615:DLY616)))</f>
        <v>100</v>
      </c>
      <c r="DMY615" s="3">
        <f>AVERAGE(DLV615:DLV616)</f>
        <v>0</v>
      </c>
      <c r="DMZ615" s="3">
        <f>AVERAGE(DLW615:DLW616)</f>
        <v>5299516.0000000009</v>
      </c>
      <c r="DNA615" s="3">
        <f>AVERAGE(DLX615:DLX616)</f>
        <v>5299516.0000000009</v>
      </c>
      <c r="DNB615" s="3">
        <f>AVERAGE(DLY615:DLY616)</f>
        <v>68408010000</v>
      </c>
      <c r="DNE615">
        <v>39</v>
      </c>
      <c r="DNF615">
        <v>11</v>
      </c>
      <c r="DNG615" t="s">
        <v>131</v>
      </c>
      <c r="DNH615" t="s">
        <v>27</v>
      </c>
      <c r="DNK615">
        <v>0.5</v>
      </c>
      <c r="DNL615">
        <v>0.5</v>
      </c>
      <c r="DNM615">
        <v>3208</v>
      </c>
      <c r="DNN615">
        <v>5673</v>
      </c>
      <c r="DNP615">
        <v>2016</v>
      </c>
      <c r="DNQ615">
        <v>2.8759999999999999</v>
      </c>
      <c r="DNR615">
        <v>5.0839999999999996</v>
      </c>
      <c r="DNS615">
        <v>2.2080000000000002</v>
      </c>
      <c r="DNU615">
        <v>9.5000000000000001E-2</v>
      </c>
      <c r="DNV615">
        <v>1</v>
      </c>
      <c r="DNW615">
        <v>0</v>
      </c>
      <c r="DNX615">
        <v>0</v>
      </c>
      <c r="DNZ615">
        <v>0</v>
      </c>
      <c r="DOC615" s="1">
        <v>44851</v>
      </c>
      <c r="DOD615" s="6">
        <v>0.80452546296296301</v>
      </c>
      <c r="DOF615">
        <v>1</v>
      </c>
      <c r="DOH615" s="3">
        <f t="shared" ref="DOH615" si="192">((DNM615*$F$21)+$F$22)*1000/DNK615</f>
        <v>0</v>
      </c>
      <c r="DOI615" s="3">
        <f t="shared" ref="DOI615" si="193">((DNN615*$H$21)+$H$22)*1000/DNL615</f>
        <v>5299516.0000000009</v>
      </c>
      <c r="DOJ615" s="3">
        <f t="shared" ref="DOJ615" si="194">DOI615-DOH615</f>
        <v>5299516.0000000009</v>
      </c>
      <c r="DOK615" s="3">
        <f t="shared" ref="DOK615" si="195">((DNP615*$J$21)+$J$22)*1000/DNL615</f>
        <v>68408010000</v>
      </c>
      <c r="DOL615" s="3"/>
      <c r="DOO615" t="e">
        <f>ABS(100*(DOH615-DOH616)/(AVERAGE(DOH615:DOH616)))</f>
        <v>#DIV/0!</v>
      </c>
      <c r="DOU615">
        <f>ABS(100*(DOI615-DOI616)/(AVERAGE(DOI615:DOI616)))</f>
        <v>100</v>
      </c>
      <c r="DPA615">
        <f>ABS(100*(DOJ615-DOJ616)/(AVERAGE(DOJ615:DOJ616)))</f>
        <v>100</v>
      </c>
      <c r="DPG615">
        <f>ABS(100*(DOK615-DOK616)/(AVERAGE(DOK615:DOK616)))</f>
        <v>100</v>
      </c>
      <c r="DPK615" s="3">
        <f>AVERAGE(DOH615:DOH616)</f>
        <v>0</v>
      </c>
      <c r="DPL615" s="3">
        <f>AVERAGE(DOI615:DOI616)</f>
        <v>5299516.0000000009</v>
      </c>
      <c r="DPM615" s="3">
        <f>AVERAGE(DOJ615:DOJ616)</f>
        <v>5299516.0000000009</v>
      </c>
      <c r="DPN615" s="3">
        <f>AVERAGE(DOK615:DOK616)</f>
        <v>68408010000</v>
      </c>
      <c r="DPQ615">
        <v>39</v>
      </c>
      <c r="DPR615">
        <v>11</v>
      </c>
      <c r="DPS615" t="s">
        <v>131</v>
      </c>
      <c r="DPT615" t="s">
        <v>27</v>
      </c>
      <c r="DPW615">
        <v>0.5</v>
      </c>
      <c r="DPX615">
        <v>0.5</v>
      </c>
      <c r="DPY615">
        <v>3208</v>
      </c>
      <c r="DPZ615">
        <v>5673</v>
      </c>
      <c r="DQB615">
        <v>2016</v>
      </c>
      <c r="DQC615">
        <v>2.8759999999999999</v>
      </c>
      <c r="DQD615">
        <v>5.0839999999999996</v>
      </c>
      <c r="DQE615">
        <v>2.2080000000000002</v>
      </c>
      <c r="DQG615">
        <v>9.5000000000000001E-2</v>
      </c>
      <c r="DQH615">
        <v>1</v>
      </c>
      <c r="DQI615">
        <v>0</v>
      </c>
      <c r="DQJ615">
        <v>0</v>
      </c>
      <c r="DQL615">
        <v>0</v>
      </c>
      <c r="DQO615" s="1">
        <v>44851</v>
      </c>
      <c r="DQP615" s="6">
        <v>0.80452546296296301</v>
      </c>
      <c r="DQR615">
        <v>1</v>
      </c>
      <c r="DQT615" s="3">
        <f t="shared" ref="DQT615" si="196">((DPY615*$F$21)+$F$22)*1000/DPW615</f>
        <v>0</v>
      </c>
      <c r="DQU615" s="3">
        <f t="shared" ref="DQU615" si="197">((DPZ615*$H$21)+$H$22)*1000/DPX615</f>
        <v>5299516.0000000009</v>
      </c>
      <c r="DQV615" s="3">
        <f t="shared" ref="DQV615" si="198">DQU615-DQT615</f>
        <v>5299516.0000000009</v>
      </c>
      <c r="DQW615" s="3">
        <f t="shared" ref="DQW615" si="199">((DQB615*$J$21)+$J$22)*1000/DPX615</f>
        <v>68408010000</v>
      </c>
      <c r="DQX615" s="3"/>
      <c r="DRA615" t="e">
        <f>ABS(100*(DQT615-DQT616)/(AVERAGE(DQT615:DQT616)))</f>
        <v>#DIV/0!</v>
      </c>
      <c r="DRG615">
        <f>ABS(100*(DQU615-DQU616)/(AVERAGE(DQU615:DQU616)))</f>
        <v>100</v>
      </c>
      <c r="DRM615">
        <f>ABS(100*(DQV615-DQV616)/(AVERAGE(DQV615:DQV616)))</f>
        <v>100</v>
      </c>
      <c r="DRS615">
        <f>ABS(100*(DQW615-DQW616)/(AVERAGE(DQW615:DQW616)))</f>
        <v>100</v>
      </c>
      <c r="DRW615" s="3">
        <f>AVERAGE(DQT615:DQT616)</f>
        <v>0</v>
      </c>
      <c r="DRX615" s="3">
        <f>AVERAGE(DQU615:DQU616)</f>
        <v>5299516.0000000009</v>
      </c>
      <c r="DRY615" s="3">
        <f>AVERAGE(DQV615:DQV616)</f>
        <v>5299516.0000000009</v>
      </c>
      <c r="DRZ615" s="3">
        <f>AVERAGE(DQW615:DQW616)</f>
        <v>68408010000</v>
      </c>
      <c r="DSC615">
        <v>39</v>
      </c>
      <c r="DSD615">
        <v>11</v>
      </c>
      <c r="DSE615" t="s">
        <v>131</v>
      </c>
      <c r="DSF615" t="s">
        <v>27</v>
      </c>
      <c r="DSI615">
        <v>0.5</v>
      </c>
      <c r="DSJ615">
        <v>0.5</v>
      </c>
      <c r="DSK615">
        <v>3208</v>
      </c>
      <c r="DSL615">
        <v>5673</v>
      </c>
      <c r="DSN615">
        <v>2016</v>
      </c>
      <c r="DSO615">
        <v>2.8759999999999999</v>
      </c>
      <c r="DSP615">
        <v>5.0839999999999996</v>
      </c>
      <c r="DSQ615">
        <v>2.2080000000000002</v>
      </c>
      <c r="DSS615">
        <v>9.5000000000000001E-2</v>
      </c>
      <c r="DST615">
        <v>1</v>
      </c>
      <c r="DSU615">
        <v>0</v>
      </c>
      <c r="DSV615">
        <v>0</v>
      </c>
      <c r="DSX615">
        <v>0</v>
      </c>
      <c r="DTA615" s="1">
        <v>44851</v>
      </c>
      <c r="DTB615" s="6">
        <v>0.80452546296296301</v>
      </c>
      <c r="DTD615">
        <v>1</v>
      </c>
      <c r="DTF615" s="3">
        <f t="shared" ref="DTF615" si="200">((DSK615*$F$21)+$F$22)*1000/DSI615</f>
        <v>0</v>
      </c>
      <c r="DTG615" s="3">
        <f t="shared" ref="DTG615" si="201">((DSL615*$H$21)+$H$22)*1000/DSJ615</f>
        <v>5299516.0000000009</v>
      </c>
      <c r="DTH615" s="3">
        <f t="shared" ref="DTH615" si="202">DTG615-DTF615</f>
        <v>5299516.0000000009</v>
      </c>
      <c r="DTI615" s="3">
        <f t="shared" ref="DTI615" si="203">((DSN615*$J$21)+$J$22)*1000/DSJ615</f>
        <v>68408010000</v>
      </c>
      <c r="DTJ615" s="3"/>
      <c r="DTM615" t="e">
        <f>ABS(100*(DTF615-DTF616)/(AVERAGE(DTF615:DTF616)))</f>
        <v>#DIV/0!</v>
      </c>
      <c r="DTS615">
        <f>ABS(100*(DTG615-DTG616)/(AVERAGE(DTG615:DTG616)))</f>
        <v>100</v>
      </c>
      <c r="DTY615">
        <f>ABS(100*(DTH615-DTH616)/(AVERAGE(DTH615:DTH616)))</f>
        <v>100</v>
      </c>
      <c r="DUE615">
        <f>ABS(100*(DTI615-DTI616)/(AVERAGE(DTI615:DTI616)))</f>
        <v>100</v>
      </c>
      <c r="DUI615" s="3">
        <f>AVERAGE(DTF615:DTF616)</f>
        <v>0</v>
      </c>
      <c r="DUJ615" s="3">
        <f>AVERAGE(DTG615:DTG616)</f>
        <v>5299516.0000000009</v>
      </c>
      <c r="DUK615" s="3">
        <f>AVERAGE(DTH615:DTH616)</f>
        <v>5299516.0000000009</v>
      </c>
      <c r="DUL615" s="3">
        <f>AVERAGE(DTI615:DTI616)</f>
        <v>68408010000</v>
      </c>
      <c r="DUO615">
        <v>39</v>
      </c>
      <c r="DUP615">
        <v>11</v>
      </c>
      <c r="DUQ615" t="s">
        <v>131</v>
      </c>
      <c r="DUR615" t="s">
        <v>27</v>
      </c>
      <c r="DUU615">
        <v>0.5</v>
      </c>
      <c r="DUV615">
        <v>0.5</v>
      </c>
      <c r="DUW615">
        <v>3208</v>
      </c>
      <c r="DUX615">
        <v>5673</v>
      </c>
      <c r="DUZ615">
        <v>2016</v>
      </c>
      <c r="DVA615">
        <v>2.8759999999999999</v>
      </c>
      <c r="DVB615">
        <v>5.0839999999999996</v>
      </c>
      <c r="DVC615">
        <v>2.2080000000000002</v>
      </c>
      <c r="DVE615">
        <v>9.5000000000000001E-2</v>
      </c>
      <c r="DVF615">
        <v>1</v>
      </c>
      <c r="DVG615">
        <v>0</v>
      </c>
      <c r="DVH615">
        <v>0</v>
      </c>
      <c r="DVJ615">
        <v>0</v>
      </c>
      <c r="DVM615" s="1">
        <v>44851</v>
      </c>
      <c r="DVN615" s="6">
        <v>0.80452546296296301</v>
      </c>
      <c r="DVP615">
        <v>1</v>
      </c>
      <c r="DVR615" s="3">
        <f t="shared" ref="DVR615" si="204">((DUW615*$F$21)+$F$22)*1000/DUU615</f>
        <v>0</v>
      </c>
      <c r="DVS615" s="3">
        <f t="shared" ref="DVS615" si="205">((DUX615*$H$21)+$H$22)*1000/DUV615</f>
        <v>5299516.0000000009</v>
      </c>
      <c r="DVT615" s="3">
        <f t="shared" ref="DVT615" si="206">DVS615-DVR615</f>
        <v>5299516.0000000009</v>
      </c>
      <c r="DVU615" s="3">
        <f t="shared" ref="DVU615" si="207">((DUZ615*$J$21)+$J$22)*1000/DUV615</f>
        <v>68408010000</v>
      </c>
      <c r="DVV615" s="3"/>
      <c r="DVY615" t="e">
        <f>ABS(100*(DVR615-DVR616)/(AVERAGE(DVR615:DVR616)))</f>
        <v>#DIV/0!</v>
      </c>
      <c r="DWE615">
        <f>ABS(100*(DVS615-DVS616)/(AVERAGE(DVS615:DVS616)))</f>
        <v>100</v>
      </c>
      <c r="DWK615">
        <f>ABS(100*(DVT615-DVT616)/(AVERAGE(DVT615:DVT616)))</f>
        <v>100</v>
      </c>
      <c r="DWQ615">
        <f>ABS(100*(DVU615-DVU616)/(AVERAGE(DVU615:DVU616)))</f>
        <v>100</v>
      </c>
      <c r="DWU615" s="3">
        <f>AVERAGE(DVR615:DVR616)</f>
        <v>0</v>
      </c>
      <c r="DWV615" s="3">
        <f>AVERAGE(DVS615:DVS616)</f>
        <v>5299516.0000000009</v>
      </c>
      <c r="DWW615" s="3">
        <f>AVERAGE(DVT615:DVT616)</f>
        <v>5299516.0000000009</v>
      </c>
      <c r="DWX615" s="3">
        <f>AVERAGE(DVU615:DVU616)</f>
        <v>68408010000</v>
      </c>
      <c r="DXA615">
        <v>39</v>
      </c>
      <c r="DXB615">
        <v>11</v>
      </c>
      <c r="DXC615" t="s">
        <v>131</v>
      </c>
      <c r="DXD615" t="s">
        <v>27</v>
      </c>
      <c r="DXG615">
        <v>0.5</v>
      </c>
      <c r="DXH615">
        <v>0.5</v>
      </c>
      <c r="DXI615">
        <v>3208</v>
      </c>
      <c r="DXJ615">
        <v>5673</v>
      </c>
      <c r="DXL615">
        <v>2016</v>
      </c>
      <c r="DXM615">
        <v>2.8759999999999999</v>
      </c>
      <c r="DXN615">
        <v>5.0839999999999996</v>
      </c>
      <c r="DXO615">
        <v>2.2080000000000002</v>
      </c>
      <c r="DXQ615">
        <v>9.5000000000000001E-2</v>
      </c>
      <c r="DXR615">
        <v>1</v>
      </c>
      <c r="DXS615">
        <v>0</v>
      </c>
      <c r="DXT615">
        <v>0</v>
      </c>
      <c r="DXV615">
        <v>0</v>
      </c>
      <c r="DXY615" s="1">
        <v>44851</v>
      </c>
      <c r="DXZ615" s="6">
        <v>0.80452546296296301</v>
      </c>
      <c r="DYB615">
        <v>1</v>
      </c>
      <c r="DYD615" s="3">
        <f t="shared" ref="DYD615" si="208">((DXI615*$F$21)+$F$22)*1000/DXG615</f>
        <v>0</v>
      </c>
      <c r="DYE615" s="3">
        <f t="shared" ref="DYE615" si="209">((DXJ615*$H$21)+$H$22)*1000/DXH615</f>
        <v>5299516.0000000009</v>
      </c>
      <c r="DYF615" s="3">
        <f t="shared" ref="DYF615" si="210">DYE615-DYD615</f>
        <v>5299516.0000000009</v>
      </c>
      <c r="DYG615" s="3">
        <f t="shared" ref="DYG615" si="211">((DXL615*$J$21)+$J$22)*1000/DXH615</f>
        <v>68408010000</v>
      </c>
      <c r="DYH615" s="3"/>
      <c r="DYK615" t="e">
        <f>ABS(100*(DYD615-DYD616)/(AVERAGE(DYD615:DYD616)))</f>
        <v>#DIV/0!</v>
      </c>
      <c r="DYQ615">
        <f>ABS(100*(DYE615-DYE616)/(AVERAGE(DYE615:DYE616)))</f>
        <v>100</v>
      </c>
      <c r="DYW615">
        <f>ABS(100*(DYF615-DYF616)/(AVERAGE(DYF615:DYF616)))</f>
        <v>100</v>
      </c>
      <c r="DZC615">
        <f>ABS(100*(DYG615-DYG616)/(AVERAGE(DYG615:DYG616)))</f>
        <v>100</v>
      </c>
      <c r="DZG615" s="3">
        <f>AVERAGE(DYD615:DYD616)</f>
        <v>0</v>
      </c>
      <c r="DZH615" s="3">
        <f>AVERAGE(DYE615:DYE616)</f>
        <v>5299516.0000000009</v>
      </c>
      <c r="DZI615" s="3">
        <f>AVERAGE(DYF615:DYF616)</f>
        <v>5299516.0000000009</v>
      </c>
      <c r="DZJ615" s="3">
        <f>AVERAGE(DYG615:DYG616)</f>
        <v>68408010000</v>
      </c>
      <c r="DZM615">
        <v>39</v>
      </c>
      <c r="DZN615">
        <v>11</v>
      </c>
      <c r="DZO615" t="s">
        <v>131</v>
      </c>
      <c r="DZP615" t="s">
        <v>27</v>
      </c>
      <c r="DZS615">
        <v>0.5</v>
      </c>
      <c r="DZT615">
        <v>0.5</v>
      </c>
      <c r="DZU615">
        <v>3208</v>
      </c>
      <c r="DZV615">
        <v>5673</v>
      </c>
      <c r="DZX615">
        <v>2016</v>
      </c>
      <c r="DZY615">
        <v>2.8759999999999999</v>
      </c>
      <c r="DZZ615">
        <v>5.0839999999999996</v>
      </c>
      <c r="EAA615">
        <v>2.2080000000000002</v>
      </c>
      <c r="EAC615">
        <v>9.5000000000000001E-2</v>
      </c>
      <c r="EAD615">
        <v>1</v>
      </c>
      <c r="EAE615">
        <v>0</v>
      </c>
      <c r="EAF615">
        <v>0</v>
      </c>
      <c r="EAH615">
        <v>0</v>
      </c>
      <c r="EAK615" s="1">
        <v>44851</v>
      </c>
      <c r="EAL615" s="6">
        <v>0.80452546296296301</v>
      </c>
      <c r="EAN615">
        <v>1</v>
      </c>
      <c r="EAP615" s="3">
        <f t="shared" ref="EAP615" si="212">((DZU615*$F$21)+$F$22)*1000/DZS615</f>
        <v>0</v>
      </c>
      <c r="EAQ615" s="3">
        <f t="shared" ref="EAQ615" si="213">((DZV615*$H$21)+$H$22)*1000/DZT615</f>
        <v>5299516.0000000009</v>
      </c>
      <c r="EAR615" s="3">
        <f t="shared" ref="EAR615" si="214">EAQ615-EAP615</f>
        <v>5299516.0000000009</v>
      </c>
      <c r="EAS615" s="3">
        <f t="shared" ref="EAS615" si="215">((DZX615*$J$21)+$J$22)*1000/DZT615</f>
        <v>68408010000</v>
      </c>
      <c r="EAT615" s="3"/>
      <c r="EAW615" t="e">
        <f>ABS(100*(EAP615-EAP616)/(AVERAGE(EAP615:EAP616)))</f>
        <v>#DIV/0!</v>
      </c>
      <c r="EBC615">
        <f>ABS(100*(EAQ615-EAQ616)/(AVERAGE(EAQ615:EAQ616)))</f>
        <v>100</v>
      </c>
      <c r="EBI615">
        <f>ABS(100*(EAR615-EAR616)/(AVERAGE(EAR615:EAR616)))</f>
        <v>100</v>
      </c>
      <c r="EBO615">
        <f>ABS(100*(EAS615-EAS616)/(AVERAGE(EAS615:EAS616)))</f>
        <v>100</v>
      </c>
      <c r="EBS615" s="3">
        <f>AVERAGE(EAP615:EAP616)</f>
        <v>0</v>
      </c>
      <c r="EBT615" s="3">
        <f>AVERAGE(EAQ615:EAQ616)</f>
        <v>5299516.0000000009</v>
      </c>
      <c r="EBU615" s="3">
        <f>AVERAGE(EAR615:EAR616)</f>
        <v>5299516.0000000009</v>
      </c>
      <c r="EBV615" s="3">
        <f>AVERAGE(EAS615:EAS616)</f>
        <v>68408010000</v>
      </c>
      <c r="EBY615">
        <v>39</v>
      </c>
      <c r="EBZ615">
        <v>11</v>
      </c>
      <c r="ECA615" t="s">
        <v>131</v>
      </c>
      <c r="ECB615" t="s">
        <v>27</v>
      </c>
      <c r="ECE615">
        <v>0.5</v>
      </c>
      <c r="ECF615">
        <v>0.5</v>
      </c>
      <c r="ECG615">
        <v>3208</v>
      </c>
      <c r="ECH615">
        <v>5673</v>
      </c>
      <c r="ECJ615">
        <v>2016</v>
      </c>
      <c r="ECK615">
        <v>2.8759999999999999</v>
      </c>
      <c r="ECL615">
        <v>5.0839999999999996</v>
      </c>
      <c r="ECM615">
        <v>2.2080000000000002</v>
      </c>
      <c r="ECO615">
        <v>9.5000000000000001E-2</v>
      </c>
      <c r="ECP615">
        <v>1</v>
      </c>
      <c r="ECQ615">
        <v>0</v>
      </c>
      <c r="ECR615">
        <v>0</v>
      </c>
      <c r="ECT615">
        <v>0</v>
      </c>
      <c r="ECW615" s="1">
        <v>44851</v>
      </c>
      <c r="ECX615" s="6">
        <v>0.80452546296296301</v>
      </c>
      <c r="ECZ615">
        <v>1</v>
      </c>
      <c r="EDB615" s="3">
        <f t="shared" ref="EDB615" si="216">((ECG615*$F$21)+$F$22)*1000/ECE615</f>
        <v>0</v>
      </c>
      <c r="EDC615" s="3">
        <f t="shared" ref="EDC615" si="217">((ECH615*$H$21)+$H$22)*1000/ECF615</f>
        <v>5299516.0000000009</v>
      </c>
      <c r="EDD615" s="3">
        <f t="shared" ref="EDD615" si="218">EDC615-EDB615</f>
        <v>5299516.0000000009</v>
      </c>
      <c r="EDE615" s="3">
        <f t="shared" ref="EDE615" si="219">((ECJ615*$J$21)+$J$22)*1000/ECF615</f>
        <v>68408010000</v>
      </c>
      <c r="EDF615" s="3"/>
      <c r="EDI615" t="e">
        <f>ABS(100*(EDB615-EDB616)/(AVERAGE(EDB615:EDB616)))</f>
        <v>#DIV/0!</v>
      </c>
      <c r="EDO615">
        <f>ABS(100*(EDC615-EDC616)/(AVERAGE(EDC615:EDC616)))</f>
        <v>100</v>
      </c>
      <c r="EDU615">
        <f>ABS(100*(EDD615-EDD616)/(AVERAGE(EDD615:EDD616)))</f>
        <v>100</v>
      </c>
      <c r="EEA615">
        <f>ABS(100*(EDE615-EDE616)/(AVERAGE(EDE615:EDE616)))</f>
        <v>100</v>
      </c>
      <c r="EEE615" s="3">
        <f>AVERAGE(EDB615:EDB616)</f>
        <v>0</v>
      </c>
      <c r="EEF615" s="3">
        <f>AVERAGE(EDC615:EDC616)</f>
        <v>5299516.0000000009</v>
      </c>
      <c r="EEG615" s="3">
        <f>AVERAGE(EDD615:EDD616)</f>
        <v>5299516.0000000009</v>
      </c>
      <c r="EEH615" s="3">
        <f>AVERAGE(EDE615:EDE616)</f>
        <v>68408010000</v>
      </c>
      <c r="EEK615">
        <v>39</v>
      </c>
      <c r="EEL615">
        <v>11</v>
      </c>
      <c r="EEM615" t="s">
        <v>131</v>
      </c>
      <c r="EEN615" t="s">
        <v>27</v>
      </c>
      <c r="EEQ615">
        <v>0.5</v>
      </c>
      <c r="EER615">
        <v>0.5</v>
      </c>
      <c r="EES615">
        <v>3208</v>
      </c>
      <c r="EET615">
        <v>5673</v>
      </c>
      <c r="EEV615">
        <v>2016</v>
      </c>
      <c r="EEW615">
        <v>2.8759999999999999</v>
      </c>
      <c r="EEX615">
        <v>5.0839999999999996</v>
      </c>
      <c r="EEY615">
        <v>2.2080000000000002</v>
      </c>
      <c r="EFA615">
        <v>9.5000000000000001E-2</v>
      </c>
      <c r="EFB615">
        <v>1</v>
      </c>
      <c r="EFC615">
        <v>0</v>
      </c>
      <c r="EFD615">
        <v>0</v>
      </c>
      <c r="EFF615">
        <v>0</v>
      </c>
      <c r="EFI615" s="1">
        <v>44851</v>
      </c>
      <c r="EFJ615" s="6">
        <v>0.80452546296296301</v>
      </c>
      <c r="EFL615">
        <v>1</v>
      </c>
      <c r="EFN615" s="3">
        <f t="shared" ref="EFN615" si="220">((EES615*$F$21)+$F$22)*1000/EEQ615</f>
        <v>0</v>
      </c>
      <c r="EFO615" s="3">
        <f t="shared" ref="EFO615" si="221">((EET615*$H$21)+$H$22)*1000/EER615</f>
        <v>5299516.0000000009</v>
      </c>
      <c r="EFP615" s="3">
        <f t="shared" ref="EFP615" si="222">EFO615-EFN615</f>
        <v>5299516.0000000009</v>
      </c>
      <c r="EFQ615" s="3">
        <f t="shared" ref="EFQ615" si="223">((EEV615*$J$21)+$J$22)*1000/EER615</f>
        <v>68408010000</v>
      </c>
      <c r="EFR615" s="3"/>
      <c r="EFU615" t="e">
        <f>ABS(100*(EFN615-EFN616)/(AVERAGE(EFN615:EFN616)))</f>
        <v>#DIV/0!</v>
      </c>
      <c r="EGA615">
        <f>ABS(100*(EFO615-EFO616)/(AVERAGE(EFO615:EFO616)))</f>
        <v>100</v>
      </c>
      <c r="EGG615">
        <f>ABS(100*(EFP615-EFP616)/(AVERAGE(EFP615:EFP616)))</f>
        <v>100</v>
      </c>
      <c r="EGM615">
        <f>ABS(100*(EFQ615-EFQ616)/(AVERAGE(EFQ615:EFQ616)))</f>
        <v>100</v>
      </c>
      <c r="EGQ615" s="3">
        <f>AVERAGE(EFN615:EFN616)</f>
        <v>0</v>
      </c>
      <c r="EGR615" s="3">
        <f>AVERAGE(EFO615:EFO616)</f>
        <v>5299516.0000000009</v>
      </c>
      <c r="EGS615" s="3">
        <f>AVERAGE(EFP615:EFP616)</f>
        <v>5299516.0000000009</v>
      </c>
      <c r="EGT615" s="3">
        <f>AVERAGE(EFQ615:EFQ616)</f>
        <v>68408010000</v>
      </c>
      <c r="EGW615">
        <v>39</v>
      </c>
      <c r="EGX615">
        <v>11</v>
      </c>
      <c r="EGY615" t="s">
        <v>131</v>
      </c>
      <c r="EGZ615" t="s">
        <v>27</v>
      </c>
      <c r="EHC615">
        <v>0.5</v>
      </c>
      <c r="EHD615">
        <v>0.5</v>
      </c>
      <c r="EHE615">
        <v>3208</v>
      </c>
      <c r="EHF615">
        <v>5673</v>
      </c>
      <c r="EHH615">
        <v>2016</v>
      </c>
      <c r="EHI615">
        <v>2.8759999999999999</v>
      </c>
      <c r="EHJ615">
        <v>5.0839999999999996</v>
      </c>
      <c r="EHK615">
        <v>2.2080000000000002</v>
      </c>
      <c r="EHM615">
        <v>9.5000000000000001E-2</v>
      </c>
      <c r="EHN615">
        <v>1</v>
      </c>
      <c r="EHO615">
        <v>0</v>
      </c>
      <c r="EHP615">
        <v>0</v>
      </c>
      <c r="EHR615">
        <v>0</v>
      </c>
      <c r="EHU615" s="1">
        <v>44851</v>
      </c>
      <c r="EHV615" s="6">
        <v>0.80452546296296301</v>
      </c>
      <c r="EHX615">
        <v>1</v>
      </c>
      <c r="EHZ615" s="3">
        <f t="shared" ref="EHZ615" si="224">((EHE615*$F$21)+$F$22)*1000/EHC615</f>
        <v>0</v>
      </c>
      <c r="EIA615" s="3">
        <f t="shared" ref="EIA615" si="225">((EHF615*$H$21)+$H$22)*1000/EHD615</f>
        <v>5299516.0000000009</v>
      </c>
      <c r="EIB615" s="3">
        <f t="shared" ref="EIB615" si="226">EIA615-EHZ615</f>
        <v>5299516.0000000009</v>
      </c>
      <c r="EIC615" s="3">
        <f t="shared" ref="EIC615" si="227">((EHH615*$J$21)+$J$22)*1000/EHD615</f>
        <v>68408010000</v>
      </c>
      <c r="EID615" s="3"/>
      <c r="EIG615" t="e">
        <f>ABS(100*(EHZ615-EHZ616)/(AVERAGE(EHZ615:EHZ616)))</f>
        <v>#DIV/0!</v>
      </c>
      <c r="EIM615">
        <f>ABS(100*(EIA615-EIA616)/(AVERAGE(EIA615:EIA616)))</f>
        <v>100</v>
      </c>
      <c r="EIS615">
        <f>ABS(100*(EIB615-EIB616)/(AVERAGE(EIB615:EIB616)))</f>
        <v>100</v>
      </c>
      <c r="EIY615">
        <f>ABS(100*(EIC615-EIC616)/(AVERAGE(EIC615:EIC616)))</f>
        <v>100</v>
      </c>
      <c r="EJC615" s="3">
        <f>AVERAGE(EHZ615:EHZ616)</f>
        <v>0</v>
      </c>
      <c r="EJD615" s="3">
        <f>AVERAGE(EIA615:EIA616)</f>
        <v>5299516.0000000009</v>
      </c>
      <c r="EJE615" s="3">
        <f>AVERAGE(EIB615:EIB616)</f>
        <v>5299516.0000000009</v>
      </c>
      <c r="EJF615" s="3">
        <f>AVERAGE(EIC615:EIC616)</f>
        <v>68408010000</v>
      </c>
      <c r="EJI615">
        <v>39</v>
      </c>
      <c r="EJJ615">
        <v>11</v>
      </c>
      <c r="EJK615" t="s">
        <v>131</v>
      </c>
      <c r="EJL615" t="s">
        <v>27</v>
      </c>
      <c r="EJO615">
        <v>0.5</v>
      </c>
      <c r="EJP615">
        <v>0.5</v>
      </c>
      <c r="EJQ615">
        <v>3208</v>
      </c>
      <c r="EJR615">
        <v>5673</v>
      </c>
      <c r="EJT615">
        <v>2016</v>
      </c>
      <c r="EJU615">
        <v>2.8759999999999999</v>
      </c>
      <c r="EJV615">
        <v>5.0839999999999996</v>
      </c>
      <c r="EJW615">
        <v>2.2080000000000002</v>
      </c>
      <c r="EJY615">
        <v>9.5000000000000001E-2</v>
      </c>
      <c r="EJZ615">
        <v>1</v>
      </c>
      <c r="EKA615">
        <v>0</v>
      </c>
      <c r="EKB615">
        <v>0</v>
      </c>
      <c r="EKD615">
        <v>0</v>
      </c>
      <c r="EKG615" s="1">
        <v>44851</v>
      </c>
      <c r="EKH615" s="6">
        <v>0.80452546296296301</v>
      </c>
      <c r="EKJ615">
        <v>1</v>
      </c>
      <c r="EKL615" s="3">
        <f t="shared" ref="EKL615" si="228">((EJQ615*$F$21)+$F$22)*1000/EJO615</f>
        <v>0</v>
      </c>
      <c r="EKM615" s="3">
        <f t="shared" ref="EKM615" si="229">((EJR615*$H$21)+$H$22)*1000/EJP615</f>
        <v>5299516.0000000009</v>
      </c>
      <c r="EKN615" s="3">
        <f t="shared" ref="EKN615" si="230">EKM615-EKL615</f>
        <v>5299516.0000000009</v>
      </c>
      <c r="EKO615" s="3">
        <f t="shared" ref="EKO615" si="231">((EJT615*$J$21)+$J$22)*1000/EJP615</f>
        <v>68408010000</v>
      </c>
      <c r="EKP615" s="3"/>
      <c r="EKS615" t="e">
        <f>ABS(100*(EKL615-EKL616)/(AVERAGE(EKL615:EKL616)))</f>
        <v>#DIV/0!</v>
      </c>
      <c r="EKY615">
        <f>ABS(100*(EKM615-EKM616)/(AVERAGE(EKM615:EKM616)))</f>
        <v>100</v>
      </c>
      <c r="ELE615">
        <f>ABS(100*(EKN615-EKN616)/(AVERAGE(EKN615:EKN616)))</f>
        <v>100</v>
      </c>
      <c r="ELK615">
        <f>ABS(100*(EKO615-EKO616)/(AVERAGE(EKO615:EKO616)))</f>
        <v>100</v>
      </c>
      <c r="ELO615" s="3">
        <f>AVERAGE(EKL615:EKL616)</f>
        <v>0</v>
      </c>
      <c r="ELP615" s="3">
        <f>AVERAGE(EKM615:EKM616)</f>
        <v>5299516.0000000009</v>
      </c>
      <c r="ELQ615" s="3">
        <f>AVERAGE(EKN615:EKN616)</f>
        <v>5299516.0000000009</v>
      </c>
      <c r="ELR615" s="3">
        <f>AVERAGE(EKO615:EKO616)</f>
        <v>68408010000</v>
      </c>
      <c r="ELU615">
        <v>39</v>
      </c>
      <c r="ELV615">
        <v>11</v>
      </c>
      <c r="ELW615" t="s">
        <v>131</v>
      </c>
      <c r="ELX615" t="s">
        <v>27</v>
      </c>
      <c r="EMA615">
        <v>0.5</v>
      </c>
      <c r="EMB615">
        <v>0.5</v>
      </c>
      <c r="EMC615">
        <v>3208</v>
      </c>
      <c r="EMD615">
        <v>5673</v>
      </c>
      <c r="EMF615">
        <v>2016</v>
      </c>
      <c r="EMG615">
        <v>2.8759999999999999</v>
      </c>
      <c r="EMH615">
        <v>5.0839999999999996</v>
      </c>
      <c r="EMI615">
        <v>2.2080000000000002</v>
      </c>
      <c r="EMK615">
        <v>9.5000000000000001E-2</v>
      </c>
      <c r="EML615">
        <v>1</v>
      </c>
      <c r="EMM615">
        <v>0</v>
      </c>
      <c r="EMN615">
        <v>0</v>
      </c>
      <c r="EMP615">
        <v>0</v>
      </c>
      <c r="EMS615" s="1">
        <v>44851</v>
      </c>
      <c r="EMT615" s="6">
        <v>0.80452546296296301</v>
      </c>
      <c r="EMV615">
        <v>1</v>
      </c>
      <c r="EMX615" s="3">
        <f t="shared" ref="EMX615" si="232">((EMC615*$F$21)+$F$22)*1000/EMA615</f>
        <v>0</v>
      </c>
      <c r="EMY615" s="3">
        <f t="shared" ref="EMY615" si="233">((EMD615*$H$21)+$H$22)*1000/EMB615</f>
        <v>5299516.0000000009</v>
      </c>
      <c r="EMZ615" s="3">
        <f t="shared" ref="EMZ615" si="234">EMY615-EMX615</f>
        <v>5299516.0000000009</v>
      </c>
      <c r="ENA615" s="3">
        <f t="shared" ref="ENA615" si="235">((EMF615*$J$21)+$J$22)*1000/EMB615</f>
        <v>68408010000</v>
      </c>
      <c r="ENB615" s="3"/>
      <c r="ENE615" t="e">
        <f>ABS(100*(EMX615-EMX616)/(AVERAGE(EMX615:EMX616)))</f>
        <v>#DIV/0!</v>
      </c>
      <c r="ENK615">
        <f>ABS(100*(EMY615-EMY616)/(AVERAGE(EMY615:EMY616)))</f>
        <v>100</v>
      </c>
      <c r="ENQ615">
        <f>ABS(100*(EMZ615-EMZ616)/(AVERAGE(EMZ615:EMZ616)))</f>
        <v>100</v>
      </c>
      <c r="ENW615">
        <f>ABS(100*(ENA615-ENA616)/(AVERAGE(ENA615:ENA616)))</f>
        <v>100</v>
      </c>
      <c r="EOA615" s="3">
        <f>AVERAGE(EMX615:EMX616)</f>
        <v>0</v>
      </c>
      <c r="EOB615" s="3">
        <f>AVERAGE(EMY615:EMY616)</f>
        <v>5299516.0000000009</v>
      </c>
      <c r="EOC615" s="3">
        <f>AVERAGE(EMZ615:EMZ616)</f>
        <v>5299516.0000000009</v>
      </c>
      <c r="EOD615" s="3">
        <f>AVERAGE(ENA615:ENA616)</f>
        <v>68408010000</v>
      </c>
      <c r="EOG615">
        <v>39</v>
      </c>
      <c r="EOH615">
        <v>11</v>
      </c>
      <c r="EOI615" t="s">
        <v>131</v>
      </c>
      <c r="EOJ615" t="s">
        <v>27</v>
      </c>
      <c r="EOM615">
        <v>0.5</v>
      </c>
      <c r="EON615">
        <v>0.5</v>
      </c>
      <c r="EOO615">
        <v>3208</v>
      </c>
      <c r="EOP615">
        <v>5673</v>
      </c>
      <c r="EOR615">
        <v>2016</v>
      </c>
      <c r="EOS615">
        <v>2.8759999999999999</v>
      </c>
      <c r="EOT615">
        <v>5.0839999999999996</v>
      </c>
      <c r="EOU615">
        <v>2.2080000000000002</v>
      </c>
      <c r="EOW615">
        <v>9.5000000000000001E-2</v>
      </c>
      <c r="EOX615">
        <v>1</v>
      </c>
      <c r="EOY615">
        <v>0</v>
      </c>
      <c r="EOZ615">
        <v>0</v>
      </c>
      <c r="EPB615">
        <v>0</v>
      </c>
      <c r="EPE615" s="1">
        <v>44851</v>
      </c>
      <c r="EPF615" s="6">
        <v>0.80452546296296301</v>
      </c>
      <c r="EPH615">
        <v>1</v>
      </c>
      <c r="EPJ615" s="3">
        <f t="shared" ref="EPJ615" si="236">((EOO615*$F$21)+$F$22)*1000/EOM615</f>
        <v>0</v>
      </c>
      <c r="EPK615" s="3">
        <f t="shared" ref="EPK615" si="237">((EOP615*$H$21)+$H$22)*1000/EON615</f>
        <v>5299516.0000000009</v>
      </c>
      <c r="EPL615" s="3">
        <f t="shared" ref="EPL615" si="238">EPK615-EPJ615</f>
        <v>5299516.0000000009</v>
      </c>
      <c r="EPM615" s="3">
        <f t="shared" ref="EPM615" si="239">((EOR615*$J$21)+$J$22)*1000/EON615</f>
        <v>68408010000</v>
      </c>
      <c r="EPN615" s="3"/>
      <c r="EPQ615" t="e">
        <f>ABS(100*(EPJ615-EPJ616)/(AVERAGE(EPJ615:EPJ616)))</f>
        <v>#DIV/0!</v>
      </c>
      <c r="EPW615">
        <f>ABS(100*(EPK615-EPK616)/(AVERAGE(EPK615:EPK616)))</f>
        <v>100</v>
      </c>
      <c r="EQC615">
        <f>ABS(100*(EPL615-EPL616)/(AVERAGE(EPL615:EPL616)))</f>
        <v>100</v>
      </c>
      <c r="EQI615">
        <f>ABS(100*(EPM615-EPM616)/(AVERAGE(EPM615:EPM616)))</f>
        <v>100</v>
      </c>
      <c r="EQM615" s="3">
        <f>AVERAGE(EPJ615:EPJ616)</f>
        <v>0</v>
      </c>
      <c r="EQN615" s="3">
        <f>AVERAGE(EPK615:EPK616)</f>
        <v>5299516.0000000009</v>
      </c>
      <c r="EQO615" s="3">
        <f>AVERAGE(EPL615:EPL616)</f>
        <v>5299516.0000000009</v>
      </c>
      <c r="EQP615" s="3">
        <f>AVERAGE(EPM615:EPM616)</f>
        <v>68408010000</v>
      </c>
      <c r="EQS615">
        <v>39</v>
      </c>
      <c r="EQT615">
        <v>11</v>
      </c>
      <c r="EQU615" t="s">
        <v>131</v>
      </c>
      <c r="EQV615" t="s">
        <v>27</v>
      </c>
      <c r="EQY615">
        <v>0.5</v>
      </c>
      <c r="EQZ615">
        <v>0.5</v>
      </c>
      <c r="ERA615">
        <v>3208</v>
      </c>
      <c r="ERB615">
        <v>5673</v>
      </c>
      <c r="ERD615">
        <v>2016</v>
      </c>
      <c r="ERE615">
        <v>2.8759999999999999</v>
      </c>
      <c r="ERF615">
        <v>5.0839999999999996</v>
      </c>
      <c r="ERG615">
        <v>2.2080000000000002</v>
      </c>
      <c r="ERI615">
        <v>9.5000000000000001E-2</v>
      </c>
      <c r="ERJ615">
        <v>1</v>
      </c>
      <c r="ERK615">
        <v>0</v>
      </c>
      <c r="ERL615">
        <v>0</v>
      </c>
      <c r="ERN615">
        <v>0</v>
      </c>
      <c r="ERQ615" s="1">
        <v>44851</v>
      </c>
      <c r="ERR615" s="6">
        <v>0.80452546296296301</v>
      </c>
      <c r="ERT615">
        <v>1</v>
      </c>
      <c r="ERV615" s="3">
        <f t="shared" ref="ERV615" si="240">((ERA615*$F$21)+$F$22)*1000/EQY615</f>
        <v>0</v>
      </c>
      <c r="ERW615" s="3">
        <f t="shared" ref="ERW615" si="241">((ERB615*$H$21)+$H$22)*1000/EQZ615</f>
        <v>5299516.0000000009</v>
      </c>
      <c r="ERX615" s="3">
        <f t="shared" ref="ERX615" si="242">ERW615-ERV615</f>
        <v>5299516.0000000009</v>
      </c>
      <c r="ERY615" s="3">
        <f t="shared" ref="ERY615" si="243">((ERD615*$J$21)+$J$22)*1000/EQZ615</f>
        <v>68408010000</v>
      </c>
      <c r="ERZ615" s="3"/>
      <c r="ESC615" t="e">
        <f>ABS(100*(ERV615-ERV616)/(AVERAGE(ERV615:ERV616)))</f>
        <v>#DIV/0!</v>
      </c>
      <c r="ESI615">
        <f>ABS(100*(ERW615-ERW616)/(AVERAGE(ERW615:ERW616)))</f>
        <v>100</v>
      </c>
      <c r="ESO615">
        <f>ABS(100*(ERX615-ERX616)/(AVERAGE(ERX615:ERX616)))</f>
        <v>100</v>
      </c>
      <c r="ESU615">
        <f>ABS(100*(ERY615-ERY616)/(AVERAGE(ERY615:ERY616)))</f>
        <v>100</v>
      </c>
      <c r="ESY615" s="3">
        <f>AVERAGE(ERV615:ERV616)</f>
        <v>0</v>
      </c>
      <c r="ESZ615" s="3">
        <f>AVERAGE(ERW615:ERW616)</f>
        <v>5299516.0000000009</v>
      </c>
      <c r="ETA615" s="3">
        <f>AVERAGE(ERX615:ERX616)</f>
        <v>5299516.0000000009</v>
      </c>
      <c r="ETB615" s="3">
        <f>AVERAGE(ERY615:ERY616)</f>
        <v>68408010000</v>
      </c>
      <c r="ETE615">
        <v>39</v>
      </c>
      <c r="ETF615">
        <v>11</v>
      </c>
      <c r="ETG615" t="s">
        <v>131</v>
      </c>
      <c r="ETH615" t="s">
        <v>27</v>
      </c>
      <c r="ETK615">
        <v>0.5</v>
      </c>
      <c r="ETL615">
        <v>0.5</v>
      </c>
      <c r="ETM615">
        <v>3208</v>
      </c>
      <c r="ETN615">
        <v>5673</v>
      </c>
      <c r="ETP615">
        <v>2016</v>
      </c>
      <c r="ETQ615">
        <v>2.8759999999999999</v>
      </c>
      <c r="ETR615">
        <v>5.0839999999999996</v>
      </c>
      <c r="ETS615">
        <v>2.2080000000000002</v>
      </c>
      <c r="ETU615">
        <v>9.5000000000000001E-2</v>
      </c>
      <c r="ETV615">
        <v>1</v>
      </c>
      <c r="ETW615">
        <v>0</v>
      </c>
      <c r="ETX615">
        <v>0</v>
      </c>
      <c r="ETZ615">
        <v>0</v>
      </c>
      <c r="EUC615" s="1">
        <v>44851</v>
      </c>
      <c r="EUD615" s="6">
        <v>0.80452546296296301</v>
      </c>
      <c r="EUF615">
        <v>1</v>
      </c>
      <c r="EUH615" s="3">
        <f t="shared" ref="EUH615" si="244">((ETM615*$F$21)+$F$22)*1000/ETK615</f>
        <v>0</v>
      </c>
      <c r="EUI615" s="3">
        <f t="shared" ref="EUI615" si="245">((ETN615*$H$21)+$H$22)*1000/ETL615</f>
        <v>5299516.0000000009</v>
      </c>
      <c r="EUJ615" s="3">
        <f t="shared" ref="EUJ615" si="246">EUI615-EUH615</f>
        <v>5299516.0000000009</v>
      </c>
      <c r="EUK615" s="3">
        <f t="shared" ref="EUK615" si="247">((ETP615*$J$21)+$J$22)*1000/ETL615</f>
        <v>68408010000</v>
      </c>
      <c r="EUL615" s="3"/>
      <c r="EUO615" t="e">
        <f>ABS(100*(EUH615-EUH616)/(AVERAGE(EUH615:EUH616)))</f>
        <v>#DIV/0!</v>
      </c>
      <c r="EUU615">
        <f>ABS(100*(EUI615-EUI616)/(AVERAGE(EUI615:EUI616)))</f>
        <v>100</v>
      </c>
      <c r="EVA615">
        <f>ABS(100*(EUJ615-EUJ616)/(AVERAGE(EUJ615:EUJ616)))</f>
        <v>100</v>
      </c>
      <c r="EVG615">
        <f>ABS(100*(EUK615-EUK616)/(AVERAGE(EUK615:EUK616)))</f>
        <v>100</v>
      </c>
      <c r="EVK615" s="3">
        <f>AVERAGE(EUH615:EUH616)</f>
        <v>0</v>
      </c>
      <c r="EVL615" s="3">
        <f>AVERAGE(EUI615:EUI616)</f>
        <v>5299516.0000000009</v>
      </c>
      <c r="EVM615" s="3">
        <f>AVERAGE(EUJ615:EUJ616)</f>
        <v>5299516.0000000009</v>
      </c>
      <c r="EVN615" s="3">
        <f>AVERAGE(EUK615:EUK616)</f>
        <v>68408010000</v>
      </c>
      <c r="EVQ615">
        <v>39</v>
      </c>
      <c r="EVR615">
        <v>11</v>
      </c>
      <c r="EVS615" t="s">
        <v>131</v>
      </c>
      <c r="EVT615" t="s">
        <v>27</v>
      </c>
      <c r="EVW615">
        <v>0.5</v>
      </c>
      <c r="EVX615">
        <v>0.5</v>
      </c>
      <c r="EVY615">
        <v>3208</v>
      </c>
      <c r="EVZ615">
        <v>5673</v>
      </c>
      <c r="EWB615">
        <v>2016</v>
      </c>
      <c r="EWC615">
        <v>2.8759999999999999</v>
      </c>
      <c r="EWD615">
        <v>5.0839999999999996</v>
      </c>
      <c r="EWE615">
        <v>2.2080000000000002</v>
      </c>
      <c r="EWG615">
        <v>9.5000000000000001E-2</v>
      </c>
      <c r="EWH615">
        <v>1</v>
      </c>
      <c r="EWI615">
        <v>0</v>
      </c>
      <c r="EWJ615">
        <v>0</v>
      </c>
      <c r="EWL615">
        <v>0</v>
      </c>
      <c r="EWO615" s="1">
        <v>44851</v>
      </c>
      <c r="EWP615" s="6">
        <v>0.80452546296296301</v>
      </c>
      <c r="EWR615">
        <v>1</v>
      </c>
      <c r="EWT615" s="3">
        <f t="shared" ref="EWT615" si="248">((EVY615*$F$21)+$F$22)*1000/EVW615</f>
        <v>0</v>
      </c>
      <c r="EWU615" s="3">
        <f t="shared" ref="EWU615" si="249">((EVZ615*$H$21)+$H$22)*1000/EVX615</f>
        <v>5299516.0000000009</v>
      </c>
      <c r="EWV615" s="3">
        <f t="shared" ref="EWV615" si="250">EWU615-EWT615</f>
        <v>5299516.0000000009</v>
      </c>
      <c r="EWW615" s="3">
        <f t="shared" ref="EWW615" si="251">((EWB615*$J$21)+$J$22)*1000/EVX615</f>
        <v>68408010000</v>
      </c>
      <c r="EWX615" s="3"/>
      <c r="EXA615" t="e">
        <f>ABS(100*(EWT615-EWT616)/(AVERAGE(EWT615:EWT616)))</f>
        <v>#DIV/0!</v>
      </c>
      <c r="EXG615">
        <f>ABS(100*(EWU615-EWU616)/(AVERAGE(EWU615:EWU616)))</f>
        <v>100</v>
      </c>
      <c r="EXM615">
        <f>ABS(100*(EWV615-EWV616)/(AVERAGE(EWV615:EWV616)))</f>
        <v>100</v>
      </c>
      <c r="EXS615">
        <f>ABS(100*(EWW615-EWW616)/(AVERAGE(EWW615:EWW616)))</f>
        <v>100</v>
      </c>
      <c r="EXW615" s="3">
        <f>AVERAGE(EWT615:EWT616)</f>
        <v>0</v>
      </c>
      <c r="EXX615" s="3">
        <f>AVERAGE(EWU615:EWU616)</f>
        <v>5299516.0000000009</v>
      </c>
      <c r="EXY615" s="3">
        <f>AVERAGE(EWV615:EWV616)</f>
        <v>5299516.0000000009</v>
      </c>
      <c r="EXZ615" s="3">
        <f>AVERAGE(EWW615:EWW616)</f>
        <v>68408010000</v>
      </c>
      <c r="EYC615">
        <v>39</v>
      </c>
      <c r="EYD615">
        <v>11</v>
      </c>
      <c r="EYE615" t="s">
        <v>131</v>
      </c>
      <c r="EYF615" t="s">
        <v>27</v>
      </c>
      <c r="EYI615">
        <v>0.5</v>
      </c>
      <c r="EYJ615">
        <v>0.5</v>
      </c>
      <c r="EYK615">
        <v>3208</v>
      </c>
      <c r="EYL615">
        <v>5673</v>
      </c>
      <c r="EYN615">
        <v>2016</v>
      </c>
      <c r="EYO615">
        <v>2.8759999999999999</v>
      </c>
      <c r="EYP615">
        <v>5.0839999999999996</v>
      </c>
      <c r="EYQ615">
        <v>2.2080000000000002</v>
      </c>
      <c r="EYS615">
        <v>9.5000000000000001E-2</v>
      </c>
      <c r="EYT615">
        <v>1</v>
      </c>
      <c r="EYU615">
        <v>0</v>
      </c>
      <c r="EYV615">
        <v>0</v>
      </c>
      <c r="EYX615">
        <v>0</v>
      </c>
      <c r="EZA615" s="1">
        <v>44851</v>
      </c>
      <c r="EZB615" s="6">
        <v>0.80452546296296301</v>
      </c>
      <c r="EZD615">
        <v>1</v>
      </c>
      <c r="EZF615" s="3">
        <f t="shared" ref="EZF615" si="252">((EYK615*$F$21)+$F$22)*1000/EYI615</f>
        <v>0</v>
      </c>
      <c r="EZG615" s="3">
        <f t="shared" ref="EZG615" si="253">((EYL615*$H$21)+$H$22)*1000/EYJ615</f>
        <v>5299516.0000000009</v>
      </c>
      <c r="EZH615" s="3">
        <f t="shared" ref="EZH615" si="254">EZG615-EZF615</f>
        <v>5299516.0000000009</v>
      </c>
      <c r="EZI615" s="3">
        <f t="shared" ref="EZI615" si="255">((EYN615*$J$21)+$J$22)*1000/EYJ615</f>
        <v>68408010000</v>
      </c>
      <c r="EZJ615" s="3"/>
      <c r="EZM615" t="e">
        <f>ABS(100*(EZF615-EZF616)/(AVERAGE(EZF615:EZF616)))</f>
        <v>#DIV/0!</v>
      </c>
      <c r="EZS615">
        <f>ABS(100*(EZG615-EZG616)/(AVERAGE(EZG615:EZG616)))</f>
        <v>100</v>
      </c>
      <c r="EZY615">
        <f>ABS(100*(EZH615-EZH616)/(AVERAGE(EZH615:EZH616)))</f>
        <v>100</v>
      </c>
      <c r="FAE615">
        <f>ABS(100*(EZI615-EZI616)/(AVERAGE(EZI615:EZI616)))</f>
        <v>100</v>
      </c>
      <c r="FAI615" s="3">
        <f>AVERAGE(EZF615:EZF616)</f>
        <v>0</v>
      </c>
      <c r="FAJ615" s="3">
        <f>AVERAGE(EZG615:EZG616)</f>
        <v>5299516.0000000009</v>
      </c>
      <c r="FAK615" s="3">
        <f>AVERAGE(EZH615:EZH616)</f>
        <v>5299516.0000000009</v>
      </c>
      <c r="FAL615" s="3">
        <f>AVERAGE(EZI615:EZI616)</f>
        <v>68408010000</v>
      </c>
      <c r="FAO615">
        <v>39</v>
      </c>
      <c r="FAP615">
        <v>11</v>
      </c>
      <c r="FAQ615" t="s">
        <v>131</v>
      </c>
      <c r="FAR615" t="s">
        <v>27</v>
      </c>
      <c r="FAU615">
        <v>0.5</v>
      </c>
      <c r="FAV615">
        <v>0.5</v>
      </c>
      <c r="FAW615">
        <v>3208</v>
      </c>
      <c r="FAX615">
        <v>5673</v>
      </c>
      <c r="FAZ615">
        <v>2016</v>
      </c>
      <c r="FBA615">
        <v>2.8759999999999999</v>
      </c>
      <c r="FBB615">
        <v>5.0839999999999996</v>
      </c>
      <c r="FBC615">
        <v>2.2080000000000002</v>
      </c>
      <c r="FBE615">
        <v>9.5000000000000001E-2</v>
      </c>
      <c r="FBF615">
        <v>1</v>
      </c>
      <c r="FBG615">
        <v>0</v>
      </c>
      <c r="FBH615">
        <v>0</v>
      </c>
      <c r="FBJ615">
        <v>0</v>
      </c>
      <c r="FBM615" s="1">
        <v>44851</v>
      </c>
      <c r="FBN615" s="6">
        <v>0.80452546296296301</v>
      </c>
      <c r="FBP615">
        <v>1</v>
      </c>
      <c r="FBR615" s="3">
        <f t="shared" ref="FBR615" si="256">((FAW615*$F$21)+$F$22)*1000/FAU615</f>
        <v>0</v>
      </c>
      <c r="FBS615" s="3">
        <f t="shared" ref="FBS615" si="257">((FAX615*$H$21)+$H$22)*1000/FAV615</f>
        <v>5299516.0000000009</v>
      </c>
      <c r="FBT615" s="3">
        <f t="shared" ref="FBT615" si="258">FBS615-FBR615</f>
        <v>5299516.0000000009</v>
      </c>
      <c r="FBU615" s="3">
        <f t="shared" ref="FBU615" si="259">((FAZ615*$J$21)+$J$22)*1000/FAV615</f>
        <v>68408010000</v>
      </c>
      <c r="FBV615" s="3"/>
      <c r="FBY615" t="e">
        <f>ABS(100*(FBR615-FBR616)/(AVERAGE(FBR615:FBR616)))</f>
        <v>#DIV/0!</v>
      </c>
      <c r="FCE615">
        <f>ABS(100*(FBS615-FBS616)/(AVERAGE(FBS615:FBS616)))</f>
        <v>100</v>
      </c>
      <c r="FCK615">
        <f>ABS(100*(FBT615-FBT616)/(AVERAGE(FBT615:FBT616)))</f>
        <v>100</v>
      </c>
      <c r="FCQ615">
        <f>ABS(100*(FBU615-FBU616)/(AVERAGE(FBU615:FBU616)))</f>
        <v>100</v>
      </c>
      <c r="FCU615" s="3">
        <f>AVERAGE(FBR615:FBR616)</f>
        <v>0</v>
      </c>
      <c r="FCV615" s="3">
        <f>AVERAGE(FBS615:FBS616)</f>
        <v>5299516.0000000009</v>
      </c>
      <c r="FCW615" s="3">
        <f>AVERAGE(FBT615:FBT616)</f>
        <v>5299516.0000000009</v>
      </c>
      <c r="FCX615" s="3">
        <f>AVERAGE(FBU615:FBU616)</f>
        <v>68408010000</v>
      </c>
      <c r="FDA615">
        <v>39</v>
      </c>
      <c r="FDB615">
        <v>11</v>
      </c>
      <c r="FDC615" t="s">
        <v>131</v>
      </c>
      <c r="FDD615" t="s">
        <v>27</v>
      </c>
      <c r="FDG615">
        <v>0.5</v>
      </c>
      <c r="FDH615">
        <v>0.5</v>
      </c>
      <c r="FDI615">
        <v>3208</v>
      </c>
      <c r="FDJ615">
        <v>5673</v>
      </c>
      <c r="FDL615">
        <v>2016</v>
      </c>
      <c r="FDM615">
        <v>2.8759999999999999</v>
      </c>
      <c r="FDN615">
        <v>5.0839999999999996</v>
      </c>
      <c r="FDO615">
        <v>2.2080000000000002</v>
      </c>
      <c r="FDQ615">
        <v>9.5000000000000001E-2</v>
      </c>
      <c r="FDR615">
        <v>1</v>
      </c>
      <c r="FDS615">
        <v>0</v>
      </c>
      <c r="FDT615">
        <v>0</v>
      </c>
      <c r="FDV615">
        <v>0</v>
      </c>
      <c r="FDY615" s="1">
        <v>44851</v>
      </c>
      <c r="FDZ615" s="6">
        <v>0.80452546296296301</v>
      </c>
      <c r="FEB615">
        <v>1</v>
      </c>
      <c r="FED615" s="3">
        <f t="shared" ref="FED615" si="260">((FDI615*$F$21)+$F$22)*1000/FDG615</f>
        <v>0</v>
      </c>
      <c r="FEE615" s="3">
        <f t="shared" ref="FEE615" si="261">((FDJ615*$H$21)+$H$22)*1000/FDH615</f>
        <v>5299516.0000000009</v>
      </c>
      <c r="FEF615" s="3">
        <f t="shared" ref="FEF615" si="262">FEE615-FED615</f>
        <v>5299516.0000000009</v>
      </c>
      <c r="FEG615" s="3">
        <f t="shared" ref="FEG615" si="263">((FDL615*$J$21)+$J$22)*1000/FDH615</f>
        <v>68408010000</v>
      </c>
      <c r="FEH615" s="3"/>
      <c r="FEK615" t="e">
        <f>ABS(100*(FED615-FED616)/(AVERAGE(FED615:FED616)))</f>
        <v>#DIV/0!</v>
      </c>
      <c r="FEQ615">
        <f>ABS(100*(FEE615-FEE616)/(AVERAGE(FEE615:FEE616)))</f>
        <v>100</v>
      </c>
      <c r="FEW615">
        <f>ABS(100*(FEF615-FEF616)/(AVERAGE(FEF615:FEF616)))</f>
        <v>100</v>
      </c>
      <c r="FFC615">
        <f>ABS(100*(FEG615-FEG616)/(AVERAGE(FEG615:FEG616)))</f>
        <v>100</v>
      </c>
      <c r="FFG615" s="3">
        <f>AVERAGE(FED615:FED616)</f>
        <v>0</v>
      </c>
      <c r="FFH615" s="3">
        <f>AVERAGE(FEE615:FEE616)</f>
        <v>5299516.0000000009</v>
      </c>
      <c r="FFI615" s="3">
        <f>AVERAGE(FEF615:FEF616)</f>
        <v>5299516.0000000009</v>
      </c>
      <c r="FFJ615" s="3">
        <f>AVERAGE(FEG615:FEG616)</f>
        <v>68408010000</v>
      </c>
      <c r="FFM615">
        <v>39</v>
      </c>
      <c r="FFN615">
        <v>11</v>
      </c>
      <c r="FFO615" t="s">
        <v>131</v>
      </c>
      <c r="FFP615" t="s">
        <v>27</v>
      </c>
      <c r="FFS615">
        <v>0.5</v>
      </c>
      <c r="FFT615">
        <v>0.5</v>
      </c>
      <c r="FFU615">
        <v>3208</v>
      </c>
      <c r="FFV615">
        <v>5673</v>
      </c>
      <c r="FFX615">
        <v>2016</v>
      </c>
      <c r="FFY615">
        <v>2.8759999999999999</v>
      </c>
      <c r="FFZ615">
        <v>5.0839999999999996</v>
      </c>
      <c r="FGA615">
        <v>2.2080000000000002</v>
      </c>
      <c r="FGC615">
        <v>9.5000000000000001E-2</v>
      </c>
      <c r="FGD615">
        <v>1</v>
      </c>
      <c r="FGE615">
        <v>0</v>
      </c>
      <c r="FGF615">
        <v>0</v>
      </c>
      <c r="FGH615">
        <v>0</v>
      </c>
      <c r="FGK615" s="1">
        <v>44851</v>
      </c>
      <c r="FGL615" s="6">
        <v>0.80452546296296301</v>
      </c>
      <c r="FGN615">
        <v>1</v>
      </c>
      <c r="FGP615" s="3">
        <f t="shared" ref="FGP615" si="264">((FFU615*$F$21)+$F$22)*1000/FFS615</f>
        <v>0</v>
      </c>
      <c r="FGQ615" s="3">
        <f t="shared" ref="FGQ615" si="265">((FFV615*$H$21)+$H$22)*1000/FFT615</f>
        <v>5299516.0000000009</v>
      </c>
      <c r="FGR615" s="3">
        <f t="shared" ref="FGR615" si="266">FGQ615-FGP615</f>
        <v>5299516.0000000009</v>
      </c>
      <c r="FGS615" s="3">
        <f t="shared" ref="FGS615" si="267">((FFX615*$J$21)+$J$22)*1000/FFT615</f>
        <v>68408010000</v>
      </c>
      <c r="FGT615" s="3"/>
      <c r="FGW615" t="e">
        <f>ABS(100*(FGP615-FGP616)/(AVERAGE(FGP615:FGP616)))</f>
        <v>#DIV/0!</v>
      </c>
      <c r="FHC615">
        <f>ABS(100*(FGQ615-FGQ616)/(AVERAGE(FGQ615:FGQ616)))</f>
        <v>100</v>
      </c>
      <c r="FHI615">
        <f>ABS(100*(FGR615-FGR616)/(AVERAGE(FGR615:FGR616)))</f>
        <v>100</v>
      </c>
      <c r="FHO615">
        <f>ABS(100*(FGS615-FGS616)/(AVERAGE(FGS615:FGS616)))</f>
        <v>100</v>
      </c>
      <c r="FHS615" s="3">
        <f>AVERAGE(FGP615:FGP616)</f>
        <v>0</v>
      </c>
      <c r="FHT615" s="3">
        <f>AVERAGE(FGQ615:FGQ616)</f>
        <v>5299516.0000000009</v>
      </c>
      <c r="FHU615" s="3">
        <f>AVERAGE(FGR615:FGR616)</f>
        <v>5299516.0000000009</v>
      </c>
      <c r="FHV615" s="3">
        <f>AVERAGE(FGS615:FGS616)</f>
        <v>68408010000</v>
      </c>
      <c r="FHY615">
        <v>39</v>
      </c>
      <c r="FHZ615">
        <v>11</v>
      </c>
      <c r="FIA615" t="s">
        <v>131</v>
      </c>
      <c r="FIB615" t="s">
        <v>27</v>
      </c>
      <c r="FIE615">
        <v>0.5</v>
      </c>
      <c r="FIF615">
        <v>0.5</v>
      </c>
      <c r="FIG615">
        <v>3208</v>
      </c>
      <c r="FIH615">
        <v>5673</v>
      </c>
      <c r="FIJ615">
        <v>2016</v>
      </c>
      <c r="FIK615">
        <v>2.8759999999999999</v>
      </c>
      <c r="FIL615">
        <v>5.0839999999999996</v>
      </c>
      <c r="FIM615">
        <v>2.2080000000000002</v>
      </c>
      <c r="FIO615">
        <v>9.5000000000000001E-2</v>
      </c>
      <c r="FIP615">
        <v>1</v>
      </c>
      <c r="FIQ615">
        <v>0</v>
      </c>
      <c r="FIR615">
        <v>0</v>
      </c>
      <c r="FIT615">
        <v>0</v>
      </c>
      <c r="FIW615" s="1">
        <v>44851</v>
      </c>
      <c r="FIX615" s="6">
        <v>0.80452546296296301</v>
      </c>
      <c r="FIZ615">
        <v>1</v>
      </c>
      <c r="FJB615" s="3">
        <f t="shared" ref="FJB615" si="268">((FIG615*$F$21)+$F$22)*1000/FIE615</f>
        <v>0</v>
      </c>
      <c r="FJC615" s="3">
        <f t="shared" ref="FJC615" si="269">((FIH615*$H$21)+$H$22)*1000/FIF615</f>
        <v>5299516.0000000009</v>
      </c>
      <c r="FJD615" s="3">
        <f t="shared" ref="FJD615" si="270">FJC615-FJB615</f>
        <v>5299516.0000000009</v>
      </c>
      <c r="FJE615" s="3">
        <f t="shared" ref="FJE615" si="271">((FIJ615*$J$21)+$J$22)*1000/FIF615</f>
        <v>68408010000</v>
      </c>
      <c r="FJF615" s="3"/>
      <c r="FJI615" t="e">
        <f>ABS(100*(FJB615-FJB616)/(AVERAGE(FJB615:FJB616)))</f>
        <v>#DIV/0!</v>
      </c>
      <c r="FJO615">
        <f>ABS(100*(FJC615-FJC616)/(AVERAGE(FJC615:FJC616)))</f>
        <v>100</v>
      </c>
      <c r="FJU615">
        <f>ABS(100*(FJD615-FJD616)/(AVERAGE(FJD615:FJD616)))</f>
        <v>100</v>
      </c>
      <c r="FKA615">
        <f>ABS(100*(FJE615-FJE616)/(AVERAGE(FJE615:FJE616)))</f>
        <v>100</v>
      </c>
      <c r="FKE615" s="3">
        <f>AVERAGE(FJB615:FJB616)</f>
        <v>0</v>
      </c>
      <c r="FKF615" s="3">
        <f>AVERAGE(FJC615:FJC616)</f>
        <v>5299516.0000000009</v>
      </c>
      <c r="FKG615" s="3">
        <f>AVERAGE(FJD615:FJD616)</f>
        <v>5299516.0000000009</v>
      </c>
      <c r="FKH615" s="3">
        <f>AVERAGE(FJE615:FJE616)</f>
        <v>68408010000</v>
      </c>
      <c r="FKK615">
        <v>39</v>
      </c>
      <c r="FKL615">
        <v>11</v>
      </c>
      <c r="FKM615" t="s">
        <v>131</v>
      </c>
      <c r="FKN615" t="s">
        <v>27</v>
      </c>
      <c r="FKQ615">
        <v>0.5</v>
      </c>
      <c r="FKR615">
        <v>0.5</v>
      </c>
      <c r="FKS615">
        <v>3208</v>
      </c>
      <c r="FKT615">
        <v>5673</v>
      </c>
      <c r="FKV615">
        <v>2016</v>
      </c>
      <c r="FKW615">
        <v>2.8759999999999999</v>
      </c>
      <c r="FKX615">
        <v>5.0839999999999996</v>
      </c>
      <c r="FKY615">
        <v>2.2080000000000002</v>
      </c>
      <c r="FLA615">
        <v>9.5000000000000001E-2</v>
      </c>
      <c r="FLB615">
        <v>1</v>
      </c>
      <c r="FLC615">
        <v>0</v>
      </c>
      <c r="FLD615">
        <v>0</v>
      </c>
      <c r="FLF615">
        <v>0</v>
      </c>
      <c r="FLI615" s="1">
        <v>44851</v>
      </c>
      <c r="FLJ615" s="6">
        <v>0.80452546296296301</v>
      </c>
      <c r="FLL615">
        <v>1</v>
      </c>
      <c r="FLN615" s="3">
        <f t="shared" ref="FLN615" si="272">((FKS615*$F$21)+$F$22)*1000/FKQ615</f>
        <v>0</v>
      </c>
      <c r="FLO615" s="3">
        <f t="shared" ref="FLO615" si="273">((FKT615*$H$21)+$H$22)*1000/FKR615</f>
        <v>5299516.0000000009</v>
      </c>
      <c r="FLP615" s="3">
        <f t="shared" ref="FLP615" si="274">FLO615-FLN615</f>
        <v>5299516.0000000009</v>
      </c>
      <c r="FLQ615" s="3">
        <f t="shared" ref="FLQ615" si="275">((FKV615*$J$21)+$J$22)*1000/FKR615</f>
        <v>68408010000</v>
      </c>
      <c r="FLR615" s="3"/>
      <c r="FLU615" t="e">
        <f>ABS(100*(FLN615-FLN616)/(AVERAGE(FLN615:FLN616)))</f>
        <v>#DIV/0!</v>
      </c>
      <c r="FMA615">
        <f>ABS(100*(FLO615-FLO616)/(AVERAGE(FLO615:FLO616)))</f>
        <v>100</v>
      </c>
      <c r="FMG615">
        <f>ABS(100*(FLP615-FLP616)/(AVERAGE(FLP615:FLP616)))</f>
        <v>100</v>
      </c>
      <c r="FMM615">
        <f>ABS(100*(FLQ615-FLQ616)/(AVERAGE(FLQ615:FLQ616)))</f>
        <v>100</v>
      </c>
      <c r="FMQ615" s="3">
        <f>AVERAGE(FLN615:FLN616)</f>
        <v>0</v>
      </c>
      <c r="FMR615" s="3">
        <f>AVERAGE(FLO615:FLO616)</f>
        <v>5299516.0000000009</v>
      </c>
      <c r="FMS615" s="3">
        <f>AVERAGE(FLP615:FLP616)</f>
        <v>5299516.0000000009</v>
      </c>
      <c r="FMT615" s="3">
        <f>AVERAGE(FLQ615:FLQ616)</f>
        <v>68408010000</v>
      </c>
      <c r="FMW615">
        <v>39</v>
      </c>
      <c r="FMX615">
        <v>11</v>
      </c>
      <c r="FMY615" t="s">
        <v>131</v>
      </c>
      <c r="FMZ615" t="s">
        <v>27</v>
      </c>
      <c r="FNC615">
        <v>0.5</v>
      </c>
      <c r="FND615">
        <v>0.5</v>
      </c>
      <c r="FNE615">
        <v>3208</v>
      </c>
      <c r="FNF615">
        <v>5673</v>
      </c>
      <c r="FNH615">
        <v>2016</v>
      </c>
      <c r="FNI615">
        <v>2.8759999999999999</v>
      </c>
      <c r="FNJ615">
        <v>5.0839999999999996</v>
      </c>
      <c r="FNK615">
        <v>2.2080000000000002</v>
      </c>
      <c r="FNM615">
        <v>9.5000000000000001E-2</v>
      </c>
      <c r="FNN615">
        <v>1</v>
      </c>
      <c r="FNO615">
        <v>0</v>
      </c>
      <c r="FNP615">
        <v>0</v>
      </c>
      <c r="FNR615">
        <v>0</v>
      </c>
      <c r="FNU615" s="1">
        <v>44851</v>
      </c>
      <c r="FNV615" s="6">
        <v>0.80452546296296301</v>
      </c>
      <c r="FNX615">
        <v>1</v>
      </c>
      <c r="FNZ615" s="3">
        <f t="shared" ref="FNZ615" si="276">((FNE615*$F$21)+$F$22)*1000/FNC615</f>
        <v>0</v>
      </c>
      <c r="FOA615" s="3">
        <f t="shared" ref="FOA615" si="277">((FNF615*$H$21)+$H$22)*1000/FND615</f>
        <v>5299516.0000000009</v>
      </c>
      <c r="FOB615" s="3">
        <f t="shared" ref="FOB615" si="278">FOA615-FNZ615</f>
        <v>5299516.0000000009</v>
      </c>
      <c r="FOC615" s="3">
        <f t="shared" ref="FOC615" si="279">((FNH615*$J$21)+$J$22)*1000/FND615</f>
        <v>68408010000</v>
      </c>
      <c r="FOD615" s="3"/>
      <c r="FOG615" t="e">
        <f>ABS(100*(FNZ615-FNZ616)/(AVERAGE(FNZ615:FNZ616)))</f>
        <v>#DIV/0!</v>
      </c>
      <c r="FOM615">
        <f>ABS(100*(FOA615-FOA616)/(AVERAGE(FOA615:FOA616)))</f>
        <v>100</v>
      </c>
      <c r="FOS615">
        <f>ABS(100*(FOB615-FOB616)/(AVERAGE(FOB615:FOB616)))</f>
        <v>100</v>
      </c>
      <c r="FOY615">
        <f>ABS(100*(FOC615-FOC616)/(AVERAGE(FOC615:FOC616)))</f>
        <v>100</v>
      </c>
      <c r="FPC615" s="3">
        <f>AVERAGE(FNZ615:FNZ616)</f>
        <v>0</v>
      </c>
      <c r="FPD615" s="3">
        <f>AVERAGE(FOA615:FOA616)</f>
        <v>5299516.0000000009</v>
      </c>
      <c r="FPE615" s="3">
        <f>AVERAGE(FOB615:FOB616)</f>
        <v>5299516.0000000009</v>
      </c>
      <c r="FPF615" s="3">
        <f>AVERAGE(FOC615:FOC616)</f>
        <v>68408010000</v>
      </c>
      <c r="FPI615">
        <v>39</v>
      </c>
      <c r="FPJ615">
        <v>11</v>
      </c>
      <c r="FPK615" t="s">
        <v>131</v>
      </c>
      <c r="FPL615" t="s">
        <v>27</v>
      </c>
      <c r="FPO615">
        <v>0.5</v>
      </c>
      <c r="FPP615">
        <v>0.5</v>
      </c>
      <c r="FPQ615">
        <v>3208</v>
      </c>
      <c r="FPR615">
        <v>5673</v>
      </c>
      <c r="FPT615">
        <v>2016</v>
      </c>
      <c r="FPU615">
        <v>2.8759999999999999</v>
      </c>
      <c r="FPV615">
        <v>5.0839999999999996</v>
      </c>
      <c r="FPW615">
        <v>2.2080000000000002</v>
      </c>
      <c r="FPY615">
        <v>9.5000000000000001E-2</v>
      </c>
      <c r="FPZ615">
        <v>1</v>
      </c>
      <c r="FQA615">
        <v>0</v>
      </c>
      <c r="FQB615">
        <v>0</v>
      </c>
      <c r="FQD615">
        <v>0</v>
      </c>
      <c r="FQG615" s="1">
        <v>44851</v>
      </c>
      <c r="FQH615" s="6">
        <v>0.80452546296296301</v>
      </c>
      <c r="FQJ615">
        <v>1</v>
      </c>
      <c r="FQL615" s="3">
        <f t="shared" ref="FQL615" si="280">((FPQ615*$F$21)+$F$22)*1000/FPO615</f>
        <v>0</v>
      </c>
      <c r="FQM615" s="3">
        <f t="shared" ref="FQM615" si="281">((FPR615*$H$21)+$H$22)*1000/FPP615</f>
        <v>5299516.0000000009</v>
      </c>
      <c r="FQN615" s="3">
        <f t="shared" ref="FQN615" si="282">FQM615-FQL615</f>
        <v>5299516.0000000009</v>
      </c>
      <c r="FQO615" s="3">
        <f t="shared" ref="FQO615" si="283">((FPT615*$J$21)+$J$22)*1000/FPP615</f>
        <v>68408010000</v>
      </c>
      <c r="FQP615" s="3"/>
      <c r="FQS615" t="e">
        <f>ABS(100*(FQL615-FQL616)/(AVERAGE(FQL615:FQL616)))</f>
        <v>#DIV/0!</v>
      </c>
      <c r="FQY615">
        <f>ABS(100*(FQM615-FQM616)/(AVERAGE(FQM615:FQM616)))</f>
        <v>100</v>
      </c>
      <c r="FRE615">
        <f>ABS(100*(FQN615-FQN616)/(AVERAGE(FQN615:FQN616)))</f>
        <v>100</v>
      </c>
      <c r="FRK615">
        <f>ABS(100*(FQO615-FQO616)/(AVERAGE(FQO615:FQO616)))</f>
        <v>100</v>
      </c>
      <c r="FRO615" s="3">
        <f>AVERAGE(FQL615:FQL616)</f>
        <v>0</v>
      </c>
      <c r="FRP615" s="3">
        <f>AVERAGE(FQM615:FQM616)</f>
        <v>5299516.0000000009</v>
      </c>
      <c r="FRQ615" s="3">
        <f>AVERAGE(FQN615:FQN616)</f>
        <v>5299516.0000000009</v>
      </c>
      <c r="FRR615" s="3">
        <f>AVERAGE(FQO615:FQO616)</f>
        <v>68408010000</v>
      </c>
      <c r="FRU615">
        <v>39</v>
      </c>
      <c r="FRV615">
        <v>11</v>
      </c>
      <c r="FRW615" t="s">
        <v>131</v>
      </c>
      <c r="FRX615" t="s">
        <v>27</v>
      </c>
      <c r="FSA615">
        <v>0.5</v>
      </c>
      <c r="FSB615">
        <v>0.5</v>
      </c>
      <c r="FSC615">
        <v>3208</v>
      </c>
      <c r="FSD615">
        <v>5673</v>
      </c>
      <c r="FSF615">
        <v>2016</v>
      </c>
      <c r="FSG615">
        <v>2.8759999999999999</v>
      </c>
      <c r="FSH615">
        <v>5.0839999999999996</v>
      </c>
      <c r="FSI615">
        <v>2.2080000000000002</v>
      </c>
      <c r="FSK615">
        <v>9.5000000000000001E-2</v>
      </c>
      <c r="FSL615">
        <v>1</v>
      </c>
      <c r="FSM615">
        <v>0</v>
      </c>
      <c r="FSN615">
        <v>0</v>
      </c>
      <c r="FSP615">
        <v>0</v>
      </c>
      <c r="FSS615" s="1">
        <v>44851</v>
      </c>
      <c r="FST615" s="6">
        <v>0.80452546296296301</v>
      </c>
      <c r="FSV615">
        <v>1</v>
      </c>
      <c r="FSX615" s="3">
        <f t="shared" ref="FSX615" si="284">((FSC615*$F$21)+$F$22)*1000/FSA615</f>
        <v>0</v>
      </c>
      <c r="FSY615" s="3">
        <f t="shared" ref="FSY615" si="285">((FSD615*$H$21)+$H$22)*1000/FSB615</f>
        <v>5299516.0000000009</v>
      </c>
      <c r="FSZ615" s="3">
        <f t="shared" ref="FSZ615" si="286">FSY615-FSX615</f>
        <v>5299516.0000000009</v>
      </c>
      <c r="FTA615" s="3">
        <f t="shared" ref="FTA615" si="287">((FSF615*$J$21)+$J$22)*1000/FSB615</f>
        <v>68408010000</v>
      </c>
      <c r="FTB615" s="3"/>
      <c r="FTE615" t="e">
        <f>ABS(100*(FSX615-FSX616)/(AVERAGE(FSX615:FSX616)))</f>
        <v>#DIV/0!</v>
      </c>
      <c r="FTK615">
        <f>ABS(100*(FSY615-FSY616)/(AVERAGE(FSY615:FSY616)))</f>
        <v>100</v>
      </c>
      <c r="FTQ615">
        <f>ABS(100*(FSZ615-FSZ616)/(AVERAGE(FSZ615:FSZ616)))</f>
        <v>100</v>
      </c>
      <c r="FTW615">
        <f>ABS(100*(FTA615-FTA616)/(AVERAGE(FTA615:FTA616)))</f>
        <v>100</v>
      </c>
      <c r="FUA615" s="3">
        <f>AVERAGE(FSX615:FSX616)</f>
        <v>0</v>
      </c>
      <c r="FUB615" s="3">
        <f>AVERAGE(FSY615:FSY616)</f>
        <v>5299516.0000000009</v>
      </c>
      <c r="FUC615" s="3">
        <f>AVERAGE(FSZ615:FSZ616)</f>
        <v>5299516.0000000009</v>
      </c>
      <c r="FUD615" s="3">
        <f>AVERAGE(FTA615:FTA616)</f>
        <v>68408010000</v>
      </c>
      <c r="FUG615">
        <v>39</v>
      </c>
      <c r="FUH615">
        <v>11</v>
      </c>
      <c r="FUI615" t="s">
        <v>131</v>
      </c>
      <c r="FUJ615" t="s">
        <v>27</v>
      </c>
      <c r="FUM615">
        <v>0.5</v>
      </c>
      <c r="FUN615">
        <v>0.5</v>
      </c>
      <c r="FUO615">
        <v>3208</v>
      </c>
      <c r="FUP615">
        <v>5673</v>
      </c>
      <c r="FUR615">
        <v>2016</v>
      </c>
      <c r="FUS615">
        <v>2.8759999999999999</v>
      </c>
      <c r="FUT615">
        <v>5.0839999999999996</v>
      </c>
      <c r="FUU615">
        <v>2.2080000000000002</v>
      </c>
      <c r="FUW615">
        <v>9.5000000000000001E-2</v>
      </c>
      <c r="FUX615">
        <v>1</v>
      </c>
      <c r="FUY615">
        <v>0</v>
      </c>
      <c r="FUZ615">
        <v>0</v>
      </c>
      <c r="FVB615">
        <v>0</v>
      </c>
      <c r="FVE615" s="1">
        <v>44851</v>
      </c>
      <c r="FVF615" s="6">
        <v>0.80452546296296301</v>
      </c>
      <c r="FVH615">
        <v>1</v>
      </c>
      <c r="FVJ615" s="3">
        <f t="shared" ref="FVJ615" si="288">((FUO615*$F$21)+$F$22)*1000/FUM615</f>
        <v>0</v>
      </c>
      <c r="FVK615" s="3">
        <f t="shared" ref="FVK615" si="289">((FUP615*$H$21)+$H$22)*1000/FUN615</f>
        <v>5299516.0000000009</v>
      </c>
      <c r="FVL615" s="3">
        <f t="shared" ref="FVL615" si="290">FVK615-FVJ615</f>
        <v>5299516.0000000009</v>
      </c>
      <c r="FVM615" s="3">
        <f t="shared" ref="FVM615" si="291">((FUR615*$J$21)+$J$22)*1000/FUN615</f>
        <v>68408010000</v>
      </c>
      <c r="FVN615" s="3"/>
      <c r="FVQ615" t="e">
        <f>ABS(100*(FVJ615-FVJ616)/(AVERAGE(FVJ615:FVJ616)))</f>
        <v>#DIV/0!</v>
      </c>
      <c r="FVW615">
        <f>ABS(100*(FVK615-FVK616)/(AVERAGE(FVK615:FVK616)))</f>
        <v>100</v>
      </c>
      <c r="FWC615">
        <f>ABS(100*(FVL615-FVL616)/(AVERAGE(FVL615:FVL616)))</f>
        <v>100</v>
      </c>
      <c r="FWI615">
        <f>ABS(100*(FVM615-FVM616)/(AVERAGE(FVM615:FVM616)))</f>
        <v>100</v>
      </c>
      <c r="FWM615" s="3">
        <f>AVERAGE(FVJ615:FVJ616)</f>
        <v>0</v>
      </c>
      <c r="FWN615" s="3">
        <f>AVERAGE(FVK615:FVK616)</f>
        <v>5299516.0000000009</v>
      </c>
      <c r="FWO615" s="3">
        <f>AVERAGE(FVL615:FVL616)</f>
        <v>5299516.0000000009</v>
      </c>
      <c r="FWP615" s="3">
        <f>AVERAGE(FVM615:FVM616)</f>
        <v>68408010000</v>
      </c>
      <c r="FWS615">
        <v>39</v>
      </c>
      <c r="FWT615">
        <v>11</v>
      </c>
      <c r="FWU615" t="s">
        <v>131</v>
      </c>
      <c r="FWV615" t="s">
        <v>27</v>
      </c>
      <c r="FWY615">
        <v>0.5</v>
      </c>
      <c r="FWZ615">
        <v>0.5</v>
      </c>
      <c r="FXA615">
        <v>3208</v>
      </c>
      <c r="FXB615">
        <v>5673</v>
      </c>
      <c r="FXD615">
        <v>2016</v>
      </c>
      <c r="FXE615">
        <v>2.8759999999999999</v>
      </c>
      <c r="FXF615">
        <v>5.0839999999999996</v>
      </c>
      <c r="FXG615">
        <v>2.2080000000000002</v>
      </c>
      <c r="FXI615">
        <v>9.5000000000000001E-2</v>
      </c>
      <c r="FXJ615">
        <v>1</v>
      </c>
      <c r="FXK615">
        <v>0</v>
      </c>
      <c r="FXL615">
        <v>0</v>
      </c>
      <c r="FXN615">
        <v>0</v>
      </c>
      <c r="FXQ615" s="1">
        <v>44851</v>
      </c>
      <c r="FXR615" s="6">
        <v>0.80452546296296301</v>
      </c>
      <c r="FXT615">
        <v>1</v>
      </c>
      <c r="FXV615" s="3">
        <f t="shared" ref="FXV615" si="292">((FXA615*$F$21)+$F$22)*1000/FWY615</f>
        <v>0</v>
      </c>
      <c r="FXW615" s="3">
        <f t="shared" ref="FXW615" si="293">((FXB615*$H$21)+$H$22)*1000/FWZ615</f>
        <v>5299516.0000000009</v>
      </c>
      <c r="FXX615" s="3">
        <f t="shared" ref="FXX615" si="294">FXW615-FXV615</f>
        <v>5299516.0000000009</v>
      </c>
      <c r="FXY615" s="3">
        <f t="shared" ref="FXY615" si="295">((FXD615*$J$21)+$J$22)*1000/FWZ615</f>
        <v>68408010000</v>
      </c>
      <c r="FXZ615" s="3"/>
      <c r="FYC615" t="e">
        <f>ABS(100*(FXV615-FXV616)/(AVERAGE(FXV615:FXV616)))</f>
        <v>#DIV/0!</v>
      </c>
      <c r="FYI615">
        <f>ABS(100*(FXW615-FXW616)/(AVERAGE(FXW615:FXW616)))</f>
        <v>100</v>
      </c>
      <c r="FYO615">
        <f>ABS(100*(FXX615-FXX616)/(AVERAGE(FXX615:FXX616)))</f>
        <v>100</v>
      </c>
      <c r="FYU615">
        <f>ABS(100*(FXY615-FXY616)/(AVERAGE(FXY615:FXY616)))</f>
        <v>100</v>
      </c>
      <c r="FYY615" s="3">
        <f>AVERAGE(FXV615:FXV616)</f>
        <v>0</v>
      </c>
      <c r="FYZ615" s="3">
        <f>AVERAGE(FXW615:FXW616)</f>
        <v>5299516.0000000009</v>
      </c>
      <c r="FZA615" s="3">
        <f>AVERAGE(FXX615:FXX616)</f>
        <v>5299516.0000000009</v>
      </c>
      <c r="FZB615" s="3">
        <f>AVERAGE(FXY615:FXY616)</f>
        <v>68408010000</v>
      </c>
      <c r="FZE615">
        <v>39</v>
      </c>
      <c r="FZF615">
        <v>11</v>
      </c>
      <c r="FZG615" t="s">
        <v>131</v>
      </c>
      <c r="FZH615" t="s">
        <v>27</v>
      </c>
      <c r="FZK615">
        <v>0.5</v>
      </c>
      <c r="FZL615">
        <v>0.5</v>
      </c>
      <c r="FZM615">
        <v>3208</v>
      </c>
      <c r="FZN615">
        <v>5673</v>
      </c>
      <c r="FZP615">
        <v>2016</v>
      </c>
      <c r="FZQ615">
        <v>2.8759999999999999</v>
      </c>
      <c r="FZR615">
        <v>5.0839999999999996</v>
      </c>
      <c r="FZS615">
        <v>2.2080000000000002</v>
      </c>
      <c r="FZU615">
        <v>9.5000000000000001E-2</v>
      </c>
      <c r="FZV615">
        <v>1</v>
      </c>
      <c r="FZW615">
        <v>0</v>
      </c>
      <c r="FZX615">
        <v>0</v>
      </c>
      <c r="FZZ615">
        <v>0</v>
      </c>
      <c r="GAC615" s="1">
        <v>44851</v>
      </c>
      <c r="GAD615" s="6">
        <v>0.80452546296296301</v>
      </c>
      <c r="GAF615">
        <v>1</v>
      </c>
      <c r="GAH615" s="3">
        <f t="shared" ref="GAH615" si="296">((FZM615*$F$21)+$F$22)*1000/FZK615</f>
        <v>0</v>
      </c>
      <c r="GAI615" s="3">
        <f t="shared" ref="GAI615" si="297">((FZN615*$H$21)+$H$22)*1000/FZL615</f>
        <v>5299516.0000000009</v>
      </c>
      <c r="GAJ615" s="3">
        <f t="shared" ref="GAJ615" si="298">GAI615-GAH615</f>
        <v>5299516.0000000009</v>
      </c>
      <c r="GAK615" s="3">
        <f t="shared" ref="GAK615" si="299">((FZP615*$J$21)+$J$22)*1000/FZL615</f>
        <v>68408010000</v>
      </c>
      <c r="GAL615" s="3"/>
      <c r="GAO615" t="e">
        <f>ABS(100*(GAH615-GAH616)/(AVERAGE(GAH615:GAH616)))</f>
        <v>#DIV/0!</v>
      </c>
      <c r="GAU615">
        <f>ABS(100*(GAI615-GAI616)/(AVERAGE(GAI615:GAI616)))</f>
        <v>100</v>
      </c>
      <c r="GBA615">
        <f>ABS(100*(GAJ615-GAJ616)/(AVERAGE(GAJ615:GAJ616)))</f>
        <v>100</v>
      </c>
      <c r="GBG615">
        <f>ABS(100*(GAK615-GAK616)/(AVERAGE(GAK615:GAK616)))</f>
        <v>100</v>
      </c>
      <c r="GBK615" s="3">
        <f>AVERAGE(GAH615:GAH616)</f>
        <v>0</v>
      </c>
      <c r="GBL615" s="3">
        <f>AVERAGE(GAI615:GAI616)</f>
        <v>5299516.0000000009</v>
      </c>
      <c r="GBM615" s="3">
        <f>AVERAGE(GAJ615:GAJ616)</f>
        <v>5299516.0000000009</v>
      </c>
      <c r="GBN615" s="3">
        <f>AVERAGE(GAK615:GAK616)</f>
        <v>68408010000</v>
      </c>
      <c r="GBQ615">
        <v>39</v>
      </c>
      <c r="GBR615">
        <v>11</v>
      </c>
      <c r="GBS615" t="s">
        <v>131</v>
      </c>
      <c r="GBT615" t="s">
        <v>27</v>
      </c>
      <c r="GBW615">
        <v>0.5</v>
      </c>
      <c r="GBX615">
        <v>0.5</v>
      </c>
      <c r="GBY615">
        <v>3208</v>
      </c>
      <c r="GBZ615">
        <v>5673</v>
      </c>
      <c r="GCB615">
        <v>2016</v>
      </c>
      <c r="GCC615">
        <v>2.8759999999999999</v>
      </c>
      <c r="GCD615">
        <v>5.0839999999999996</v>
      </c>
      <c r="GCE615">
        <v>2.2080000000000002</v>
      </c>
      <c r="GCG615">
        <v>9.5000000000000001E-2</v>
      </c>
      <c r="GCH615">
        <v>1</v>
      </c>
      <c r="GCI615">
        <v>0</v>
      </c>
      <c r="GCJ615">
        <v>0</v>
      </c>
      <c r="GCL615">
        <v>0</v>
      </c>
      <c r="GCO615" s="1">
        <v>44851</v>
      </c>
      <c r="GCP615" s="6">
        <v>0.80452546296296301</v>
      </c>
      <c r="GCR615">
        <v>1</v>
      </c>
      <c r="GCT615" s="3">
        <f t="shared" ref="GCT615" si="300">((GBY615*$F$21)+$F$22)*1000/GBW615</f>
        <v>0</v>
      </c>
      <c r="GCU615" s="3">
        <f t="shared" ref="GCU615" si="301">((GBZ615*$H$21)+$H$22)*1000/GBX615</f>
        <v>5299516.0000000009</v>
      </c>
      <c r="GCV615" s="3">
        <f t="shared" ref="GCV615" si="302">GCU615-GCT615</f>
        <v>5299516.0000000009</v>
      </c>
      <c r="GCW615" s="3">
        <f t="shared" ref="GCW615" si="303">((GCB615*$J$21)+$J$22)*1000/GBX615</f>
        <v>68408010000</v>
      </c>
      <c r="GCX615" s="3"/>
      <c r="GDA615" t="e">
        <f>ABS(100*(GCT615-GCT616)/(AVERAGE(GCT615:GCT616)))</f>
        <v>#DIV/0!</v>
      </c>
      <c r="GDG615">
        <f>ABS(100*(GCU615-GCU616)/(AVERAGE(GCU615:GCU616)))</f>
        <v>100</v>
      </c>
      <c r="GDM615">
        <f>ABS(100*(GCV615-GCV616)/(AVERAGE(GCV615:GCV616)))</f>
        <v>100</v>
      </c>
      <c r="GDS615">
        <f>ABS(100*(GCW615-GCW616)/(AVERAGE(GCW615:GCW616)))</f>
        <v>100</v>
      </c>
      <c r="GDW615" s="3">
        <f>AVERAGE(GCT615:GCT616)</f>
        <v>0</v>
      </c>
      <c r="GDX615" s="3">
        <f>AVERAGE(GCU615:GCU616)</f>
        <v>5299516.0000000009</v>
      </c>
      <c r="GDY615" s="3">
        <f>AVERAGE(GCV615:GCV616)</f>
        <v>5299516.0000000009</v>
      </c>
      <c r="GDZ615" s="3">
        <f>AVERAGE(GCW615:GCW616)</f>
        <v>68408010000</v>
      </c>
      <c r="GEC615">
        <v>39</v>
      </c>
      <c r="GED615">
        <v>11</v>
      </c>
      <c r="GEE615" t="s">
        <v>131</v>
      </c>
      <c r="GEF615" t="s">
        <v>27</v>
      </c>
      <c r="GEI615">
        <v>0.5</v>
      </c>
      <c r="GEJ615">
        <v>0.5</v>
      </c>
      <c r="GEK615">
        <v>3208</v>
      </c>
      <c r="GEL615">
        <v>5673</v>
      </c>
      <c r="GEN615">
        <v>2016</v>
      </c>
      <c r="GEO615">
        <v>2.8759999999999999</v>
      </c>
      <c r="GEP615">
        <v>5.0839999999999996</v>
      </c>
      <c r="GEQ615">
        <v>2.2080000000000002</v>
      </c>
      <c r="GES615">
        <v>9.5000000000000001E-2</v>
      </c>
      <c r="GET615">
        <v>1</v>
      </c>
      <c r="GEU615">
        <v>0</v>
      </c>
      <c r="GEV615">
        <v>0</v>
      </c>
      <c r="GEX615">
        <v>0</v>
      </c>
      <c r="GFA615" s="1">
        <v>44851</v>
      </c>
      <c r="GFB615" s="6">
        <v>0.80452546296296301</v>
      </c>
      <c r="GFD615">
        <v>1</v>
      </c>
      <c r="GFF615" s="3">
        <f t="shared" ref="GFF615" si="304">((GEK615*$F$21)+$F$22)*1000/GEI615</f>
        <v>0</v>
      </c>
      <c r="GFG615" s="3">
        <f t="shared" ref="GFG615" si="305">((GEL615*$H$21)+$H$22)*1000/GEJ615</f>
        <v>5299516.0000000009</v>
      </c>
      <c r="GFH615" s="3">
        <f t="shared" ref="GFH615" si="306">GFG615-GFF615</f>
        <v>5299516.0000000009</v>
      </c>
      <c r="GFI615" s="3">
        <f t="shared" ref="GFI615" si="307">((GEN615*$J$21)+$J$22)*1000/GEJ615</f>
        <v>68408010000</v>
      </c>
      <c r="GFJ615" s="3"/>
      <c r="GFM615" t="e">
        <f>ABS(100*(GFF615-GFF616)/(AVERAGE(GFF615:GFF616)))</f>
        <v>#DIV/0!</v>
      </c>
      <c r="GFS615">
        <f>ABS(100*(GFG615-GFG616)/(AVERAGE(GFG615:GFG616)))</f>
        <v>100</v>
      </c>
      <c r="GFY615">
        <f>ABS(100*(GFH615-GFH616)/(AVERAGE(GFH615:GFH616)))</f>
        <v>100</v>
      </c>
      <c r="GGE615">
        <f>ABS(100*(GFI615-GFI616)/(AVERAGE(GFI615:GFI616)))</f>
        <v>100</v>
      </c>
      <c r="GGI615" s="3">
        <f>AVERAGE(GFF615:GFF616)</f>
        <v>0</v>
      </c>
      <c r="GGJ615" s="3">
        <f>AVERAGE(GFG615:GFG616)</f>
        <v>5299516.0000000009</v>
      </c>
      <c r="GGK615" s="3">
        <f>AVERAGE(GFH615:GFH616)</f>
        <v>5299516.0000000009</v>
      </c>
      <c r="GGL615" s="3">
        <f>AVERAGE(GFI615:GFI616)</f>
        <v>68408010000</v>
      </c>
      <c r="GGO615">
        <v>39</v>
      </c>
      <c r="GGP615">
        <v>11</v>
      </c>
      <c r="GGQ615" t="s">
        <v>131</v>
      </c>
      <c r="GGR615" t="s">
        <v>27</v>
      </c>
      <c r="GGU615">
        <v>0.5</v>
      </c>
      <c r="GGV615">
        <v>0.5</v>
      </c>
      <c r="GGW615">
        <v>3208</v>
      </c>
      <c r="GGX615">
        <v>5673</v>
      </c>
      <c r="GGZ615">
        <v>2016</v>
      </c>
      <c r="GHA615">
        <v>2.8759999999999999</v>
      </c>
      <c r="GHB615">
        <v>5.0839999999999996</v>
      </c>
      <c r="GHC615">
        <v>2.2080000000000002</v>
      </c>
      <c r="GHE615">
        <v>9.5000000000000001E-2</v>
      </c>
      <c r="GHF615">
        <v>1</v>
      </c>
      <c r="GHG615">
        <v>0</v>
      </c>
      <c r="GHH615">
        <v>0</v>
      </c>
      <c r="GHJ615">
        <v>0</v>
      </c>
      <c r="GHM615" s="1">
        <v>44851</v>
      </c>
      <c r="GHN615" s="6">
        <v>0.80452546296296301</v>
      </c>
      <c r="GHP615">
        <v>1</v>
      </c>
      <c r="GHR615" s="3">
        <f t="shared" ref="GHR615" si="308">((GGW615*$F$21)+$F$22)*1000/GGU615</f>
        <v>0</v>
      </c>
      <c r="GHS615" s="3">
        <f t="shared" ref="GHS615" si="309">((GGX615*$H$21)+$H$22)*1000/GGV615</f>
        <v>5299516.0000000009</v>
      </c>
      <c r="GHT615" s="3">
        <f t="shared" ref="GHT615" si="310">GHS615-GHR615</f>
        <v>5299516.0000000009</v>
      </c>
      <c r="GHU615" s="3">
        <f t="shared" ref="GHU615" si="311">((GGZ615*$J$21)+$J$22)*1000/GGV615</f>
        <v>68408010000</v>
      </c>
      <c r="GHV615" s="3"/>
      <c r="GHY615" t="e">
        <f>ABS(100*(GHR615-GHR616)/(AVERAGE(GHR615:GHR616)))</f>
        <v>#DIV/0!</v>
      </c>
      <c r="GIE615">
        <f>ABS(100*(GHS615-GHS616)/(AVERAGE(GHS615:GHS616)))</f>
        <v>100</v>
      </c>
      <c r="GIK615">
        <f>ABS(100*(GHT615-GHT616)/(AVERAGE(GHT615:GHT616)))</f>
        <v>100</v>
      </c>
      <c r="GIQ615">
        <f>ABS(100*(GHU615-GHU616)/(AVERAGE(GHU615:GHU616)))</f>
        <v>100</v>
      </c>
      <c r="GIU615" s="3">
        <f>AVERAGE(GHR615:GHR616)</f>
        <v>0</v>
      </c>
      <c r="GIV615" s="3">
        <f>AVERAGE(GHS615:GHS616)</f>
        <v>5299516.0000000009</v>
      </c>
      <c r="GIW615" s="3">
        <f>AVERAGE(GHT615:GHT616)</f>
        <v>5299516.0000000009</v>
      </c>
      <c r="GIX615" s="3">
        <f>AVERAGE(GHU615:GHU616)</f>
        <v>68408010000</v>
      </c>
      <c r="GJA615">
        <v>39</v>
      </c>
      <c r="GJB615">
        <v>11</v>
      </c>
      <c r="GJC615" t="s">
        <v>131</v>
      </c>
      <c r="GJD615" t="s">
        <v>27</v>
      </c>
      <c r="GJG615">
        <v>0.5</v>
      </c>
      <c r="GJH615">
        <v>0.5</v>
      </c>
      <c r="GJI615">
        <v>3208</v>
      </c>
      <c r="GJJ615">
        <v>5673</v>
      </c>
      <c r="GJL615">
        <v>2016</v>
      </c>
      <c r="GJM615">
        <v>2.8759999999999999</v>
      </c>
      <c r="GJN615">
        <v>5.0839999999999996</v>
      </c>
      <c r="GJO615">
        <v>2.2080000000000002</v>
      </c>
      <c r="GJQ615">
        <v>9.5000000000000001E-2</v>
      </c>
      <c r="GJR615">
        <v>1</v>
      </c>
      <c r="GJS615">
        <v>0</v>
      </c>
      <c r="GJT615">
        <v>0</v>
      </c>
      <c r="GJV615">
        <v>0</v>
      </c>
      <c r="GJY615" s="1">
        <v>44851</v>
      </c>
      <c r="GJZ615" s="6">
        <v>0.80452546296296301</v>
      </c>
      <c r="GKB615">
        <v>1</v>
      </c>
      <c r="GKD615" s="3">
        <f t="shared" ref="GKD615" si="312">((GJI615*$F$21)+$F$22)*1000/GJG615</f>
        <v>0</v>
      </c>
      <c r="GKE615" s="3">
        <f t="shared" ref="GKE615" si="313">((GJJ615*$H$21)+$H$22)*1000/GJH615</f>
        <v>5299516.0000000009</v>
      </c>
      <c r="GKF615" s="3">
        <f t="shared" ref="GKF615" si="314">GKE615-GKD615</f>
        <v>5299516.0000000009</v>
      </c>
      <c r="GKG615" s="3">
        <f t="shared" ref="GKG615" si="315">((GJL615*$J$21)+$J$22)*1000/GJH615</f>
        <v>68408010000</v>
      </c>
      <c r="GKH615" s="3"/>
      <c r="GKK615" t="e">
        <f>ABS(100*(GKD615-GKD616)/(AVERAGE(GKD615:GKD616)))</f>
        <v>#DIV/0!</v>
      </c>
      <c r="GKQ615">
        <f>ABS(100*(GKE615-GKE616)/(AVERAGE(GKE615:GKE616)))</f>
        <v>100</v>
      </c>
      <c r="GKW615">
        <f>ABS(100*(GKF615-GKF616)/(AVERAGE(GKF615:GKF616)))</f>
        <v>100</v>
      </c>
      <c r="GLC615">
        <f>ABS(100*(GKG615-GKG616)/(AVERAGE(GKG615:GKG616)))</f>
        <v>100</v>
      </c>
      <c r="GLG615" s="3">
        <f>AVERAGE(GKD615:GKD616)</f>
        <v>0</v>
      </c>
      <c r="GLH615" s="3">
        <f>AVERAGE(GKE615:GKE616)</f>
        <v>5299516.0000000009</v>
      </c>
      <c r="GLI615" s="3">
        <f>AVERAGE(GKF615:GKF616)</f>
        <v>5299516.0000000009</v>
      </c>
      <c r="GLJ615" s="3">
        <f>AVERAGE(GKG615:GKG616)</f>
        <v>68408010000</v>
      </c>
      <c r="GLM615">
        <v>39</v>
      </c>
      <c r="GLN615">
        <v>11</v>
      </c>
      <c r="GLO615" t="s">
        <v>131</v>
      </c>
      <c r="GLP615" t="s">
        <v>27</v>
      </c>
      <c r="GLS615">
        <v>0.5</v>
      </c>
      <c r="GLT615">
        <v>0.5</v>
      </c>
      <c r="GLU615">
        <v>3208</v>
      </c>
      <c r="GLV615">
        <v>5673</v>
      </c>
      <c r="GLX615">
        <v>2016</v>
      </c>
      <c r="GLY615">
        <v>2.8759999999999999</v>
      </c>
      <c r="GLZ615">
        <v>5.0839999999999996</v>
      </c>
      <c r="GMA615">
        <v>2.2080000000000002</v>
      </c>
      <c r="GMC615">
        <v>9.5000000000000001E-2</v>
      </c>
      <c r="GMD615">
        <v>1</v>
      </c>
      <c r="GME615">
        <v>0</v>
      </c>
      <c r="GMF615">
        <v>0</v>
      </c>
      <c r="GMH615">
        <v>0</v>
      </c>
      <c r="GMK615" s="1">
        <v>44851</v>
      </c>
      <c r="GML615" s="6">
        <v>0.80452546296296301</v>
      </c>
      <c r="GMN615">
        <v>1</v>
      </c>
      <c r="GMP615" s="3">
        <f t="shared" ref="GMP615" si="316">((GLU615*$F$21)+$F$22)*1000/GLS615</f>
        <v>0</v>
      </c>
      <c r="GMQ615" s="3">
        <f t="shared" ref="GMQ615" si="317">((GLV615*$H$21)+$H$22)*1000/GLT615</f>
        <v>5299516.0000000009</v>
      </c>
      <c r="GMR615" s="3">
        <f t="shared" ref="GMR615" si="318">GMQ615-GMP615</f>
        <v>5299516.0000000009</v>
      </c>
      <c r="GMS615" s="3">
        <f t="shared" ref="GMS615" si="319">((GLX615*$J$21)+$J$22)*1000/GLT615</f>
        <v>68408010000</v>
      </c>
      <c r="GMT615" s="3"/>
      <c r="GMW615" t="e">
        <f>ABS(100*(GMP615-GMP616)/(AVERAGE(GMP615:GMP616)))</f>
        <v>#DIV/0!</v>
      </c>
      <c r="GNC615">
        <f>ABS(100*(GMQ615-GMQ616)/(AVERAGE(GMQ615:GMQ616)))</f>
        <v>100</v>
      </c>
      <c r="GNI615">
        <f>ABS(100*(GMR615-GMR616)/(AVERAGE(GMR615:GMR616)))</f>
        <v>100</v>
      </c>
      <c r="GNO615">
        <f>ABS(100*(GMS615-GMS616)/(AVERAGE(GMS615:GMS616)))</f>
        <v>100</v>
      </c>
      <c r="GNS615" s="3">
        <f>AVERAGE(GMP615:GMP616)</f>
        <v>0</v>
      </c>
      <c r="GNT615" s="3">
        <f>AVERAGE(GMQ615:GMQ616)</f>
        <v>5299516.0000000009</v>
      </c>
      <c r="GNU615" s="3">
        <f>AVERAGE(GMR615:GMR616)</f>
        <v>5299516.0000000009</v>
      </c>
      <c r="GNV615" s="3">
        <f>AVERAGE(GMS615:GMS616)</f>
        <v>68408010000</v>
      </c>
      <c r="GNY615">
        <v>39</v>
      </c>
      <c r="GNZ615">
        <v>11</v>
      </c>
      <c r="GOA615" t="s">
        <v>131</v>
      </c>
      <c r="GOB615" t="s">
        <v>27</v>
      </c>
      <c r="GOE615">
        <v>0.5</v>
      </c>
      <c r="GOF615">
        <v>0.5</v>
      </c>
      <c r="GOG615">
        <v>3208</v>
      </c>
      <c r="GOH615">
        <v>5673</v>
      </c>
      <c r="GOJ615">
        <v>2016</v>
      </c>
      <c r="GOK615">
        <v>2.8759999999999999</v>
      </c>
      <c r="GOL615">
        <v>5.0839999999999996</v>
      </c>
      <c r="GOM615">
        <v>2.2080000000000002</v>
      </c>
      <c r="GOO615">
        <v>9.5000000000000001E-2</v>
      </c>
      <c r="GOP615">
        <v>1</v>
      </c>
      <c r="GOQ615">
        <v>0</v>
      </c>
      <c r="GOR615">
        <v>0</v>
      </c>
      <c r="GOT615">
        <v>0</v>
      </c>
      <c r="GOW615" s="1">
        <v>44851</v>
      </c>
      <c r="GOX615" s="6">
        <v>0.80452546296296301</v>
      </c>
      <c r="GOZ615">
        <v>1</v>
      </c>
      <c r="GPB615" s="3">
        <f t="shared" ref="GPB615" si="320">((GOG615*$F$21)+$F$22)*1000/GOE615</f>
        <v>0</v>
      </c>
      <c r="GPC615" s="3">
        <f t="shared" ref="GPC615" si="321">((GOH615*$H$21)+$H$22)*1000/GOF615</f>
        <v>5299516.0000000009</v>
      </c>
      <c r="GPD615" s="3">
        <f t="shared" ref="GPD615" si="322">GPC615-GPB615</f>
        <v>5299516.0000000009</v>
      </c>
      <c r="GPE615" s="3">
        <f t="shared" ref="GPE615" si="323">((GOJ615*$J$21)+$J$22)*1000/GOF615</f>
        <v>68408010000</v>
      </c>
      <c r="GPF615" s="3"/>
      <c r="GPI615" t="e">
        <f>ABS(100*(GPB615-GPB616)/(AVERAGE(GPB615:GPB616)))</f>
        <v>#DIV/0!</v>
      </c>
      <c r="GPO615">
        <f>ABS(100*(GPC615-GPC616)/(AVERAGE(GPC615:GPC616)))</f>
        <v>100</v>
      </c>
      <c r="GPU615">
        <f>ABS(100*(GPD615-GPD616)/(AVERAGE(GPD615:GPD616)))</f>
        <v>100</v>
      </c>
      <c r="GQA615">
        <f>ABS(100*(GPE615-GPE616)/(AVERAGE(GPE615:GPE616)))</f>
        <v>100</v>
      </c>
      <c r="GQE615" s="3">
        <f>AVERAGE(GPB615:GPB616)</f>
        <v>0</v>
      </c>
      <c r="GQF615" s="3">
        <f>AVERAGE(GPC615:GPC616)</f>
        <v>5299516.0000000009</v>
      </c>
      <c r="GQG615" s="3">
        <f>AVERAGE(GPD615:GPD616)</f>
        <v>5299516.0000000009</v>
      </c>
      <c r="GQH615" s="3">
        <f>AVERAGE(GPE615:GPE616)</f>
        <v>68408010000</v>
      </c>
      <c r="GQK615">
        <v>39</v>
      </c>
      <c r="GQL615">
        <v>11</v>
      </c>
      <c r="GQM615" t="s">
        <v>131</v>
      </c>
      <c r="GQN615" t="s">
        <v>27</v>
      </c>
      <c r="GQQ615">
        <v>0.5</v>
      </c>
      <c r="GQR615">
        <v>0.5</v>
      </c>
      <c r="GQS615">
        <v>3208</v>
      </c>
      <c r="GQT615">
        <v>5673</v>
      </c>
      <c r="GQV615">
        <v>2016</v>
      </c>
      <c r="GQW615">
        <v>2.8759999999999999</v>
      </c>
      <c r="GQX615">
        <v>5.0839999999999996</v>
      </c>
      <c r="GQY615">
        <v>2.2080000000000002</v>
      </c>
      <c r="GRA615">
        <v>9.5000000000000001E-2</v>
      </c>
      <c r="GRB615">
        <v>1</v>
      </c>
      <c r="GRC615">
        <v>0</v>
      </c>
      <c r="GRD615">
        <v>0</v>
      </c>
      <c r="GRF615">
        <v>0</v>
      </c>
      <c r="GRI615" s="1">
        <v>44851</v>
      </c>
      <c r="GRJ615" s="6">
        <v>0.80452546296296301</v>
      </c>
      <c r="GRL615">
        <v>1</v>
      </c>
      <c r="GRN615" s="3">
        <f t="shared" ref="GRN615" si="324">((GQS615*$F$21)+$F$22)*1000/GQQ615</f>
        <v>0</v>
      </c>
      <c r="GRO615" s="3">
        <f t="shared" ref="GRO615" si="325">((GQT615*$H$21)+$H$22)*1000/GQR615</f>
        <v>5299516.0000000009</v>
      </c>
      <c r="GRP615" s="3">
        <f t="shared" ref="GRP615" si="326">GRO615-GRN615</f>
        <v>5299516.0000000009</v>
      </c>
      <c r="GRQ615" s="3">
        <f t="shared" ref="GRQ615" si="327">((GQV615*$J$21)+$J$22)*1000/GQR615</f>
        <v>68408010000</v>
      </c>
      <c r="GRR615" s="3"/>
      <c r="GRU615" t="e">
        <f>ABS(100*(GRN615-GRN616)/(AVERAGE(GRN615:GRN616)))</f>
        <v>#DIV/0!</v>
      </c>
      <c r="GSA615">
        <f>ABS(100*(GRO615-GRO616)/(AVERAGE(GRO615:GRO616)))</f>
        <v>100</v>
      </c>
      <c r="GSG615">
        <f>ABS(100*(GRP615-GRP616)/(AVERAGE(GRP615:GRP616)))</f>
        <v>100</v>
      </c>
      <c r="GSM615">
        <f>ABS(100*(GRQ615-GRQ616)/(AVERAGE(GRQ615:GRQ616)))</f>
        <v>100</v>
      </c>
      <c r="GSQ615" s="3">
        <f>AVERAGE(GRN615:GRN616)</f>
        <v>0</v>
      </c>
      <c r="GSR615" s="3">
        <f>AVERAGE(GRO615:GRO616)</f>
        <v>5299516.0000000009</v>
      </c>
      <c r="GSS615" s="3">
        <f>AVERAGE(GRP615:GRP616)</f>
        <v>5299516.0000000009</v>
      </c>
      <c r="GST615" s="3">
        <f>AVERAGE(GRQ615:GRQ616)</f>
        <v>68408010000</v>
      </c>
      <c r="GSW615">
        <v>39</v>
      </c>
      <c r="GSX615">
        <v>11</v>
      </c>
      <c r="GSY615" t="s">
        <v>131</v>
      </c>
      <c r="GSZ615" t="s">
        <v>27</v>
      </c>
      <c r="GTC615">
        <v>0.5</v>
      </c>
      <c r="GTD615">
        <v>0.5</v>
      </c>
      <c r="GTE615">
        <v>3208</v>
      </c>
      <c r="GTF615">
        <v>5673</v>
      </c>
      <c r="GTH615">
        <v>2016</v>
      </c>
      <c r="GTI615">
        <v>2.8759999999999999</v>
      </c>
      <c r="GTJ615">
        <v>5.0839999999999996</v>
      </c>
      <c r="GTK615">
        <v>2.2080000000000002</v>
      </c>
      <c r="GTM615">
        <v>9.5000000000000001E-2</v>
      </c>
      <c r="GTN615">
        <v>1</v>
      </c>
      <c r="GTO615">
        <v>0</v>
      </c>
      <c r="GTP615">
        <v>0</v>
      </c>
      <c r="GTR615">
        <v>0</v>
      </c>
      <c r="GTU615" s="1">
        <v>44851</v>
      </c>
      <c r="GTV615" s="6">
        <v>0.80452546296296301</v>
      </c>
      <c r="GTX615">
        <v>1</v>
      </c>
      <c r="GTZ615" s="3">
        <f t="shared" ref="GTZ615" si="328">((GTE615*$F$21)+$F$22)*1000/GTC615</f>
        <v>0</v>
      </c>
      <c r="GUA615" s="3">
        <f t="shared" ref="GUA615" si="329">((GTF615*$H$21)+$H$22)*1000/GTD615</f>
        <v>5299516.0000000009</v>
      </c>
      <c r="GUB615" s="3">
        <f t="shared" ref="GUB615" si="330">GUA615-GTZ615</f>
        <v>5299516.0000000009</v>
      </c>
      <c r="GUC615" s="3">
        <f t="shared" ref="GUC615" si="331">((GTH615*$J$21)+$J$22)*1000/GTD615</f>
        <v>68408010000</v>
      </c>
      <c r="GUD615" s="3"/>
      <c r="GUG615" t="e">
        <f>ABS(100*(GTZ615-GTZ616)/(AVERAGE(GTZ615:GTZ616)))</f>
        <v>#DIV/0!</v>
      </c>
      <c r="GUM615">
        <f>ABS(100*(GUA615-GUA616)/(AVERAGE(GUA615:GUA616)))</f>
        <v>100</v>
      </c>
      <c r="GUS615">
        <f>ABS(100*(GUB615-GUB616)/(AVERAGE(GUB615:GUB616)))</f>
        <v>100</v>
      </c>
      <c r="GUY615">
        <f>ABS(100*(GUC615-GUC616)/(AVERAGE(GUC615:GUC616)))</f>
        <v>100</v>
      </c>
      <c r="GVC615" s="3">
        <f>AVERAGE(GTZ615:GTZ616)</f>
        <v>0</v>
      </c>
      <c r="GVD615" s="3">
        <f>AVERAGE(GUA615:GUA616)</f>
        <v>5299516.0000000009</v>
      </c>
      <c r="GVE615" s="3">
        <f>AVERAGE(GUB615:GUB616)</f>
        <v>5299516.0000000009</v>
      </c>
      <c r="GVF615" s="3">
        <f>AVERAGE(GUC615:GUC616)</f>
        <v>68408010000</v>
      </c>
      <c r="GVI615">
        <v>39</v>
      </c>
      <c r="GVJ615">
        <v>11</v>
      </c>
      <c r="GVK615" t="s">
        <v>131</v>
      </c>
      <c r="GVL615" t="s">
        <v>27</v>
      </c>
      <c r="GVO615">
        <v>0.5</v>
      </c>
      <c r="GVP615">
        <v>0.5</v>
      </c>
      <c r="GVQ615">
        <v>3208</v>
      </c>
      <c r="GVR615">
        <v>5673</v>
      </c>
      <c r="GVT615">
        <v>2016</v>
      </c>
      <c r="GVU615">
        <v>2.8759999999999999</v>
      </c>
      <c r="GVV615">
        <v>5.0839999999999996</v>
      </c>
      <c r="GVW615">
        <v>2.2080000000000002</v>
      </c>
      <c r="GVY615">
        <v>9.5000000000000001E-2</v>
      </c>
      <c r="GVZ615">
        <v>1</v>
      </c>
      <c r="GWA615">
        <v>0</v>
      </c>
      <c r="GWB615">
        <v>0</v>
      </c>
      <c r="GWD615">
        <v>0</v>
      </c>
      <c r="GWG615" s="1">
        <v>44851</v>
      </c>
      <c r="GWH615" s="6">
        <v>0.80452546296296301</v>
      </c>
      <c r="GWJ615">
        <v>1</v>
      </c>
      <c r="GWL615" s="3">
        <f t="shared" ref="GWL615" si="332">((GVQ615*$F$21)+$F$22)*1000/GVO615</f>
        <v>0</v>
      </c>
      <c r="GWM615" s="3">
        <f t="shared" ref="GWM615" si="333">((GVR615*$H$21)+$H$22)*1000/GVP615</f>
        <v>5299516.0000000009</v>
      </c>
      <c r="GWN615" s="3">
        <f t="shared" ref="GWN615" si="334">GWM615-GWL615</f>
        <v>5299516.0000000009</v>
      </c>
      <c r="GWO615" s="3">
        <f t="shared" ref="GWO615" si="335">((GVT615*$J$21)+$J$22)*1000/GVP615</f>
        <v>68408010000</v>
      </c>
      <c r="GWP615" s="3"/>
      <c r="GWS615" t="e">
        <f>ABS(100*(GWL615-GWL616)/(AVERAGE(GWL615:GWL616)))</f>
        <v>#DIV/0!</v>
      </c>
      <c r="GWY615">
        <f>ABS(100*(GWM615-GWM616)/(AVERAGE(GWM615:GWM616)))</f>
        <v>100</v>
      </c>
      <c r="GXE615">
        <f>ABS(100*(GWN615-GWN616)/(AVERAGE(GWN615:GWN616)))</f>
        <v>100</v>
      </c>
      <c r="GXK615">
        <f>ABS(100*(GWO615-GWO616)/(AVERAGE(GWO615:GWO616)))</f>
        <v>100</v>
      </c>
      <c r="GXO615" s="3">
        <f>AVERAGE(GWL615:GWL616)</f>
        <v>0</v>
      </c>
      <c r="GXP615" s="3">
        <f>AVERAGE(GWM615:GWM616)</f>
        <v>5299516.0000000009</v>
      </c>
      <c r="GXQ615" s="3">
        <f>AVERAGE(GWN615:GWN616)</f>
        <v>5299516.0000000009</v>
      </c>
      <c r="GXR615" s="3">
        <f>AVERAGE(GWO615:GWO616)</f>
        <v>68408010000</v>
      </c>
      <c r="GXU615">
        <v>39</v>
      </c>
      <c r="GXV615">
        <v>11</v>
      </c>
      <c r="GXW615" t="s">
        <v>131</v>
      </c>
      <c r="GXX615" t="s">
        <v>27</v>
      </c>
      <c r="GYA615">
        <v>0.5</v>
      </c>
      <c r="GYB615">
        <v>0.5</v>
      </c>
      <c r="GYC615">
        <v>3208</v>
      </c>
      <c r="GYD615">
        <v>5673</v>
      </c>
      <c r="GYF615">
        <v>2016</v>
      </c>
      <c r="GYG615">
        <v>2.8759999999999999</v>
      </c>
      <c r="GYH615">
        <v>5.0839999999999996</v>
      </c>
      <c r="GYI615">
        <v>2.2080000000000002</v>
      </c>
      <c r="GYK615">
        <v>9.5000000000000001E-2</v>
      </c>
      <c r="GYL615">
        <v>1</v>
      </c>
      <c r="GYM615">
        <v>0</v>
      </c>
      <c r="GYN615">
        <v>0</v>
      </c>
      <c r="GYP615">
        <v>0</v>
      </c>
      <c r="GYS615" s="1">
        <v>44851</v>
      </c>
      <c r="GYT615" s="6">
        <v>0.80452546296296301</v>
      </c>
      <c r="GYV615">
        <v>1</v>
      </c>
      <c r="GYX615" s="3">
        <f t="shared" ref="GYX615" si="336">((GYC615*$F$21)+$F$22)*1000/GYA615</f>
        <v>0</v>
      </c>
      <c r="GYY615" s="3">
        <f t="shared" ref="GYY615" si="337">((GYD615*$H$21)+$H$22)*1000/GYB615</f>
        <v>5299516.0000000009</v>
      </c>
      <c r="GYZ615" s="3">
        <f t="shared" ref="GYZ615" si="338">GYY615-GYX615</f>
        <v>5299516.0000000009</v>
      </c>
      <c r="GZA615" s="3">
        <f t="shared" ref="GZA615" si="339">((GYF615*$J$21)+$J$22)*1000/GYB615</f>
        <v>68408010000</v>
      </c>
      <c r="GZB615" s="3"/>
      <c r="GZE615" t="e">
        <f>ABS(100*(GYX615-GYX616)/(AVERAGE(GYX615:GYX616)))</f>
        <v>#DIV/0!</v>
      </c>
      <c r="GZK615">
        <f>ABS(100*(GYY615-GYY616)/(AVERAGE(GYY615:GYY616)))</f>
        <v>100</v>
      </c>
      <c r="GZQ615">
        <f>ABS(100*(GYZ615-GYZ616)/(AVERAGE(GYZ615:GYZ616)))</f>
        <v>100</v>
      </c>
      <c r="GZW615">
        <f>ABS(100*(GZA615-GZA616)/(AVERAGE(GZA615:GZA616)))</f>
        <v>100</v>
      </c>
      <c r="HAA615" s="3">
        <f>AVERAGE(GYX615:GYX616)</f>
        <v>0</v>
      </c>
      <c r="HAB615" s="3">
        <f>AVERAGE(GYY615:GYY616)</f>
        <v>5299516.0000000009</v>
      </c>
      <c r="HAC615" s="3">
        <f>AVERAGE(GYZ615:GYZ616)</f>
        <v>5299516.0000000009</v>
      </c>
      <c r="HAD615" s="3">
        <f>AVERAGE(GZA615:GZA616)</f>
        <v>68408010000</v>
      </c>
      <c r="HAG615">
        <v>39</v>
      </c>
      <c r="HAH615">
        <v>11</v>
      </c>
      <c r="HAI615" t="s">
        <v>131</v>
      </c>
      <c r="HAJ615" t="s">
        <v>27</v>
      </c>
      <c r="HAM615">
        <v>0.5</v>
      </c>
      <c r="HAN615">
        <v>0.5</v>
      </c>
      <c r="HAO615">
        <v>3208</v>
      </c>
      <c r="HAP615">
        <v>5673</v>
      </c>
      <c r="HAR615">
        <v>2016</v>
      </c>
      <c r="HAS615">
        <v>2.8759999999999999</v>
      </c>
      <c r="HAT615">
        <v>5.0839999999999996</v>
      </c>
      <c r="HAU615">
        <v>2.2080000000000002</v>
      </c>
      <c r="HAW615">
        <v>9.5000000000000001E-2</v>
      </c>
      <c r="HAX615">
        <v>1</v>
      </c>
      <c r="HAY615">
        <v>0</v>
      </c>
      <c r="HAZ615">
        <v>0</v>
      </c>
      <c r="HBB615">
        <v>0</v>
      </c>
      <c r="HBE615" s="1">
        <v>44851</v>
      </c>
      <c r="HBF615" s="6">
        <v>0.80452546296296301</v>
      </c>
      <c r="HBH615">
        <v>1</v>
      </c>
      <c r="HBJ615" s="3">
        <f t="shared" ref="HBJ615" si="340">((HAO615*$F$21)+$F$22)*1000/HAM615</f>
        <v>0</v>
      </c>
      <c r="HBK615" s="3">
        <f t="shared" ref="HBK615" si="341">((HAP615*$H$21)+$H$22)*1000/HAN615</f>
        <v>5299516.0000000009</v>
      </c>
      <c r="HBL615" s="3">
        <f t="shared" ref="HBL615" si="342">HBK615-HBJ615</f>
        <v>5299516.0000000009</v>
      </c>
      <c r="HBM615" s="3">
        <f t="shared" ref="HBM615" si="343">((HAR615*$J$21)+$J$22)*1000/HAN615</f>
        <v>68408010000</v>
      </c>
      <c r="HBN615" s="3"/>
      <c r="HBQ615" t="e">
        <f>ABS(100*(HBJ615-HBJ616)/(AVERAGE(HBJ615:HBJ616)))</f>
        <v>#DIV/0!</v>
      </c>
      <c r="HBW615">
        <f>ABS(100*(HBK615-HBK616)/(AVERAGE(HBK615:HBK616)))</f>
        <v>100</v>
      </c>
      <c r="HCC615">
        <f>ABS(100*(HBL615-HBL616)/(AVERAGE(HBL615:HBL616)))</f>
        <v>100</v>
      </c>
      <c r="HCI615">
        <f>ABS(100*(HBM615-HBM616)/(AVERAGE(HBM615:HBM616)))</f>
        <v>100</v>
      </c>
      <c r="HCM615" s="3">
        <f>AVERAGE(HBJ615:HBJ616)</f>
        <v>0</v>
      </c>
      <c r="HCN615" s="3">
        <f>AVERAGE(HBK615:HBK616)</f>
        <v>5299516.0000000009</v>
      </c>
      <c r="HCO615" s="3">
        <f>AVERAGE(HBL615:HBL616)</f>
        <v>5299516.0000000009</v>
      </c>
      <c r="HCP615" s="3">
        <f>AVERAGE(HBM615:HBM616)</f>
        <v>68408010000</v>
      </c>
      <c r="HCS615">
        <v>39</v>
      </c>
      <c r="HCT615">
        <v>11</v>
      </c>
      <c r="HCU615" t="s">
        <v>131</v>
      </c>
      <c r="HCV615" t="s">
        <v>27</v>
      </c>
      <c r="HCY615">
        <v>0.5</v>
      </c>
      <c r="HCZ615">
        <v>0.5</v>
      </c>
      <c r="HDA615">
        <v>3208</v>
      </c>
      <c r="HDB615">
        <v>5673</v>
      </c>
      <c r="HDD615">
        <v>2016</v>
      </c>
      <c r="HDE615">
        <v>2.8759999999999999</v>
      </c>
      <c r="HDF615">
        <v>5.0839999999999996</v>
      </c>
      <c r="HDG615">
        <v>2.2080000000000002</v>
      </c>
      <c r="HDI615">
        <v>9.5000000000000001E-2</v>
      </c>
      <c r="HDJ615">
        <v>1</v>
      </c>
      <c r="HDK615">
        <v>0</v>
      </c>
      <c r="HDL615">
        <v>0</v>
      </c>
      <c r="HDN615">
        <v>0</v>
      </c>
      <c r="HDQ615" s="1">
        <v>44851</v>
      </c>
      <c r="HDR615" s="6">
        <v>0.80452546296296301</v>
      </c>
      <c r="HDT615">
        <v>1</v>
      </c>
      <c r="HDV615" s="3">
        <f t="shared" ref="HDV615" si="344">((HDA615*$F$21)+$F$22)*1000/HCY615</f>
        <v>0</v>
      </c>
      <c r="HDW615" s="3">
        <f t="shared" ref="HDW615" si="345">((HDB615*$H$21)+$H$22)*1000/HCZ615</f>
        <v>5299516.0000000009</v>
      </c>
      <c r="HDX615" s="3">
        <f t="shared" ref="HDX615" si="346">HDW615-HDV615</f>
        <v>5299516.0000000009</v>
      </c>
      <c r="HDY615" s="3">
        <f t="shared" ref="HDY615" si="347">((HDD615*$J$21)+$J$22)*1000/HCZ615</f>
        <v>68408010000</v>
      </c>
      <c r="HDZ615" s="3"/>
      <c r="HEC615" t="e">
        <f>ABS(100*(HDV615-HDV616)/(AVERAGE(HDV615:HDV616)))</f>
        <v>#DIV/0!</v>
      </c>
      <c r="HEI615">
        <f>ABS(100*(HDW615-HDW616)/(AVERAGE(HDW615:HDW616)))</f>
        <v>100</v>
      </c>
      <c r="HEO615">
        <f>ABS(100*(HDX615-HDX616)/(AVERAGE(HDX615:HDX616)))</f>
        <v>100</v>
      </c>
      <c r="HEU615">
        <f>ABS(100*(HDY615-HDY616)/(AVERAGE(HDY615:HDY616)))</f>
        <v>100</v>
      </c>
      <c r="HEY615" s="3">
        <f>AVERAGE(HDV615:HDV616)</f>
        <v>0</v>
      </c>
      <c r="HEZ615" s="3">
        <f>AVERAGE(HDW615:HDW616)</f>
        <v>5299516.0000000009</v>
      </c>
      <c r="HFA615" s="3">
        <f>AVERAGE(HDX615:HDX616)</f>
        <v>5299516.0000000009</v>
      </c>
      <c r="HFB615" s="3">
        <f>AVERAGE(HDY615:HDY616)</f>
        <v>68408010000</v>
      </c>
      <c r="HFE615">
        <v>39</v>
      </c>
      <c r="HFF615">
        <v>11</v>
      </c>
      <c r="HFG615" t="s">
        <v>131</v>
      </c>
      <c r="HFH615" t="s">
        <v>27</v>
      </c>
      <c r="HFK615">
        <v>0.5</v>
      </c>
      <c r="HFL615">
        <v>0.5</v>
      </c>
      <c r="HFM615">
        <v>3208</v>
      </c>
      <c r="HFN615">
        <v>5673</v>
      </c>
      <c r="HFP615">
        <v>2016</v>
      </c>
      <c r="HFQ615">
        <v>2.8759999999999999</v>
      </c>
      <c r="HFR615">
        <v>5.0839999999999996</v>
      </c>
      <c r="HFS615">
        <v>2.2080000000000002</v>
      </c>
      <c r="HFU615">
        <v>9.5000000000000001E-2</v>
      </c>
      <c r="HFV615">
        <v>1</v>
      </c>
      <c r="HFW615">
        <v>0</v>
      </c>
      <c r="HFX615">
        <v>0</v>
      </c>
      <c r="HFZ615">
        <v>0</v>
      </c>
      <c r="HGC615" s="1">
        <v>44851</v>
      </c>
      <c r="HGD615" s="6">
        <v>0.80452546296296301</v>
      </c>
      <c r="HGF615">
        <v>1</v>
      </c>
      <c r="HGH615" s="3">
        <f t="shared" ref="HGH615" si="348">((HFM615*$F$21)+$F$22)*1000/HFK615</f>
        <v>0</v>
      </c>
      <c r="HGI615" s="3">
        <f t="shared" ref="HGI615" si="349">((HFN615*$H$21)+$H$22)*1000/HFL615</f>
        <v>5299516.0000000009</v>
      </c>
      <c r="HGJ615" s="3">
        <f t="shared" ref="HGJ615" si="350">HGI615-HGH615</f>
        <v>5299516.0000000009</v>
      </c>
      <c r="HGK615" s="3">
        <f t="shared" ref="HGK615" si="351">((HFP615*$J$21)+$J$22)*1000/HFL615</f>
        <v>68408010000</v>
      </c>
      <c r="HGL615" s="3"/>
      <c r="HGO615" t="e">
        <f>ABS(100*(HGH615-HGH616)/(AVERAGE(HGH615:HGH616)))</f>
        <v>#DIV/0!</v>
      </c>
      <c r="HGU615">
        <f>ABS(100*(HGI615-HGI616)/(AVERAGE(HGI615:HGI616)))</f>
        <v>100</v>
      </c>
      <c r="HHA615">
        <f>ABS(100*(HGJ615-HGJ616)/(AVERAGE(HGJ615:HGJ616)))</f>
        <v>100</v>
      </c>
      <c r="HHG615">
        <f>ABS(100*(HGK615-HGK616)/(AVERAGE(HGK615:HGK616)))</f>
        <v>100</v>
      </c>
      <c r="HHK615" s="3">
        <f>AVERAGE(HGH615:HGH616)</f>
        <v>0</v>
      </c>
      <c r="HHL615" s="3">
        <f>AVERAGE(HGI615:HGI616)</f>
        <v>5299516.0000000009</v>
      </c>
      <c r="HHM615" s="3">
        <f>AVERAGE(HGJ615:HGJ616)</f>
        <v>5299516.0000000009</v>
      </c>
      <c r="HHN615" s="3">
        <f>AVERAGE(HGK615:HGK616)</f>
        <v>68408010000</v>
      </c>
      <c r="HHQ615">
        <v>39</v>
      </c>
      <c r="HHR615">
        <v>11</v>
      </c>
      <c r="HHS615" t="s">
        <v>131</v>
      </c>
      <c r="HHT615" t="s">
        <v>27</v>
      </c>
      <c r="HHW615">
        <v>0.5</v>
      </c>
      <c r="HHX615">
        <v>0.5</v>
      </c>
      <c r="HHY615">
        <v>3208</v>
      </c>
      <c r="HHZ615">
        <v>5673</v>
      </c>
      <c r="HIB615">
        <v>2016</v>
      </c>
      <c r="HIC615">
        <v>2.8759999999999999</v>
      </c>
      <c r="HID615">
        <v>5.0839999999999996</v>
      </c>
      <c r="HIE615">
        <v>2.2080000000000002</v>
      </c>
      <c r="HIG615">
        <v>9.5000000000000001E-2</v>
      </c>
      <c r="HIH615">
        <v>1</v>
      </c>
      <c r="HII615">
        <v>0</v>
      </c>
      <c r="HIJ615">
        <v>0</v>
      </c>
      <c r="HIL615">
        <v>0</v>
      </c>
      <c r="HIO615" s="1">
        <v>44851</v>
      </c>
      <c r="HIP615" s="6">
        <v>0.80452546296296301</v>
      </c>
      <c r="HIR615">
        <v>1</v>
      </c>
      <c r="HIT615" s="3">
        <f t="shared" ref="HIT615" si="352">((HHY615*$F$21)+$F$22)*1000/HHW615</f>
        <v>0</v>
      </c>
      <c r="HIU615" s="3">
        <f t="shared" ref="HIU615" si="353">((HHZ615*$H$21)+$H$22)*1000/HHX615</f>
        <v>5299516.0000000009</v>
      </c>
      <c r="HIV615" s="3">
        <f t="shared" ref="HIV615" si="354">HIU615-HIT615</f>
        <v>5299516.0000000009</v>
      </c>
      <c r="HIW615" s="3">
        <f t="shared" ref="HIW615" si="355">((HIB615*$J$21)+$J$22)*1000/HHX615</f>
        <v>68408010000</v>
      </c>
      <c r="HIX615" s="3"/>
      <c r="HJA615" t="e">
        <f>ABS(100*(HIT615-HIT616)/(AVERAGE(HIT615:HIT616)))</f>
        <v>#DIV/0!</v>
      </c>
      <c r="HJG615">
        <f>ABS(100*(HIU615-HIU616)/(AVERAGE(HIU615:HIU616)))</f>
        <v>100</v>
      </c>
      <c r="HJM615">
        <f>ABS(100*(HIV615-HIV616)/(AVERAGE(HIV615:HIV616)))</f>
        <v>100</v>
      </c>
      <c r="HJS615">
        <f>ABS(100*(HIW615-HIW616)/(AVERAGE(HIW615:HIW616)))</f>
        <v>100</v>
      </c>
      <c r="HJW615" s="3">
        <f>AVERAGE(HIT615:HIT616)</f>
        <v>0</v>
      </c>
      <c r="HJX615" s="3">
        <f>AVERAGE(HIU615:HIU616)</f>
        <v>5299516.0000000009</v>
      </c>
      <c r="HJY615" s="3">
        <f>AVERAGE(HIV615:HIV616)</f>
        <v>5299516.0000000009</v>
      </c>
      <c r="HJZ615" s="3">
        <f>AVERAGE(HIW615:HIW616)</f>
        <v>68408010000</v>
      </c>
      <c r="HKC615">
        <v>39</v>
      </c>
      <c r="HKD615">
        <v>11</v>
      </c>
      <c r="HKE615" t="s">
        <v>131</v>
      </c>
      <c r="HKF615" t="s">
        <v>27</v>
      </c>
      <c r="HKI615">
        <v>0.5</v>
      </c>
      <c r="HKJ615">
        <v>0.5</v>
      </c>
      <c r="HKK615">
        <v>3208</v>
      </c>
      <c r="HKL615">
        <v>5673</v>
      </c>
      <c r="HKN615">
        <v>2016</v>
      </c>
      <c r="HKO615">
        <v>2.8759999999999999</v>
      </c>
      <c r="HKP615">
        <v>5.0839999999999996</v>
      </c>
      <c r="HKQ615">
        <v>2.2080000000000002</v>
      </c>
      <c r="HKS615">
        <v>9.5000000000000001E-2</v>
      </c>
      <c r="HKT615">
        <v>1</v>
      </c>
      <c r="HKU615">
        <v>0</v>
      </c>
      <c r="HKV615">
        <v>0</v>
      </c>
      <c r="HKX615">
        <v>0</v>
      </c>
      <c r="HLA615" s="1">
        <v>44851</v>
      </c>
      <c r="HLB615" s="6">
        <v>0.80452546296296301</v>
      </c>
      <c r="HLD615">
        <v>1</v>
      </c>
      <c r="HLF615" s="3">
        <f t="shared" ref="HLF615" si="356">((HKK615*$F$21)+$F$22)*1000/HKI615</f>
        <v>0</v>
      </c>
      <c r="HLG615" s="3">
        <f t="shared" ref="HLG615" si="357">((HKL615*$H$21)+$H$22)*1000/HKJ615</f>
        <v>5299516.0000000009</v>
      </c>
      <c r="HLH615" s="3">
        <f t="shared" ref="HLH615" si="358">HLG615-HLF615</f>
        <v>5299516.0000000009</v>
      </c>
      <c r="HLI615" s="3">
        <f t="shared" ref="HLI615" si="359">((HKN615*$J$21)+$J$22)*1000/HKJ615</f>
        <v>68408010000</v>
      </c>
      <c r="HLJ615" s="3"/>
      <c r="HLM615" t="e">
        <f>ABS(100*(HLF615-HLF616)/(AVERAGE(HLF615:HLF616)))</f>
        <v>#DIV/0!</v>
      </c>
      <c r="HLS615">
        <f>ABS(100*(HLG615-HLG616)/(AVERAGE(HLG615:HLG616)))</f>
        <v>100</v>
      </c>
      <c r="HLY615">
        <f>ABS(100*(HLH615-HLH616)/(AVERAGE(HLH615:HLH616)))</f>
        <v>100</v>
      </c>
      <c r="HME615">
        <f>ABS(100*(HLI615-HLI616)/(AVERAGE(HLI615:HLI616)))</f>
        <v>100</v>
      </c>
      <c r="HMI615" s="3">
        <f>AVERAGE(HLF615:HLF616)</f>
        <v>0</v>
      </c>
      <c r="HMJ615" s="3">
        <f>AVERAGE(HLG615:HLG616)</f>
        <v>5299516.0000000009</v>
      </c>
      <c r="HMK615" s="3">
        <f>AVERAGE(HLH615:HLH616)</f>
        <v>5299516.0000000009</v>
      </c>
      <c r="HML615" s="3">
        <f>AVERAGE(HLI615:HLI616)</f>
        <v>68408010000</v>
      </c>
      <c r="HMO615">
        <v>39</v>
      </c>
      <c r="HMP615">
        <v>11</v>
      </c>
      <c r="HMQ615" t="s">
        <v>131</v>
      </c>
      <c r="HMR615" t="s">
        <v>27</v>
      </c>
      <c r="HMU615">
        <v>0.5</v>
      </c>
      <c r="HMV615">
        <v>0.5</v>
      </c>
      <c r="HMW615">
        <v>3208</v>
      </c>
      <c r="HMX615">
        <v>5673</v>
      </c>
      <c r="HMZ615">
        <v>2016</v>
      </c>
      <c r="HNA615">
        <v>2.8759999999999999</v>
      </c>
      <c r="HNB615">
        <v>5.0839999999999996</v>
      </c>
      <c r="HNC615">
        <v>2.2080000000000002</v>
      </c>
      <c r="HNE615">
        <v>9.5000000000000001E-2</v>
      </c>
      <c r="HNF615">
        <v>1</v>
      </c>
      <c r="HNG615">
        <v>0</v>
      </c>
      <c r="HNH615">
        <v>0</v>
      </c>
      <c r="HNJ615">
        <v>0</v>
      </c>
      <c r="HNM615" s="1">
        <v>44851</v>
      </c>
      <c r="HNN615" s="6">
        <v>0.80452546296296301</v>
      </c>
      <c r="HNP615">
        <v>1</v>
      </c>
      <c r="HNR615" s="3">
        <f t="shared" ref="HNR615" si="360">((HMW615*$F$21)+$F$22)*1000/HMU615</f>
        <v>0</v>
      </c>
      <c r="HNS615" s="3">
        <f t="shared" ref="HNS615" si="361">((HMX615*$H$21)+$H$22)*1000/HMV615</f>
        <v>5299516.0000000009</v>
      </c>
      <c r="HNT615" s="3">
        <f t="shared" ref="HNT615" si="362">HNS615-HNR615</f>
        <v>5299516.0000000009</v>
      </c>
      <c r="HNU615" s="3">
        <f t="shared" ref="HNU615" si="363">((HMZ615*$J$21)+$J$22)*1000/HMV615</f>
        <v>68408010000</v>
      </c>
      <c r="HNV615" s="3"/>
      <c r="HNY615" t="e">
        <f>ABS(100*(HNR615-HNR616)/(AVERAGE(HNR615:HNR616)))</f>
        <v>#DIV/0!</v>
      </c>
      <c r="HOE615">
        <f>ABS(100*(HNS615-HNS616)/(AVERAGE(HNS615:HNS616)))</f>
        <v>100</v>
      </c>
      <c r="HOK615">
        <f>ABS(100*(HNT615-HNT616)/(AVERAGE(HNT615:HNT616)))</f>
        <v>100</v>
      </c>
      <c r="HOQ615">
        <f>ABS(100*(HNU615-HNU616)/(AVERAGE(HNU615:HNU616)))</f>
        <v>100</v>
      </c>
      <c r="HOU615" s="3">
        <f>AVERAGE(HNR615:HNR616)</f>
        <v>0</v>
      </c>
      <c r="HOV615" s="3">
        <f>AVERAGE(HNS615:HNS616)</f>
        <v>5299516.0000000009</v>
      </c>
      <c r="HOW615" s="3">
        <f>AVERAGE(HNT615:HNT616)</f>
        <v>5299516.0000000009</v>
      </c>
      <c r="HOX615" s="3">
        <f>AVERAGE(HNU615:HNU616)</f>
        <v>68408010000</v>
      </c>
      <c r="HPA615">
        <v>39</v>
      </c>
      <c r="HPB615">
        <v>11</v>
      </c>
      <c r="HPC615" t="s">
        <v>131</v>
      </c>
      <c r="HPD615" t="s">
        <v>27</v>
      </c>
      <c r="HPG615">
        <v>0.5</v>
      </c>
      <c r="HPH615">
        <v>0.5</v>
      </c>
      <c r="HPI615">
        <v>3208</v>
      </c>
      <c r="HPJ615">
        <v>5673</v>
      </c>
      <c r="HPL615">
        <v>2016</v>
      </c>
      <c r="HPM615">
        <v>2.8759999999999999</v>
      </c>
      <c r="HPN615">
        <v>5.0839999999999996</v>
      </c>
      <c r="HPO615">
        <v>2.2080000000000002</v>
      </c>
      <c r="HPQ615">
        <v>9.5000000000000001E-2</v>
      </c>
      <c r="HPR615">
        <v>1</v>
      </c>
      <c r="HPS615">
        <v>0</v>
      </c>
      <c r="HPT615">
        <v>0</v>
      </c>
      <c r="HPV615">
        <v>0</v>
      </c>
      <c r="HPY615" s="1">
        <v>44851</v>
      </c>
      <c r="HPZ615" s="6">
        <v>0.80452546296296301</v>
      </c>
      <c r="HQB615">
        <v>1</v>
      </c>
      <c r="HQD615" s="3">
        <f t="shared" ref="HQD615" si="364">((HPI615*$F$21)+$F$22)*1000/HPG615</f>
        <v>0</v>
      </c>
      <c r="HQE615" s="3">
        <f t="shared" ref="HQE615" si="365">((HPJ615*$H$21)+$H$22)*1000/HPH615</f>
        <v>5299516.0000000009</v>
      </c>
      <c r="HQF615" s="3">
        <f t="shared" ref="HQF615" si="366">HQE615-HQD615</f>
        <v>5299516.0000000009</v>
      </c>
      <c r="HQG615" s="3">
        <f t="shared" ref="HQG615" si="367">((HPL615*$J$21)+$J$22)*1000/HPH615</f>
        <v>68408010000</v>
      </c>
      <c r="HQH615" s="3"/>
      <c r="HQK615" t="e">
        <f>ABS(100*(HQD615-HQD616)/(AVERAGE(HQD615:HQD616)))</f>
        <v>#DIV/0!</v>
      </c>
      <c r="HQQ615">
        <f>ABS(100*(HQE615-HQE616)/(AVERAGE(HQE615:HQE616)))</f>
        <v>100</v>
      </c>
      <c r="HQW615">
        <f>ABS(100*(HQF615-HQF616)/(AVERAGE(HQF615:HQF616)))</f>
        <v>100</v>
      </c>
      <c r="HRC615">
        <f>ABS(100*(HQG615-HQG616)/(AVERAGE(HQG615:HQG616)))</f>
        <v>100</v>
      </c>
      <c r="HRG615" s="3">
        <f>AVERAGE(HQD615:HQD616)</f>
        <v>0</v>
      </c>
      <c r="HRH615" s="3">
        <f>AVERAGE(HQE615:HQE616)</f>
        <v>5299516.0000000009</v>
      </c>
      <c r="HRI615" s="3">
        <f>AVERAGE(HQF615:HQF616)</f>
        <v>5299516.0000000009</v>
      </c>
      <c r="HRJ615" s="3">
        <f>AVERAGE(HQG615:HQG616)</f>
        <v>68408010000</v>
      </c>
      <c r="HRM615">
        <v>39</v>
      </c>
      <c r="HRN615">
        <v>11</v>
      </c>
      <c r="HRO615" t="s">
        <v>131</v>
      </c>
      <c r="HRP615" t="s">
        <v>27</v>
      </c>
      <c r="HRS615">
        <v>0.5</v>
      </c>
      <c r="HRT615">
        <v>0.5</v>
      </c>
      <c r="HRU615">
        <v>3208</v>
      </c>
      <c r="HRV615">
        <v>5673</v>
      </c>
      <c r="HRX615">
        <v>2016</v>
      </c>
      <c r="HRY615">
        <v>2.8759999999999999</v>
      </c>
      <c r="HRZ615">
        <v>5.0839999999999996</v>
      </c>
      <c r="HSA615">
        <v>2.2080000000000002</v>
      </c>
      <c r="HSC615">
        <v>9.5000000000000001E-2</v>
      </c>
      <c r="HSD615">
        <v>1</v>
      </c>
      <c r="HSE615">
        <v>0</v>
      </c>
      <c r="HSF615">
        <v>0</v>
      </c>
      <c r="HSH615">
        <v>0</v>
      </c>
      <c r="HSK615" s="1">
        <v>44851</v>
      </c>
      <c r="HSL615" s="6">
        <v>0.80452546296296301</v>
      </c>
      <c r="HSN615">
        <v>1</v>
      </c>
      <c r="HSP615" s="3">
        <f t="shared" ref="HSP615" si="368">((HRU615*$F$21)+$F$22)*1000/HRS615</f>
        <v>0</v>
      </c>
      <c r="HSQ615" s="3">
        <f t="shared" ref="HSQ615" si="369">((HRV615*$H$21)+$H$22)*1000/HRT615</f>
        <v>5299516.0000000009</v>
      </c>
      <c r="HSR615" s="3">
        <f t="shared" ref="HSR615" si="370">HSQ615-HSP615</f>
        <v>5299516.0000000009</v>
      </c>
      <c r="HSS615" s="3">
        <f t="shared" ref="HSS615" si="371">((HRX615*$J$21)+$J$22)*1000/HRT615</f>
        <v>68408010000</v>
      </c>
      <c r="HST615" s="3"/>
      <c r="HSW615" t="e">
        <f>ABS(100*(HSP615-HSP616)/(AVERAGE(HSP615:HSP616)))</f>
        <v>#DIV/0!</v>
      </c>
      <c r="HTC615">
        <f>ABS(100*(HSQ615-HSQ616)/(AVERAGE(HSQ615:HSQ616)))</f>
        <v>100</v>
      </c>
      <c r="HTI615">
        <f>ABS(100*(HSR615-HSR616)/(AVERAGE(HSR615:HSR616)))</f>
        <v>100</v>
      </c>
      <c r="HTO615">
        <f>ABS(100*(HSS615-HSS616)/(AVERAGE(HSS615:HSS616)))</f>
        <v>100</v>
      </c>
      <c r="HTS615" s="3">
        <f>AVERAGE(HSP615:HSP616)</f>
        <v>0</v>
      </c>
      <c r="HTT615" s="3">
        <f>AVERAGE(HSQ615:HSQ616)</f>
        <v>5299516.0000000009</v>
      </c>
      <c r="HTU615" s="3">
        <f>AVERAGE(HSR615:HSR616)</f>
        <v>5299516.0000000009</v>
      </c>
      <c r="HTV615" s="3">
        <f>AVERAGE(HSS615:HSS616)</f>
        <v>68408010000</v>
      </c>
      <c r="HTY615">
        <v>39</v>
      </c>
      <c r="HTZ615">
        <v>11</v>
      </c>
      <c r="HUA615" t="s">
        <v>131</v>
      </c>
      <c r="HUB615" t="s">
        <v>27</v>
      </c>
      <c r="HUE615">
        <v>0.5</v>
      </c>
      <c r="HUF615">
        <v>0.5</v>
      </c>
      <c r="HUG615">
        <v>3208</v>
      </c>
      <c r="HUH615">
        <v>5673</v>
      </c>
      <c r="HUJ615">
        <v>2016</v>
      </c>
      <c r="HUK615">
        <v>2.8759999999999999</v>
      </c>
      <c r="HUL615">
        <v>5.0839999999999996</v>
      </c>
      <c r="HUM615">
        <v>2.2080000000000002</v>
      </c>
      <c r="HUO615">
        <v>9.5000000000000001E-2</v>
      </c>
      <c r="HUP615">
        <v>1</v>
      </c>
      <c r="HUQ615">
        <v>0</v>
      </c>
      <c r="HUR615">
        <v>0</v>
      </c>
      <c r="HUT615">
        <v>0</v>
      </c>
      <c r="HUW615" s="1">
        <v>44851</v>
      </c>
      <c r="HUX615" s="6">
        <v>0.80452546296296301</v>
      </c>
      <c r="HUZ615">
        <v>1</v>
      </c>
      <c r="HVB615" s="3">
        <f t="shared" ref="HVB615" si="372">((HUG615*$F$21)+$F$22)*1000/HUE615</f>
        <v>0</v>
      </c>
      <c r="HVC615" s="3">
        <f t="shared" ref="HVC615" si="373">((HUH615*$H$21)+$H$22)*1000/HUF615</f>
        <v>5299516.0000000009</v>
      </c>
      <c r="HVD615" s="3">
        <f t="shared" ref="HVD615" si="374">HVC615-HVB615</f>
        <v>5299516.0000000009</v>
      </c>
      <c r="HVE615" s="3">
        <f t="shared" ref="HVE615" si="375">((HUJ615*$J$21)+$J$22)*1000/HUF615</f>
        <v>68408010000</v>
      </c>
      <c r="HVF615" s="3"/>
      <c r="HVI615" t="e">
        <f>ABS(100*(HVB615-HVB616)/(AVERAGE(HVB615:HVB616)))</f>
        <v>#DIV/0!</v>
      </c>
      <c r="HVO615">
        <f>ABS(100*(HVC615-HVC616)/(AVERAGE(HVC615:HVC616)))</f>
        <v>100</v>
      </c>
      <c r="HVU615">
        <f>ABS(100*(HVD615-HVD616)/(AVERAGE(HVD615:HVD616)))</f>
        <v>100</v>
      </c>
      <c r="HWA615">
        <f>ABS(100*(HVE615-HVE616)/(AVERAGE(HVE615:HVE616)))</f>
        <v>100</v>
      </c>
      <c r="HWE615" s="3">
        <f>AVERAGE(HVB615:HVB616)</f>
        <v>0</v>
      </c>
      <c r="HWF615" s="3">
        <f>AVERAGE(HVC615:HVC616)</f>
        <v>5299516.0000000009</v>
      </c>
      <c r="HWG615" s="3">
        <f>AVERAGE(HVD615:HVD616)</f>
        <v>5299516.0000000009</v>
      </c>
      <c r="HWH615" s="3">
        <f>AVERAGE(HVE615:HVE616)</f>
        <v>68408010000</v>
      </c>
      <c r="HWK615">
        <v>39</v>
      </c>
      <c r="HWL615">
        <v>11</v>
      </c>
      <c r="HWM615" t="s">
        <v>131</v>
      </c>
      <c r="HWN615" t="s">
        <v>27</v>
      </c>
      <c r="HWQ615">
        <v>0.5</v>
      </c>
      <c r="HWR615">
        <v>0.5</v>
      </c>
      <c r="HWS615">
        <v>3208</v>
      </c>
      <c r="HWT615">
        <v>5673</v>
      </c>
      <c r="HWV615">
        <v>2016</v>
      </c>
      <c r="HWW615">
        <v>2.8759999999999999</v>
      </c>
      <c r="HWX615">
        <v>5.0839999999999996</v>
      </c>
      <c r="HWY615">
        <v>2.2080000000000002</v>
      </c>
      <c r="HXA615">
        <v>9.5000000000000001E-2</v>
      </c>
      <c r="HXB615">
        <v>1</v>
      </c>
      <c r="HXC615">
        <v>0</v>
      </c>
      <c r="HXD615">
        <v>0</v>
      </c>
      <c r="HXF615">
        <v>0</v>
      </c>
      <c r="HXI615" s="1">
        <v>44851</v>
      </c>
      <c r="HXJ615" s="6">
        <v>0.80452546296296301</v>
      </c>
      <c r="HXL615">
        <v>1</v>
      </c>
      <c r="HXN615" s="3">
        <f t="shared" ref="HXN615" si="376">((HWS615*$F$21)+$F$22)*1000/HWQ615</f>
        <v>0</v>
      </c>
      <c r="HXO615" s="3">
        <f t="shared" ref="HXO615" si="377">((HWT615*$H$21)+$H$22)*1000/HWR615</f>
        <v>5299516.0000000009</v>
      </c>
      <c r="HXP615" s="3">
        <f t="shared" ref="HXP615" si="378">HXO615-HXN615</f>
        <v>5299516.0000000009</v>
      </c>
      <c r="HXQ615" s="3">
        <f t="shared" ref="HXQ615" si="379">((HWV615*$J$21)+$J$22)*1000/HWR615</f>
        <v>68408010000</v>
      </c>
      <c r="HXR615" s="3"/>
      <c r="HXU615" t="e">
        <f>ABS(100*(HXN615-HXN616)/(AVERAGE(HXN615:HXN616)))</f>
        <v>#DIV/0!</v>
      </c>
      <c r="HYA615">
        <f>ABS(100*(HXO615-HXO616)/(AVERAGE(HXO615:HXO616)))</f>
        <v>100</v>
      </c>
      <c r="HYG615">
        <f>ABS(100*(HXP615-HXP616)/(AVERAGE(HXP615:HXP616)))</f>
        <v>100</v>
      </c>
      <c r="HYM615">
        <f>ABS(100*(HXQ615-HXQ616)/(AVERAGE(HXQ615:HXQ616)))</f>
        <v>100</v>
      </c>
      <c r="HYQ615" s="3">
        <f>AVERAGE(HXN615:HXN616)</f>
        <v>0</v>
      </c>
      <c r="HYR615" s="3">
        <f>AVERAGE(HXO615:HXO616)</f>
        <v>5299516.0000000009</v>
      </c>
      <c r="HYS615" s="3">
        <f>AVERAGE(HXP615:HXP616)</f>
        <v>5299516.0000000009</v>
      </c>
      <c r="HYT615" s="3">
        <f>AVERAGE(HXQ615:HXQ616)</f>
        <v>68408010000</v>
      </c>
      <c r="HYW615">
        <v>39</v>
      </c>
      <c r="HYX615">
        <v>11</v>
      </c>
      <c r="HYY615" t="s">
        <v>131</v>
      </c>
      <c r="HYZ615" t="s">
        <v>27</v>
      </c>
      <c r="HZC615">
        <v>0.5</v>
      </c>
      <c r="HZD615">
        <v>0.5</v>
      </c>
      <c r="HZE615">
        <v>3208</v>
      </c>
      <c r="HZF615">
        <v>5673</v>
      </c>
      <c r="HZH615">
        <v>2016</v>
      </c>
      <c r="HZI615">
        <v>2.8759999999999999</v>
      </c>
      <c r="HZJ615">
        <v>5.0839999999999996</v>
      </c>
      <c r="HZK615">
        <v>2.2080000000000002</v>
      </c>
      <c r="HZM615">
        <v>9.5000000000000001E-2</v>
      </c>
      <c r="HZN615">
        <v>1</v>
      </c>
      <c r="HZO615">
        <v>0</v>
      </c>
      <c r="HZP615">
        <v>0</v>
      </c>
      <c r="HZR615">
        <v>0</v>
      </c>
      <c r="HZU615" s="1">
        <v>44851</v>
      </c>
      <c r="HZV615" s="6">
        <v>0.80452546296296301</v>
      </c>
      <c r="HZX615">
        <v>1</v>
      </c>
      <c r="HZZ615" s="3">
        <f t="shared" ref="HZZ615" si="380">((HZE615*$F$21)+$F$22)*1000/HZC615</f>
        <v>0</v>
      </c>
      <c r="IAA615" s="3">
        <f t="shared" ref="IAA615" si="381">((HZF615*$H$21)+$H$22)*1000/HZD615</f>
        <v>5299516.0000000009</v>
      </c>
      <c r="IAB615" s="3">
        <f t="shared" ref="IAB615" si="382">IAA615-HZZ615</f>
        <v>5299516.0000000009</v>
      </c>
      <c r="IAC615" s="3">
        <f t="shared" ref="IAC615" si="383">((HZH615*$J$21)+$J$22)*1000/HZD615</f>
        <v>68408010000</v>
      </c>
      <c r="IAD615" s="3"/>
      <c r="IAG615" t="e">
        <f>ABS(100*(HZZ615-HZZ616)/(AVERAGE(HZZ615:HZZ616)))</f>
        <v>#DIV/0!</v>
      </c>
      <c r="IAM615">
        <f>ABS(100*(IAA615-IAA616)/(AVERAGE(IAA615:IAA616)))</f>
        <v>100</v>
      </c>
      <c r="IAS615">
        <f>ABS(100*(IAB615-IAB616)/(AVERAGE(IAB615:IAB616)))</f>
        <v>100</v>
      </c>
      <c r="IAY615">
        <f>ABS(100*(IAC615-IAC616)/(AVERAGE(IAC615:IAC616)))</f>
        <v>100</v>
      </c>
      <c r="IBC615" s="3">
        <f>AVERAGE(HZZ615:HZZ616)</f>
        <v>0</v>
      </c>
      <c r="IBD615" s="3">
        <f>AVERAGE(IAA615:IAA616)</f>
        <v>5299516.0000000009</v>
      </c>
      <c r="IBE615" s="3">
        <f>AVERAGE(IAB615:IAB616)</f>
        <v>5299516.0000000009</v>
      </c>
      <c r="IBF615" s="3">
        <f>AVERAGE(IAC615:IAC616)</f>
        <v>68408010000</v>
      </c>
      <c r="IBI615">
        <v>39</v>
      </c>
      <c r="IBJ615">
        <v>11</v>
      </c>
      <c r="IBK615" t="s">
        <v>131</v>
      </c>
      <c r="IBL615" t="s">
        <v>27</v>
      </c>
      <c r="IBO615">
        <v>0.5</v>
      </c>
      <c r="IBP615">
        <v>0.5</v>
      </c>
      <c r="IBQ615">
        <v>3208</v>
      </c>
      <c r="IBR615">
        <v>5673</v>
      </c>
      <c r="IBT615">
        <v>2016</v>
      </c>
      <c r="IBU615">
        <v>2.8759999999999999</v>
      </c>
      <c r="IBV615">
        <v>5.0839999999999996</v>
      </c>
      <c r="IBW615">
        <v>2.2080000000000002</v>
      </c>
      <c r="IBY615">
        <v>9.5000000000000001E-2</v>
      </c>
      <c r="IBZ615">
        <v>1</v>
      </c>
      <c r="ICA615">
        <v>0</v>
      </c>
      <c r="ICB615">
        <v>0</v>
      </c>
      <c r="ICD615">
        <v>0</v>
      </c>
      <c r="ICG615" s="1">
        <v>44851</v>
      </c>
      <c r="ICH615" s="6">
        <v>0.80452546296296301</v>
      </c>
      <c r="ICJ615">
        <v>1</v>
      </c>
      <c r="ICL615" s="3">
        <f t="shared" ref="ICL615" si="384">((IBQ615*$F$21)+$F$22)*1000/IBO615</f>
        <v>0</v>
      </c>
      <c r="ICM615" s="3">
        <f t="shared" ref="ICM615" si="385">((IBR615*$H$21)+$H$22)*1000/IBP615</f>
        <v>5299516.0000000009</v>
      </c>
      <c r="ICN615" s="3">
        <f t="shared" ref="ICN615" si="386">ICM615-ICL615</f>
        <v>5299516.0000000009</v>
      </c>
      <c r="ICO615" s="3">
        <f t="shared" ref="ICO615" si="387">((IBT615*$J$21)+$J$22)*1000/IBP615</f>
        <v>68408010000</v>
      </c>
      <c r="ICP615" s="3"/>
      <c r="ICS615" t="e">
        <f>ABS(100*(ICL615-ICL616)/(AVERAGE(ICL615:ICL616)))</f>
        <v>#DIV/0!</v>
      </c>
      <c r="ICY615">
        <f>ABS(100*(ICM615-ICM616)/(AVERAGE(ICM615:ICM616)))</f>
        <v>100</v>
      </c>
      <c r="IDE615">
        <f>ABS(100*(ICN615-ICN616)/(AVERAGE(ICN615:ICN616)))</f>
        <v>100</v>
      </c>
      <c r="IDK615">
        <f>ABS(100*(ICO615-ICO616)/(AVERAGE(ICO615:ICO616)))</f>
        <v>100</v>
      </c>
      <c r="IDO615" s="3">
        <f>AVERAGE(ICL615:ICL616)</f>
        <v>0</v>
      </c>
      <c r="IDP615" s="3">
        <f>AVERAGE(ICM615:ICM616)</f>
        <v>5299516.0000000009</v>
      </c>
      <c r="IDQ615" s="3">
        <f>AVERAGE(ICN615:ICN616)</f>
        <v>5299516.0000000009</v>
      </c>
      <c r="IDR615" s="3">
        <f>AVERAGE(ICO615:ICO616)</f>
        <v>68408010000</v>
      </c>
      <c r="IDU615">
        <v>39</v>
      </c>
      <c r="IDV615">
        <v>11</v>
      </c>
      <c r="IDW615" t="s">
        <v>131</v>
      </c>
      <c r="IDX615" t="s">
        <v>27</v>
      </c>
      <c r="IEA615">
        <v>0.5</v>
      </c>
      <c r="IEB615">
        <v>0.5</v>
      </c>
      <c r="IEC615">
        <v>3208</v>
      </c>
      <c r="IED615">
        <v>5673</v>
      </c>
      <c r="IEF615">
        <v>2016</v>
      </c>
      <c r="IEG615">
        <v>2.8759999999999999</v>
      </c>
      <c r="IEH615">
        <v>5.0839999999999996</v>
      </c>
      <c r="IEI615">
        <v>2.2080000000000002</v>
      </c>
      <c r="IEK615">
        <v>9.5000000000000001E-2</v>
      </c>
      <c r="IEL615">
        <v>1</v>
      </c>
      <c r="IEM615">
        <v>0</v>
      </c>
      <c r="IEN615">
        <v>0</v>
      </c>
      <c r="IEP615">
        <v>0</v>
      </c>
      <c r="IES615" s="1">
        <v>44851</v>
      </c>
      <c r="IET615" s="6">
        <v>0.80452546296296301</v>
      </c>
      <c r="IEV615">
        <v>1</v>
      </c>
      <c r="IEX615" s="3">
        <f t="shared" ref="IEX615" si="388">((IEC615*$F$21)+$F$22)*1000/IEA615</f>
        <v>0</v>
      </c>
      <c r="IEY615" s="3">
        <f t="shared" ref="IEY615" si="389">((IED615*$H$21)+$H$22)*1000/IEB615</f>
        <v>5299516.0000000009</v>
      </c>
      <c r="IEZ615" s="3">
        <f t="shared" ref="IEZ615" si="390">IEY615-IEX615</f>
        <v>5299516.0000000009</v>
      </c>
      <c r="IFA615" s="3">
        <f t="shared" ref="IFA615" si="391">((IEF615*$J$21)+$J$22)*1000/IEB615</f>
        <v>68408010000</v>
      </c>
      <c r="IFB615" s="3"/>
      <c r="IFE615" t="e">
        <f>ABS(100*(IEX615-IEX616)/(AVERAGE(IEX615:IEX616)))</f>
        <v>#DIV/0!</v>
      </c>
      <c r="IFK615">
        <f>ABS(100*(IEY615-IEY616)/(AVERAGE(IEY615:IEY616)))</f>
        <v>100</v>
      </c>
      <c r="IFQ615">
        <f>ABS(100*(IEZ615-IEZ616)/(AVERAGE(IEZ615:IEZ616)))</f>
        <v>100</v>
      </c>
      <c r="IFW615">
        <f>ABS(100*(IFA615-IFA616)/(AVERAGE(IFA615:IFA616)))</f>
        <v>100</v>
      </c>
      <c r="IGA615" s="3">
        <f>AVERAGE(IEX615:IEX616)</f>
        <v>0</v>
      </c>
      <c r="IGB615" s="3">
        <f>AVERAGE(IEY615:IEY616)</f>
        <v>5299516.0000000009</v>
      </c>
      <c r="IGC615" s="3">
        <f>AVERAGE(IEZ615:IEZ616)</f>
        <v>5299516.0000000009</v>
      </c>
      <c r="IGD615" s="3">
        <f>AVERAGE(IFA615:IFA616)</f>
        <v>68408010000</v>
      </c>
      <c r="IGG615">
        <v>39</v>
      </c>
      <c r="IGH615">
        <v>11</v>
      </c>
      <c r="IGI615" t="s">
        <v>131</v>
      </c>
      <c r="IGJ615" t="s">
        <v>27</v>
      </c>
      <c r="IGM615">
        <v>0.5</v>
      </c>
      <c r="IGN615">
        <v>0.5</v>
      </c>
      <c r="IGO615">
        <v>3208</v>
      </c>
      <c r="IGP615">
        <v>5673</v>
      </c>
      <c r="IGR615">
        <v>2016</v>
      </c>
      <c r="IGS615">
        <v>2.8759999999999999</v>
      </c>
      <c r="IGT615">
        <v>5.0839999999999996</v>
      </c>
      <c r="IGU615">
        <v>2.2080000000000002</v>
      </c>
      <c r="IGW615">
        <v>9.5000000000000001E-2</v>
      </c>
      <c r="IGX615">
        <v>1</v>
      </c>
      <c r="IGY615">
        <v>0</v>
      </c>
      <c r="IGZ615">
        <v>0</v>
      </c>
      <c r="IHB615">
        <v>0</v>
      </c>
      <c r="IHE615" s="1">
        <v>44851</v>
      </c>
      <c r="IHF615" s="6">
        <v>0.80452546296296301</v>
      </c>
      <c r="IHH615">
        <v>1</v>
      </c>
      <c r="IHJ615" s="3">
        <f t="shared" ref="IHJ615" si="392">((IGO615*$F$21)+$F$22)*1000/IGM615</f>
        <v>0</v>
      </c>
      <c r="IHK615" s="3">
        <f t="shared" ref="IHK615" si="393">((IGP615*$H$21)+$H$22)*1000/IGN615</f>
        <v>5299516.0000000009</v>
      </c>
      <c r="IHL615" s="3">
        <f t="shared" ref="IHL615" si="394">IHK615-IHJ615</f>
        <v>5299516.0000000009</v>
      </c>
      <c r="IHM615" s="3">
        <f t="shared" ref="IHM615" si="395">((IGR615*$J$21)+$J$22)*1000/IGN615</f>
        <v>68408010000</v>
      </c>
      <c r="IHN615" s="3"/>
      <c r="IHQ615" t="e">
        <f>ABS(100*(IHJ615-IHJ616)/(AVERAGE(IHJ615:IHJ616)))</f>
        <v>#DIV/0!</v>
      </c>
      <c r="IHW615">
        <f>ABS(100*(IHK615-IHK616)/(AVERAGE(IHK615:IHK616)))</f>
        <v>100</v>
      </c>
      <c r="IIC615">
        <f>ABS(100*(IHL615-IHL616)/(AVERAGE(IHL615:IHL616)))</f>
        <v>100</v>
      </c>
      <c r="III615">
        <f>ABS(100*(IHM615-IHM616)/(AVERAGE(IHM615:IHM616)))</f>
        <v>100</v>
      </c>
      <c r="IIM615" s="3">
        <f>AVERAGE(IHJ615:IHJ616)</f>
        <v>0</v>
      </c>
      <c r="IIN615" s="3">
        <f>AVERAGE(IHK615:IHK616)</f>
        <v>5299516.0000000009</v>
      </c>
      <c r="IIO615" s="3">
        <f>AVERAGE(IHL615:IHL616)</f>
        <v>5299516.0000000009</v>
      </c>
      <c r="IIP615" s="3">
        <f>AVERAGE(IHM615:IHM616)</f>
        <v>68408010000</v>
      </c>
      <c r="IIS615">
        <v>39</v>
      </c>
      <c r="IIT615">
        <v>11</v>
      </c>
      <c r="IIU615" t="s">
        <v>131</v>
      </c>
      <c r="IIV615" t="s">
        <v>27</v>
      </c>
      <c r="IIY615">
        <v>0.5</v>
      </c>
      <c r="IIZ615">
        <v>0.5</v>
      </c>
      <c r="IJA615">
        <v>3208</v>
      </c>
      <c r="IJB615">
        <v>5673</v>
      </c>
      <c r="IJD615">
        <v>2016</v>
      </c>
      <c r="IJE615">
        <v>2.8759999999999999</v>
      </c>
      <c r="IJF615">
        <v>5.0839999999999996</v>
      </c>
      <c r="IJG615">
        <v>2.2080000000000002</v>
      </c>
      <c r="IJI615">
        <v>9.5000000000000001E-2</v>
      </c>
      <c r="IJJ615">
        <v>1</v>
      </c>
      <c r="IJK615">
        <v>0</v>
      </c>
      <c r="IJL615">
        <v>0</v>
      </c>
      <c r="IJN615">
        <v>0</v>
      </c>
      <c r="IJQ615" s="1">
        <v>44851</v>
      </c>
      <c r="IJR615" s="6">
        <v>0.80452546296296301</v>
      </c>
      <c r="IJT615">
        <v>1</v>
      </c>
      <c r="IJV615" s="3">
        <f t="shared" ref="IJV615" si="396">((IJA615*$F$21)+$F$22)*1000/IIY615</f>
        <v>0</v>
      </c>
      <c r="IJW615" s="3">
        <f t="shared" ref="IJW615" si="397">((IJB615*$H$21)+$H$22)*1000/IIZ615</f>
        <v>5299516.0000000009</v>
      </c>
      <c r="IJX615" s="3">
        <f t="shared" ref="IJX615" si="398">IJW615-IJV615</f>
        <v>5299516.0000000009</v>
      </c>
      <c r="IJY615" s="3">
        <f t="shared" ref="IJY615" si="399">((IJD615*$J$21)+$J$22)*1000/IIZ615</f>
        <v>68408010000</v>
      </c>
      <c r="IJZ615" s="3"/>
      <c r="IKC615" t="e">
        <f>ABS(100*(IJV615-IJV616)/(AVERAGE(IJV615:IJV616)))</f>
        <v>#DIV/0!</v>
      </c>
      <c r="IKI615">
        <f>ABS(100*(IJW615-IJW616)/(AVERAGE(IJW615:IJW616)))</f>
        <v>100</v>
      </c>
      <c r="IKO615">
        <f>ABS(100*(IJX615-IJX616)/(AVERAGE(IJX615:IJX616)))</f>
        <v>100</v>
      </c>
      <c r="IKU615">
        <f>ABS(100*(IJY615-IJY616)/(AVERAGE(IJY615:IJY616)))</f>
        <v>100</v>
      </c>
      <c r="IKY615" s="3">
        <f>AVERAGE(IJV615:IJV616)</f>
        <v>0</v>
      </c>
      <c r="IKZ615" s="3">
        <f>AVERAGE(IJW615:IJW616)</f>
        <v>5299516.0000000009</v>
      </c>
      <c r="ILA615" s="3">
        <f>AVERAGE(IJX615:IJX616)</f>
        <v>5299516.0000000009</v>
      </c>
      <c r="ILB615" s="3">
        <f>AVERAGE(IJY615:IJY616)</f>
        <v>68408010000</v>
      </c>
      <c r="ILE615">
        <v>39</v>
      </c>
      <c r="ILF615">
        <v>11</v>
      </c>
      <c r="ILG615" t="s">
        <v>131</v>
      </c>
      <c r="ILH615" t="s">
        <v>27</v>
      </c>
      <c r="ILK615">
        <v>0.5</v>
      </c>
      <c r="ILL615">
        <v>0.5</v>
      </c>
      <c r="ILM615">
        <v>3208</v>
      </c>
      <c r="ILN615">
        <v>5673</v>
      </c>
      <c r="ILP615">
        <v>2016</v>
      </c>
      <c r="ILQ615">
        <v>2.8759999999999999</v>
      </c>
      <c r="ILR615">
        <v>5.0839999999999996</v>
      </c>
      <c r="ILS615">
        <v>2.2080000000000002</v>
      </c>
      <c r="ILU615">
        <v>9.5000000000000001E-2</v>
      </c>
      <c r="ILV615">
        <v>1</v>
      </c>
      <c r="ILW615">
        <v>0</v>
      </c>
      <c r="ILX615">
        <v>0</v>
      </c>
      <c r="ILZ615">
        <v>0</v>
      </c>
      <c r="IMC615" s="1">
        <v>44851</v>
      </c>
      <c r="IMD615" s="6">
        <v>0.80452546296296301</v>
      </c>
      <c r="IMF615">
        <v>1</v>
      </c>
      <c r="IMH615" s="3">
        <f t="shared" ref="IMH615" si="400">((ILM615*$F$21)+$F$22)*1000/ILK615</f>
        <v>0</v>
      </c>
      <c r="IMI615" s="3">
        <f t="shared" ref="IMI615" si="401">((ILN615*$H$21)+$H$22)*1000/ILL615</f>
        <v>5299516.0000000009</v>
      </c>
      <c r="IMJ615" s="3">
        <f t="shared" ref="IMJ615" si="402">IMI615-IMH615</f>
        <v>5299516.0000000009</v>
      </c>
      <c r="IMK615" s="3">
        <f t="shared" ref="IMK615" si="403">((ILP615*$J$21)+$J$22)*1000/ILL615</f>
        <v>68408010000</v>
      </c>
      <c r="IML615" s="3"/>
      <c r="IMO615" t="e">
        <f>ABS(100*(IMH615-IMH616)/(AVERAGE(IMH615:IMH616)))</f>
        <v>#DIV/0!</v>
      </c>
      <c r="IMU615">
        <f>ABS(100*(IMI615-IMI616)/(AVERAGE(IMI615:IMI616)))</f>
        <v>100</v>
      </c>
      <c r="INA615">
        <f>ABS(100*(IMJ615-IMJ616)/(AVERAGE(IMJ615:IMJ616)))</f>
        <v>100</v>
      </c>
      <c r="ING615">
        <f>ABS(100*(IMK615-IMK616)/(AVERAGE(IMK615:IMK616)))</f>
        <v>100</v>
      </c>
      <c r="INK615" s="3">
        <f>AVERAGE(IMH615:IMH616)</f>
        <v>0</v>
      </c>
      <c r="INL615" s="3">
        <f>AVERAGE(IMI615:IMI616)</f>
        <v>5299516.0000000009</v>
      </c>
      <c r="INM615" s="3">
        <f>AVERAGE(IMJ615:IMJ616)</f>
        <v>5299516.0000000009</v>
      </c>
      <c r="INN615" s="3">
        <f>AVERAGE(IMK615:IMK616)</f>
        <v>68408010000</v>
      </c>
      <c r="INQ615">
        <v>39</v>
      </c>
      <c r="INR615">
        <v>11</v>
      </c>
      <c r="INS615" t="s">
        <v>131</v>
      </c>
      <c r="INT615" t="s">
        <v>27</v>
      </c>
      <c r="INW615">
        <v>0.5</v>
      </c>
      <c r="INX615">
        <v>0.5</v>
      </c>
      <c r="INY615">
        <v>3208</v>
      </c>
      <c r="INZ615">
        <v>5673</v>
      </c>
      <c r="IOB615">
        <v>2016</v>
      </c>
      <c r="IOC615">
        <v>2.8759999999999999</v>
      </c>
      <c r="IOD615">
        <v>5.0839999999999996</v>
      </c>
      <c r="IOE615">
        <v>2.2080000000000002</v>
      </c>
      <c r="IOG615">
        <v>9.5000000000000001E-2</v>
      </c>
      <c r="IOH615">
        <v>1</v>
      </c>
      <c r="IOI615">
        <v>0</v>
      </c>
      <c r="IOJ615">
        <v>0</v>
      </c>
      <c r="IOL615">
        <v>0</v>
      </c>
      <c r="IOO615" s="1">
        <v>44851</v>
      </c>
      <c r="IOP615" s="6">
        <v>0.80452546296296301</v>
      </c>
      <c r="IOR615">
        <v>1</v>
      </c>
      <c r="IOT615" s="3">
        <f t="shared" ref="IOT615" si="404">((INY615*$F$21)+$F$22)*1000/INW615</f>
        <v>0</v>
      </c>
      <c r="IOU615" s="3">
        <f t="shared" ref="IOU615" si="405">((INZ615*$H$21)+$H$22)*1000/INX615</f>
        <v>5299516.0000000009</v>
      </c>
      <c r="IOV615" s="3">
        <f t="shared" ref="IOV615" si="406">IOU615-IOT615</f>
        <v>5299516.0000000009</v>
      </c>
      <c r="IOW615" s="3">
        <f t="shared" ref="IOW615" si="407">((IOB615*$J$21)+$J$22)*1000/INX615</f>
        <v>68408010000</v>
      </c>
      <c r="IOX615" s="3"/>
      <c r="IPA615" t="e">
        <f>ABS(100*(IOT615-IOT616)/(AVERAGE(IOT615:IOT616)))</f>
        <v>#DIV/0!</v>
      </c>
      <c r="IPG615">
        <f>ABS(100*(IOU615-IOU616)/(AVERAGE(IOU615:IOU616)))</f>
        <v>100</v>
      </c>
      <c r="IPM615">
        <f>ABS(100*(IOV615-IOV616)/(AVERAGE(IOV615:IOV616)))</f>
        <v>100</v>
      </c>
      <c r="IPS615">
        <f>ABS(100*(IOW615-IOW616)/(AVERAGE(IOW615:IOW616)))</f>
        <v>100</v>
      </c>
      <c r="IPW615" s="3">
        <f>AVERAGE(IOT615:IOT616)</f>
        <v>0</v>
      </c>
      <c r="IPX615" s="3">
        <f>AVERAGE(IOU615:IOU616)</f>
        <v>5299516.0000000009</v>
      </c>
      <c r="IPY615" s="3">
        <f>AVERAGE(IOV615:IOV616)</f>
        <v>5299516.0000000009</v>
      </c>
      <c r="IPZ615" s="3">
        <f>AVERAGE(IOW615:IOW616)</f>
        <v>68408010000</v>
      </c>
      <c r="IQC615">
        <v>39</v>
      </c>
      <c r="IQD615">
        <v>11</v>
      </c>
      <c r="IQE615" t="s">
        <v>131</v>
      </c>
      <c r="IQF615" t="s">
        <v>27</v>
      </c>
      <c r="IQI615">
        <v>0.5</v>
      </c>
      <c r="IQJ615">
        <v>0.5</v>
      </c>
      <c r="IQK615">
        <v>3208</v>
      </c>
      <c r="IQL615">
        <v>5673</v>
      </c>
      <c r="IQN615">
        <v>2016</v>
      </c>
      <c r="IQO615">
        <v>2.8759999999999999</v>
      </c>
      <c r="IQP615">
        <v>5.0839999999999996</v>
      </c>
      <c r="IQQ615">
        <v>2.2080000000000002</v>
      </c>
      <c r="IQS615">
        <v>9.5000000000000001E-2</v>
      </c>
      <c r="IQT615">
        <v>1</v>
      </c>
      <c r="IQU615">
        <v>0</v>
      </c>
      <c r="IQV615">
        <v>0</v>
      </c>
      <c r="IQX615">
        <v>0</v>
      </c>
      <c r="IRA615" s="1">
        <v>44851</v>
      </c>
      <c r="IRB615" s="6">
        <v>0.80452546296296301</v>
      </c>
      <c r="IRD615">
        <v>1</v>
      </c>
      <c r="IRF615" s="3">
        <f t="shared" ref="IRF615" si="408">((IQK615*$F$21)+$F$22)*1000/IQI615</f>
        <v>0</v>
      </c>
      <c r="IRG615" s="3">
        <f t="shared" ref="IRG615" si="409">((IQL615*$H$21)+$H$22)*1000/IQJ615</f>
        <v>5299516.0000000009</v>
      </c>
      <c r="IRH615" s="3">
        <f t="shared" ref="IRH615" si="410">IRG615-IRF615</f>
        <v>5299516.0000000009</v>
      </c>
      <c r="IRI615" s="3">
        <f t="shared" ref="IRI615" si="411">((IQN615*$J$21)+$J$22)*1000/IQJ615</f>
        <v>68408010000</v>
      </c>
      <c r="IRJ615" s="3"/>
      <c r="IRM615" t="e">
        <f>ABS(100*(IRF615-IRF616)/(AVERAGE(IRF615:IRF616)))</f>
        <v>#DIV/0!</v>
      </c>
      <c r="IRS615">
        <f>ABS(100*(IRG615-IRG616)/(AVERAGE(IRG615:IRG616)))</f>
        <v>100</v>
      </c>
      <c r="IRY615">
        <f>ABS(100*(IRH615-IRH616)/(AVERAGE(IRH615:IRH616)))</f>
        <v>100</v>
      </c>
      <c r="ISE615">
        <f>ABS(100*(IRI615-IRI616)/(AVERAGE(IRI615:IRI616)))</f>
        <v>100</v>
      </c>
      <c r="ISI615" s="3">
        <f>AVERAGE(IRF615:IRF616)</f>
        <v>0</v>
      </c>
      <c r="ISJ615" s="3">
        <f>AVERAGE(IRG615:IRG616)</f>
        <v>5299516.0000000009</v>
      </c>
      <c r="ISK615" s="3">
        <f>AVERAGE(IRH615:IRH616)</f>
        <v>5299516.0000000009</v>
      </c>
      <c r="ISL615" s="3">
        <f>AVERAGE(IRI615:IRI616)</f>
        <v>68408010000</v>
      </c>
      <c r="ISO615">
        <v>39</v>
      </c>
      <c r="ISP615">
        <v>11</v>
      </c>
      <c r="ISQ615" t="s">
        <v>131</v>
      </c>
      <c r="ISR615" t="s">
        <v>27</v>
      </c>
      <c r="ISU615">
        <v>0.5</v>
      </c>
      <c r="ISV615">
        <v>0.5</v>
      </c>
      <c r="ISW615">
        <v>3208</v>
      </c>
      <c r="ISX615">
        <v>5673</v>
      </c>
      <c r="ISZ615">
        <v>2016</v>
      </c>
      <c r="ITA615">
        <v>2.8759999999999999</v>
      </c>
      <c r="ITB615">
        <v>5.0839999999999996</v>
      </c>
      <c r="ITC615">
        <v>2.2080000000000002</v>
      </c>
      <c r="ITE615">
        <v>9.5000000000000001E-2</v>
      </c>
      <c r="ITF615">
        <v>1</v>
      </c>
      <c r="ITG615">
        <v>0</v>
      </c>
      <c r="ITH615">
        <v>0</v>
      </c>
      <c r="ITJ615">
        <v>0</v>
      </c>
      <c r="ITM615" s="1">
        <v>44851</v>
      </c>
      <c r="ITN615" s="6">
        <v>0.80452546296296301</v>
      </c>
      <c r="ITP615">
        <v>1</v>
      </c>
      <c r="ITR615" s="3">
        <f t="shared" ref="ITR615" si="412">((ISW615*$F$21)+$F$22)*1000/ISU615</f>
        <v>0</v>
      </c>
      <c r="ITS615" s="3">
        <f t="shared" ref="ITS615" si="413">((ISX615*$H$21)+$H$22)*1000/ISV615</f>
        <v>5299516.0000000009</v>
      </c>
      <c r="ITT615" s="3">
        <f t="shared" ref="ITT615" si="414">ITS615-ITR615</f>
        <v>5299516.0000000009</v>
      </c>
      <c r="ITU615" s="3">
        <f t="shared" ref="ITU615" si="415">((ISZ615*$J$21)+$J$22)*1000/ISV615</f>
        <v>68408010000</v>
      </c>
      <c r="ITV615" s="3"/>
      <c r="ITY615" t="e">
        <f>ABS(100*(ITR615-ITR616)/(AVERAGE(ITR615:ITR616)))</f>
        <v>#DIV/0!</v>
      </c>
      <c r="IUE615">
        <f>ABS(100*(ITS615-ITS616)/(AVERAGE(ITS615:ITS616)))</f>
        <v>100</v>
      </c>
      <c r="IUK615">
        <f>ABS(100*(ITT615-ITT616)/(AVERAGE(ITT615:ITT616)))</f>
        <v>100</v>
      </c>
      <c r="IUQ615">
        <f>ABS(100*(ITU615-ITU616)/(AVERAGE(ITU615:ITU616)))</f>
        <v>100</v>
      </c>
      <c r="IUU615" s="3">
        <f>AVERAGE(ITR615:ITR616)</f>
        <v>0</v>
      </c>
      <c r="IUV615" s="3">
        <f>AVERAGE(ITS615:ITS616)</f>
        <v>5299516.0000000009</v>
      </c>
      <c r="IUW615" s="3">
        <f>AVERAGE(ITT615:ITT616)</f>
        <v>5299516.0000000009</v>
      </c>
      <c r="IUX615" s="3">
        <f>AVERAGE(ITU615:ITU616)</f>
        <v>68408010000</v>
      </c>
      <c r="IVA615">
        <v>39</v>
      </c>
      <c r="IVB615">
        <v>11</v>
      </c>
      <c r="IVC615" t="s">
        <v>131</v>
      </c>
      <c r="IVD615" t="s">
        <v>27</v>
      </c>
      <c r="IVG615">
        <v>0.5</v>
      </c>
      <c r="IVH615">
        <v>0.5</v>
      </c>
      <c r="IVI615">
        <v>3208</v>
      </c>
      <c r="IVJ615">
        <v>5673</v>
      </c>
      <c r="IVL615">
        <v>2016</v>
      </c>
      <c r="IVM615">
        <v>2.8759999999999999</v>
      </c>
      <c r="IVN615">
        <v>5.0839999999999996</v>
      </c>
      <c r="IVO615">
        <v>2.2080000000000002</v>
      </c>
      <c r="IVQ615">
        <v>9.5000000000000001E-2</v>
      </c>
      <c r="IVR615">
        <v>1</v>
      </c>
      <c r="IVS615">
        <v>0</v>
      </c>
      <c r="IVT615">
        <v>0</v>
      </c>
      <c r="IVV615">
        <v>0</v>
      </c>
      <c r="IVY615" s="1">
        <v>44851</v>
      </c>
      <c r="IVZ615" s="6">
        <v>0.80452546296296301</v>
      </c>
      <c r="IWB615">
        <v>1</v>
      </c>
      <c r="IWD615" s="3">
        <f t="shared" ref="IWD615" si="416">((IVI615*$F$21)+$F$22)*1000/IVG615</f>
        <v>0</v>
      </c>
      <c r="IWE615" s="3">
        <f t="shared" ref="IWE615" si="417">((IVJ615*$H$21)+$H$22)*1000/IVH615</f>
        <v>5299516.0000000009</v>
      </c>
      <c r="IWF615" s="3">
        <f t="shared" ref="IWF615" si="418">IWE615-IWD615</f>
        <v>5299516.0000000009</v>
      </c>
      <c r="IWG615" s="3">
        <f t="shared" ref="IWG615" si="419">((IVL615*$J$21)+$J$22)*1000/IVH615</f>
        <v>68408010000</v>
      </c>
      <c r="IWH615" s="3"/>
      <c r="IWK615" t="e">
        <f>ABS(100*(IWD615-IWD616)/(AVERAGE(IWD615:IWD616)))</f>
        <v>#DIV/0!</v>
      </c>
      <c r="IWQ615">
        <f>ABS(100*(IWE615-IWE616)/(AVERAGE(IWE615:IWE616)))</f>
        <v>100</v>
      </c>
      <c r="IWW615">
        <f>ABS(100*(IWF615-IWF616)/(AVERAGE(IWF615:IWF616)))</f>
        <v>100</v>
      </c>
      <c r="IXC615">
        <f>ABS(100*(IWG615-IWG616)/(AVERAGE(IWG615:IWG616)))</f>
        <v>100</v>
      </c>
      <c r="IXG615" s="3">
        <f>AVERAGE(IWD615:IWD616)</f>
        <v>0</v>
      </c>
      <c r="IXH615" s="3">
        <f>AVERAGE(IWE615:IWE616)</f>
        <v>5299516.0000000009</v>
      </c>
      <c r="IXI615" s="3">
        <f>AVERAGE(IWF615:IWF616)</f>
        <v>5299516.0000000009</v>
      </c>
      <c r="IXJ615" s="3">
        <f>AVERAGE(IWG615:IWG616)</f>
        <v>68408010000</v>
      </c>
      <c r="IXM615">
        <v>39</v>
      </c>
      <c r="IXN615">
        <v>11</v>
      </c>
      <c r="IXO615" t="s">
        <v>131</v>
      </c>
      <c r="IXP615" t="s">
        <v>27</v>
      </c>
      <c r="IXS615">
        <v>0.5</v>
      </c>
      <c r="IXT615">
        <v>0.5</v>
      </c>
      <c r="IXU615">
        <v>3208</v>
      </c>
      <c r="IXV615">
        <v>5673</v>
      </c>
      <c r="IXX615">
        <v>2016</v>
      </c>
      <c r="IXY615">
        <v>2.8759999999999999</v>
      </c>
      <c r="IXZ615">
        <v>5.0839999999999996</v>
      </c>
      <c r="IYA615">
        <v>2.2080000000000002</v>
      </c>
      <c r="IYC615">
        <v>9.5000000000000001E-2</v>
      </c>
      <c r="IYD615">
        <v>1</v>
      </c>
      <c r="IYE615">
        <v>0</v>
      </c>
      <c r="IYF615">
        <v>0</v>
      </c>
      <c r="IYH615">
        <v>0</v>
      </c>
      <c r="IYK615" s="1">
        <v>44851</v>
      </c>
      <c r="IYL615" s="6">
        <v>0.80452546296296301</v>
      </c>
      <c r="IYN615">
        <v>1</v>
      </c>
      <c r="IYP615" s="3">
        <f t="shared" ref="IYP615" si="420">((IXU615*$F$21)+$F$22)*1000/IXS615</f>
        <v>0</v>
      </c>
      <c r="IYQ615" s="3">
        <f t="shared" ref="IYQ615" si="421">((IXV615*$H$21)+$H$22)*1000/IXT615</f>
        <v>5299516.0000000009</v>
      </c>
      <c r="IYR615" s="3">
        <f t="shared" ref="IYR615" si="422">IYQ615-IYP615</f>
        <v>5299516.0000000009</v>
      </c>
      <c r="IYS615" s="3">
        <f t="shared" ref="IYS615" si="423">((IXX615*$J$21)+$J$22)*1000/IXT615</f>
        <v>68408010000</v>
      </c>
      <c r="IYT615" s="3"/>
      <c r="IYW615" t="e">
        <f>ABS(100*(IYP615-IYP616)/(AVERAGE(IYP615:IYP616)))</f>
        <v>#DIV/0!</v>
      </c>
      <c r="IZC615">
        <f>ABS(100*(IYQ615-IYQ616)/(AVERAGE(IYQ615:IYQ616)))</f>
        <v>100</v>
      </c>
      <c r="IZI615">
        <f>ABS(100*(IYR615-IYR616)/(AVERAGE(IYR615:IYR616)))</f>
        <v>100</v>
      </c>
      <c r="IZO615">
        <f>ABS(100*(IYS615-IYS616)/(AVERAGE(IYS615:IYS616)))</f>
        <v>100</v>
      </c>
      <c r="IZS615" s="3">
        <f>AVERAGE(IYP615:IYP616)</f>
        <v>0</v>
      </c>
      <c r="IZT615" s="3">
        <f>AVERAGE(IYQ615:IYQ616)</f>
        <v>5299516.0000000009</v>
      </c>
      <c r="IZU615" s="3">
        <f>AVERAGE(IYR615:IYR616)</f>
        <v>5299516.0000000009</v>
      </c>
      <c r="IZV615" s="3">
        <f>AVERAGE(IYS615:IYS616)</f>
        <v>68408010000</v>
      </c>
      <c r="IZY615">
        <v>39</v>
      </c>
      <c r="IZZ615">
        <v>11</v>
      </c>
      <c r="JAA615" t="s">
        <v>131</v>
      </c>
      <c r="JAB615" t="s">
        <v>27</v>
      </c>
      <c r="JAE615">
        <v>0.5</v>
      </c>
      <c r="JAF615">
        <v>0.5</v>
      </c>
      <c r="JAG615">
        <v>3208</v>
      </c>
      <c r="JAH615">
        <v>5673</v>
      </c>
      <c r="JAJ615">
        <v>2016</v>
      </c>
      <c r="JAK615">
        <v>2.8759999999999999</v>
      </c>
      <c r="JAL615">
        <v>5.0839999999999996</v>
      </c>
      <c r="JAM615">
        <v>2.2080000000000002</v>
      </c>
      <c r="JAO615">
        <v>9.5000000000000001E-2</v>
      </c>
      <c r="JAP615">
        <v>1</v>
      </c>
      <c r="JAQ615">
        <v>0</v>
      </c>
      <c r="JAR615">
        <v>0</v>
      </c>
      <c r="JAT615">
        <v>0</v>
      </c>
      <c r="JAW615" s="1">
        <v>44851</v>
      </c>
      <c r="JAX615" s="6">
        <v>0.80452546296296301</v>
      </c>
      <c r="JAZ615">
        <v>1</v>
      </c>
      <c r="JBB615" s="3">
        <f t="shared" ref="JBB615" si="424">((JAG615*$F$21)+$F$22)*1000/JAE615</f>
        <v>0</v>
      </c>
      <c r="JBC615" s="3">
        <f t="shared" ref="JBC615" si="425">((JAH615*$H$21)+$H$22)*1000/JAF615</f>
        <v>5299516.0000000009</v>
      </c>
      <c r="JBD615" s="3">
        <f t="shared" ref="JBD615" si="426">JBC615-JBB615</f>
        <v>5299516.0000000009</v>
      </c>
      <c r="JBE615" s="3">
        <f t="shared" ref="JBE615" si="427">((JAJ615*$J$21)+$J$22)*1000/JAF615</f>
        <v>68408010000</v>
      </c>
      <c r="JBF615" s="3"/>
      <c r="JBI615" t="e">
        <f>ABS(100*(JBB615-JBB616)/(AVERAGE(JBB615:JBB616)))</f>
        <v>#DIV/0!</v>
      </c>
      <c r="JBO615">
        <f>ABS(100*(JBC615-JBC616)/(AVERAGE(JBC615:JBC616)))</f>
        <v>100</v>
      </c>
      <c r="JBU615">
        <f>ABS(100*(JBD615-JBD616)/(AVERAGE(JBD615:JBD616)))</f>
        <v>100</v>
      </c>
      <c r="JCA615">
        <f>ABS(100*(JBE615-JBE616)/(AVERAGE(JBE615:JBE616)))</f>
        <v>100</v>
      </c>
      <c r="JCE615" s="3">
        <f>AVERAGE(JBB615:JBB616)</f>
        <v>0</v>
      </c>
      <c r="JCF615" s="3">
        <f>AVERAGE(JBC615:JBC616)</f>
        <v>5299516.0000000009</v>
      </c>
      <c r="JCG615" s="3">
        <f>AVERAGE(JBD615:JBD616)</f>
        <v>5299516.0000000009</v>
      </c>
      <c r="JCH615" s="3">
        <f>AVERAGE(JBE615:JBE616)</f>
        <v>68408010000</v>
      </c>
      <c r="JCK615">
        <v>39</v>
      </c>
      <c r="JCL615">
        <v>11</v>
      </c>
      <c r="JCM615" t="s">
        <v>131</v>
      </c>
      <c r="JCN615" t="s">
        <v>27</v>
      </c>
      <c r="JCQ615">
        <v>0.5</v>
      </c>
      <c r="JCR615">
        <v>0.5</v>
      </c>
      <c r="JCS615">
        <v>3208</v>
      </c>
      <c r="JCT615">
        <v>5673</v>
      </c>
      <c r="JCV615">
        <v>2016</v>
      </c>
      <c r="JCW615">
        <v>2.8759999999999999</v>
      </c>
      <c r="JCX615">
        <v>5.0839999999999996</v>
      </c>
      <c r="JCY615">
        <v>2.2080000000000002</v>
      </c>
      <c r="JDA615">
        <v>9.5000000000000001E-2</v>
      </c>
      <c r="JDB615">
        <v>1</v>
      </c>
      <c r="JDC615">
        <v>0</v>
      </c>
      <c r="JDD615">
        <v>0</v>
      </c>
      <c r="JDF615">
        <v>0</v>
      </c>
      <c r="JDI615" s="1">
        <v>44851</v>
      </c>
      <c r="JDJ615" s="6">
        <v>0.80452546296296301</v>
      </c>
      <c r="JDL615">
        <v>1</v>
      </c>
      <c r="JDN615" s="3">
        <f t="shared" ref="JDN615" si="428">((JCS615*$F$21)+$F$22)*1000/JCQ615</f>
        <v>0</v>
      </c>
      <c r="JDO615" s="3">
        <f t="shared" ref="JDO615" si="429">((JCT615*$H$21)+$H$22)*1000/JCR615</f>
        <v>5299516.0000000009</v>
      </c>
      <c r="JDP615" s="3">
        <f t="shared" ref="JDP615" si="430">JDO615-JDN615</f>
        <v>5299516.0000000009</v>
      </c>
      <c r="JDQ615" s="3">
        <f t="shared" ref="JDQ615" si="431">((JCV615*$J$21)+$J$22)*1000/JCR615</f>
        <v>68408010000</v>
      </c>
      <c r="JDR615" s="3"/>
      <c r="JDU615" t="e">
        <f>ABS(100*(JDN615-JDN616)/(AVERAGE(JDN615:JDN616)))</f>
        <v>#DIV/0!</v>
      </c>
      <c r="JEA615">
        <f>ABS(100*(JDO615-JDO616)/(AVERAGE(JDO615:JDO616)))</f>
        <v>100</v>
      </c>
      <c r="JEG615">
        <f>ABS(100*(JDP615-JDP616)/(AVERAGE(JDP615:JDP616)))</f>
        <v>100</v>
      </c>
      <c r="JEM615">
        <f>ABS(100*(JDQ615-JDQ616)/(AVERAGE(JDQ615:JDQ616)))</f>
        <v>100</v>
      </c>
      <c r="JEQ615" s="3">
        <f>AVERAGE(JDN615:JDN616)</f>
        <v>0</v>
      </c>
      <c r="JER615" s="3">
        <f>AVERAGE(JDO615:JDO616)</f>
        <v>5299516.0000000009</v>
      </c>
      <c r="JES615" s="3">
        <f>AVERAGE(JDP615:JDP616)</f>
        <v>5299516.0000000009</v>
      </c>
      <c r="JET615" s="3">
        <f>AVERAGE(JDQ615:JDQ616)</f>
        <v>68408010000</v>
      </c>
      <c r="JEW615">
        <v>39</v>
      </c>
      <c r="JEX615">
        <v>11</v>
      </c>
      <c r="JEY615" t="s">
        <v>131</v>
      </c>
      <c r="JEZ615" t="s">
        <v>27</v>
      </c>
      <c r="JFC615">
        <v>0.5</v>
      </c>
      <c r="JFD615">
        <v>0.5</v>
      </c>
      <c r="JFE615">
        <v>3208</v>
      </c>
      <c r="JFF615">
        <v>5673</v>
      </c>
      <c r="JFH615">
        <v>2016</v>
      </c>
      <c r="JFI615">
        <v>2.8759999999999999</v>
      </c>
      <c r="JFJ615">
        <v>5.0839999999999996</v>
      </c>
      <c r="JFK615">
        <v>2.2080000000000002</v>
      </c>
      <c r="JFM615">
        <v>9.5000000000000001E-2</v>
      </c>
      <c r="JFN615">
        <v>1</v>
      </c>
      <c r="JFO615">
        <v>0</v>
      </c>
      <c r="JFP615">
        <v>0</v>
      </c>
      <c r="JFR615">
        <v>0</v>
      </c>
      <c r="JFU615" s="1">
        <v>44851</v>
      </c>
      <c r="JFV615" s="6">
        <v>0.80452546296296301</v>
      </c>
      <c r="JFX615">
        <v>1</v>
      </c>
      <c r="JFZ615" s="3">
        <f t="shared" ref="JFZ615" si="432">((JFE615*$F$21)+$F$22)*1000/JFC615</f>
        <v>0</v>
      </c>
      <c r="JGA615" s="3">
        <f t="shared" ref="JGA615" si="433">((JFF615*$H$21)+$H$22)*1000/JFD615</f>
        <v>5299516.0000000009</v>
      </c>
      <c r="JGB615" s="3">
        <f t="shared" ref="JGB615" si="434">JGA615-JFZ615</f>
        <v>5299516.0000000009</v>
      </c>
      <c r="JGC615" s="3">
        <f t="shared" ref="JGC615" si="435">((JFH615*$J$21)+$J$22)*1000/JFD615</f>
        <v>68408010000</v>
      </c>
      <c r="JGD615" s="3"/>
      <c r="JGG615" t="e">
        <f>ABS(100*(JFZ615-JFZ616)/(AVERAGE(JFZ615:JFZ616)))</f>
        <v>#DIV/0!</v>
      </c>
      <c r="JGM615">
        <f>ABS(100*(JGA615-JGA616)/(AVERAGE(JGA615:JGA616)))</f>
        <v>100</v>
      </c>
      <c r="JGS615">
        <f>ABS(100*(JGB615-JGB616)/(AVERAGE(JGB615:JGB616)))</f>
        <v>100</v>
      </c>
      <c r="JGY615">
        <f>ABS(100*(JGC615-JGC616)/(AVERAGE(JGC615:JGC616)))</f>
        <v>100</v>
      </c>
      <c r="JHC615" s="3">
        <f>AVERAGE(JFZ615:JFZ616)</f>
        <v>0</v>
      </c>
      <c r="JHD615" s="3">
        <f>AVERAGE(JGA615:JGA616)</f>
        <v>5299516.0000000009</v>
      </c>
      <c r="JHE615" s="3">
        <f>AVERAGE(JGB615:JGB616)</f>
        <v>5299516.0000000009</v>
      </c>
      <c r="JHF615" s="3">
        <f>AVERAGE(JGC615:JGC616)</f>
        <v>68408010000</v>
      </c>
      <c r="JHI615">
        <v>39</v>
      </c>
      <c r="JHJ615">
        <v>11</v>
      </c>
      <c r="JHK615" t="s">
        <v>131</v>
      </c>
      <c r="JHL615" t="s">
        <v>27</v>
      </c>
      <c r="JHO615">
        <v>0.5</v>
      </c>
      <c r="JHP615">
        <v>0.5</v>
      </c>
      <c r="JHQ615">
        <v>3208</v>
      </c>
      <c r="JHR615">
        <v>5673</v>
      </c>
      <c r="JHT615">
        <v>2016</v>
      </c>
      <c r="JHU615">
        <v>2.8759999999999999</v>
      </c>
      <c r="JHV615">
        <v>5.0839999999999996</v>
      </c>
      <c r="JHW615">
        <v>2.2080000000000002</v>
      </c>
      <c r="JHY615">
        <v>9.5000000000000001E-2</v>
      </c>
      <c r="JHZ615">
        <v>1</v>
      </c>
      <c r="JIA615">
        <v>0</v>
      </c>
      <c r="JIB615">
        <v>0</v>
      </c>
      <c r="JID615">
        <v>0</v>
      </c>
      <c r="JIG615" s="1">
        <v>44851</v>
      </c>
      <c r="JIH615" s="6">
        <v>0.80452546296296301</v>
      </c>
      <c r="JIJ615">
        <v>1</v>
      </c>
      <c r="JIL615" s="3">
        <f t="shared" ref="JIL615" si="436">((JHQ615*$F$21)+$F$22)*1000/JHO615</f>
        <v>0</v>
      </c>
      <c r="JIM615" s="3">
        <f t="shared" ref="JIM615" si="437">((JHR615*$H$21)+$H$22)*1000/JHP615</f>
        <v>5299516.0000000009</v>
      </c>
      <c r="JIN615" s="3">
        <f t="shared" ref="JIN615" si="438">JIM615-JIL615</f>
        <v>5299516.0000000009</v>
      </c>
      <c r="JIO615" s="3">
        <f t="shared" ref="JIO615" si="439">((JHT615*$J$21)+$J$22)*1000/JHP615</f>
        <v>68408010000</v>
      </c>
      <c r="JIP615" s="3"/>
      <c r="JIS615" t="e">
        <f>ABS(100*(JIL615-JIL616)/(AVERAGE(JIL615:JIL616)))</f>
        <v>#DIV/0!</v>
      </c>
      <c r="JIY615">
        <f>ABS(100*(JIM615-JIM616)/(AVERAGE(JIM615:JIM616)))</f>
        <v>100</v>
      </c>
      <c r="JJE615">
        <f>ABS(100*(JIN615-JIN616)/(AVERAGE(JIN615:JIN616)))</f>
        <v>100</v>
      </c>
      <c r="JJK615">
        <f>ABS(100*(JIO615-JIO616)/(AVERAGE(JIO615:JIO616)))</f>
        <v>100</v>
      </c>
      <c r="JJO615" s="3">
        <f>AVERAGE(JIL615:JIL616)</f>
        <v>0</v>
      </c>
      <c r="JJP615" s="3">
        <f>AVERAGE(JIM615:JIM616)</f>
        <v>5299516.0000000009</v>
      </c>
      <c r="JJQ615" s="3">
        <f>AVERAGE(JIN615:JIN616)</f>
        <v>5299516.0000000009</v>
      </c>
      <c r="JJR615" s="3">
        <f>AVERAGE(JIO615:JIO616)</f>
        <v>68408010000</v>
      </c>
      <c r="JJU615">
        <v>39</v>
      </c>
      <c r="JJV615">
        <v>11</v>
      </c>
      <c r="JJW615" t="s">
        <v>131</v>
      </c>
      <c r="JJX615" t="s">
        <v>27</v>
      </c>
      <c r="JKA615">
        <v>0.5</v>
      </c>
      <c r="JKB615">
        <v>0.5</v>
      </c>
      <c r="JKC615">
        <v>3208</v>
      </c>
      <c r="JKD615">
        <v>5673</v>
      </c>
      <c r="JKF615">
        <v>2016</v>
      </c>
      <c r="JKG615">
        <v>2.8759999999999999</v>
      </c>
      <c r="JKH615">
        <v>5.0839999999999996</v>
      </c>
      <c r="JKI615">
        <v>2.2080000000000002</v>
      </c>
      <c r="JKK615">
        <v>9.5000000000000001E-2</v>
      </c>
      <c r="JKL615">
        <v>1</v>
      </c>
      <c r="JKM615">
        <v>0</v>
      </c>
      <c r="JKN615">
        <v>0</v>
      </c>
      <c r="JKP615">
        <v>0</v>
      </c>
      <c r="JKS615" s="1">
        <v>44851</v>
      </c>
      <c r="JKT615" s="6">
        <v>0.80452546296296301</v>
      </c>
      <c r="JKV615">
        <v>1</v>
      </c>
      <c r="JKX615" s="3">
        <f t="shared" ref="JKX615" si="440">((JKC615*$F$21)+$F$22)*1000/JKA615</f>
        <v>0</v>
      </c>
      <c r="JKY615" s="3">
        <f t="shared" ref="JKY615" si="441">((JKD615*$H$21)+$H$22)*1000/JKB615</f>
        <v>5299516.0000000009</v>
      </c>
      <c r="JKZ615" s="3">
        <f t="shared" ref="JKZ615" si="442">JKY615-JKX615</f>
        <v>5299516.0000000009</v>
      </c>
      <c r="JLA615" s="3">
        <f t="shared" ref="JLA615" si="443">((JKF615*$J$21)+$J$22)*1000/JKB615</f>
        <v>68408010000</v>
      </c>
      <c r="JLB615" s="3"/>
      <c r="JLE615" t="e">
        <f>ABS(100*(JKX615-JKX616)/(AVERAGE(JKX615:JKX616)))</f>
        <v>#DIV/0!</v>
      </c>
      <c r="JLK615">
        <f>ABS(100*(JKY615-JKY616)/(AVERAGE(JKY615:JKY616)))</f>
        <v>100</v>
      </c>
      <c r="JLQ615">
        <f>ABS(100*(JKZ615-JKZ616)/(AVERAGE(JKZ615:JKZ616)))</f>
        <v>100</v>
      </c>
      <c r="JLW615">
        <f>ABS(100*(JLA615-JLA616)/(AVERAGE(JLA615:JLA616)))</f>
        <v>100</v>
      </c>
      <c r="JMA615" s="3">
        <f>AVERAGE(JKX615:JKX616)</f>
        <v>0</v>
      </c>
      <c r="JMB615" s="3">
        <f>AVERAGE(JKY615:JKY616)</f>
        <v>5299516.0000000009</v>
      </c>
      <c r="JMC615" s="3">
        <f>AVERAGE(JKZ615:JKZ616)</f>
        <v>5299516.0000000009</v>
      </c>
      <c r="JMD615" s="3">
        <f>AVERAGE(JLA615:JLA616)</f>
        <v>68408010000</v>
      </c>
      <c r="JMG615">
        <v>39</v>
      </c>
      <c r="JMH615">
        <v>11</v>
      </c>
      <c r="JMI615" t="s">
        <v>131</v>
      </c>
      <c r="JMJ615" t="s">
        <v>27</v>
      </c>
      <c r="JMM615">
        <v>0.5</v>
      </c>
      <c r="JMN615">
        <v>0.5</v>
      </c>
      <c r="JMO615">
        <v>3208</v>
      </c>
      <c r="JMP615">
        <v>5673</v>
      </c>
      <c r="JMR615">
        <v>2016</v>
      </c>
      <c r="JMS615">
        <v>2.8759999999999999</v>
      </c>
      <c r="JMT615">
        <v>5.0839999999999996</v>
      </c>
      <c r="JMU615">
        <v>2.2080000000000002</v>
      </c>
      <c r="JMW615">
        <v>9.5000000000000001E-2</v>
      </c>
      <c r="JMX615">
        <v>1</v>
      </c>
      <c r="JMY615">
        <v>0</v>
      </c>
      <c r="JMZ615">
        <v>0</v>
      </c>
      <c r="JNB615">
        <v>0</v>
      </c>
      <c r="JNE615" s="1">
        <v>44851</v>
      </c>
      <c r="JNF615" s="6">
        <v>0.80452546296296301</v>
      </c>
      <c r="JNH615">
        <v>1</v>
      </c>
      <c r="JNJ615" s="3">
        <f t="shared" ref="JNJ615" si="444">((JMO615*$F$21)+$F$22)*1000/JMM615</f>
        <v>0</v>
      </c>
      <c r="JNK615" s="3">
        <f t="shared" ref="JNK615" si="445">((JMP615*$H$21)+$H$22)*1000/JMN615</f>
        <v>5299516.0000000009</v>
      </c>
      <c r="JNL615" s="3">
        <f t="shared" ref="JNL615" si="446">JNK615-JNJ615</f>
        <v>5299516.0000000009</v>
      </c>
      <c r="JNM615" s="3">
        <f t="shared" ref="JNM615" si="447">((JMR615*$J$21)+$J$22)*1000/JMN615</f>
        <v>68408010000</v>
      </c>
      <c r="JNN615" s="3"/>
      <c r="JNQ615" t="e">
        <f>ABS(100*(JNJ615-JNJ616)/(AVERAGE(JNJ615:JNJ616)))</f>
        <v>#DIV/0!</v>
      </c>
      <c r="JNW615">
        <f>ABS(100*(JNK615-JNK616)/(AVERAGE(JNK615:JNK616)))</f>
        <v>100</v>
      </c>
      <c r="JOC615">
        <f>ABS(100*(JNL615-JNL616)/(AVERAGE(JNL615:JNL616)))</f>
        <v>100</v>
      </c>
      <c r="JOI615">
        <f>ABS(100*(JNM615-JNM616)/(AVERAGE(JNM615:JNM616)))</f>
        <v>100</v>
      </c>
      <c r="JOM615" s="3">
        <f>AVERAGE(JNJ615:JNJ616)</f>
        <v>0</v>
      </c>
      <c r="JON615" s="3">
        <f>AVERAGE(JNK615:JNK616)</f>
        <v>5299516.0000000009</v>
      </c>
      <c r="JOO615" s="3">
        <f>AVERAGE(JNL615:JNL616)</f>
        <v>5299516.0000000009</v>
      </c>
      <c r="JOP615" s="3">
        <f>AVERAGE(JNM615:JNM616)</f>
        <v>68408010000</v>
      </c>
      <c r="JOS615">
        <v>39</v>
      </c>
      <c r="JOT615">
        <v>11</v>
      </c>
      <c r="JOU615" t="s">
        <v>131</v>
      </c>
      <c r="JOV615" t="s">
        <v>27</v>
      </c>
      <c r="JOY615">
        <v>0.5</v>
      </c>
      <c r="JOZ615">
        <v>0.5</v>
      </c>
      <c r="JPA615">
        <v>3208</v>
      </c>
      <c r="JPB615">
        <v>5673</v>
      </c>
      <c r="JPD615">
        <v>2016</v>
      </c>
      <c r="JPE615">
        <v>2.8759999999999999</v>
      </c>
      <c r="JPF615">
        <v>5.0839999999999996</v>
      </c>
      <c r="JPG615">
        <v>2.2080000000000002</v>
      </c>
      <c r="JPI615">
        <v>9.5000000000000001E-2</v>
      </c>
      <c r="JPJ615">
        <v>1</v>
      </c>
      <c r="JPK615">
        <v>0</v>
      </c>
      <c r="JPL615">
        <v>0</v>
      </c>
      <c r="JPN615">
        <v>0</v>
      </c>
      <c r="JPQ615" s="1">
        <v>44851</v>
      </c>
      <c r="JPR615" s="6">
        <v>0.80452546296296301</v>
      </c>
      <c r="JPT615">
        <v>1</v>
      </c>
      <c r="JPV615" s="3">
        <f t="shared" ref="JPV615" si="448">((JPA615*$F$21)+$F$22)*1000/JOY615</f>
        <v>0</v>
      </c>
      <c r="JPW615" s="3">
        <f t="shared" ref="JPW615" si="449">((JPB615*$H$21)+$H$22)*1000/JOZ615</f>
        <v>5299516.0000000009</v>
      </c>
      <c r="JPX615" s="3">
        <f t="shared" ref="JPX615" si="450">JPW615-JPV615</f>
        <v>5299516.0000000009</v>
      </c>
      <c r="JPY615" s="3">
        <f t="shared" ref="JPY615" si="451">((JPD615*$J$21)+$J$22)*1000/JOZ615</f>
        <v>68408010000</v>
      </c>
      <c r="JPZ615" s="3"/>
      <c r="JQC615" t="e">
        <f>ABS(100*(JPV615-JPV616)/(AVERAGE(JPV615:JPV616)))</f>
        <v>#DIV/0!</v>
      </c>
      <c r="JQI615">
        <f>ABS(100*(JPW615-JPW616)/(AVERAGE(JPW615:JPW616)))</f>
        <v>100</v>
      </c>
      <c r="JQO615">
        <f>ABS(100*(JPX615-JPX616)/(AVERAGE(JPX615:JPX616)))</f>
        <v>100</v>
      </c>
      <c r="JQU615">
        <f>ABS(100*(JPY615-JPY616)/(AVERAGE(JPY615:JPY616)))</f>
        <v>100</v>
      </c>
      <c r="JQY615" s="3">
        <f>AVERAGE(JPV615:JPV616)</f>
        <v>0</v>
      </c>
      <c r="JQZ615" s="3">
        <f>AVERAGE(JPW615:JPW616)</f>
        <v>5299516.0000000009</v>
      </c>
      <c r="JRA615" s="3">
        <f>AVERAGE(JPX615:JPX616)</f>
        <v>5299516.0000000009</v>
      </c>
      <c r="JRB615" s="3">
        <f>AVERAGE(JPY615:JPY616)</f>
        <v>68408010000</v>
      </c>
      <c r="JRE615">
        <v>39</v>
      </c>
      <c r="JRF615">
        <v>11</v>
      </c>
      <c r="JRG615" t="s">
        <v>131</v>
      </c>
      <c r="JRH615" t="s">
        <v>27</v>
      </c>
      <c r="JRK615">
        <v>0.5</v>
      </c>
      <c r="JRL615">
        <v>0.5</v>
      </c>
      <c r="JRM615">
        <v>3208</v>
      </c>
      <c r="JRN615">
        <v>5673</v>
      </c>
      <c r="JRP615">
        <v>2016</v>
      </c>
      <c r="JRQ615">
        <v>2.8759999999999999</v>
      </c>
      <c r="JRR615">
        <v>5.0839999999999996</v>
      </c>
      <c r="JRS615">
        <v>2.2080000000000002</v>
      </c>
      <c r="JRU615">
        <v>9.5000000000000001E-2</v>
      </c>
      <c r="JRV615">
        <v>1</v>
      </c>
      <c r="JRW615">
        <v>0</v>
      </c>
      <c r="JRX615">
        <v>0</v>
      </c>
      <c r="JRZ615">
        <v>0</v>
      </c>
      <c r="JSC615" s="1">
        <v>44851</v>
      </c>
      <c r="JSD615" s="6">
        <v>0.80452546296296301</v>
      </c>
      <c r="JSF615">
        <v>1</v>
      </c>
      <c r="JSH615" s="3">
        <f t="shared" ref="JSH615" si="452">((JRM615*$F$21)+$F$22)*1000/JRK615</f>
        <v>0</v>
      </c>
      <c r="JSI615" s="3">
        <f t="shared" ref="JSI615" si="453">((JRN615*$H$21)+$H$22)*1000/JRL615</f>
        <v>5299516.0000000009</v>
      </c>
      <c r="JSJ615" s="3">
        <f t="shared" ref="JSJ615" si="454">JSI615-JSH615</f>
        <v>5299516.0000000009</v>
      </c>
      <c r="JSK615" s="3">
        <f t="shared" ref="JSK615" si="455">((JRP615*$J$21)+$J$22)*1000/JRL615</f>
        <v>68408010000</v>
      </c>
      <c r="JSL615" s="3"/>
      <c r="JSO615" t="e">
        <f>ABS(100*(JSH615-JSH616)/(AVERAGE(JSH615:JSH616)))</f>
        <v>#DIV/0!</v>
      </c>
      <c r="JSU615">
        <f>ABS(100*(JSI615-JSI616)/(AVERAGE(JSI615:JSI616)))</f>
        <v>100</v>
      </c>
      <c r="JTA615">
        <f>ABS(100*(JSJ615-JSJ616)/(AVERAGE(JSJ615:JSJ616)))</f>
        <v>100</v>
      </c>
      <c r="JTG615">
        <f>ABS(100*(JSK615-JSK616)/(AVERAGE(JSK615:JSK616)))</f>
        <v>100</v>
      </c>
      <c r="JTK615" s="3">
        <f>AVERAGE(JSH615:JSH616)</f>
        <v>0</v>
      </c>
      <c r="JTL615" s="3">
        <f>AVERAGE(JSI615:JSI616)</f>
        <v>5299516.0000000009</v>
      </c>
      <c r="JTM615" s="3">
        <f>AVERAGE(JSJ615:JSJ616)</f>
        <v>5299516.0000000009</v>
      </c>
      <c r="JTN615" s="3">
        <f>AVERAGE(JSK615:JSK616)</f>
        <v>68408010000</v>
      </c>
      <c r="JTQ615">
        <v>39</v>
      </c>
      <c r="JTR615">
        <v>11</v>
      </c>
      <c r="JTS615" t="s">
        <v>131</v>
      </c>
      <c r="JTT615" t="s">
        <v>27</v>
      </c>
      <c r="JTW615">
        <v>0.5</v>
      </c>
      <c r="JTX615">
        <v>0.5</v>
      </c>
      <c r="JTY615">
        <v>3208</v>
      </c>
      <c r="JTZ615">
        <v>5673</v>
      </c>
      <c r="JUB615">
        <v>2016</v>
      </c>
      <c r="JUC615">
        <v>2.8759999999999999</v>
      </c>
      <c r="JUD615">
        <v>5.0839999999999996</v>
      </c>
      <c r="JUE615">
        <v>2.2080000000000002</v>
      </c>
      <c r="JUG615">
        <v>9.5000000000000001E-2</v>
      </c>
      <c r="JUH615">
        <v>1</v>
      </c>
      <c r="JUI615">
        <v>0</v>
      </c>
      <c r="JUJ615">
        <v>0</v>
      </c>
      <c r="JUL615">
        <v>0</v>
      </c>
      <c r="JUO615" s="1">
        <v>44851</v>
      </c>
      <c r="JUP615" s="6">
        <v>0.80452546296296301</v>
      </c>
      <c r="JUR615">
        <v>1</v>
      </c>
      <c r="JUT615" s="3">
        <f t="shared" ref="JUT615" si="456">((JTY615*$F$21)+$F$22)*1000/JTW615</f>
        <v>0</v>
      </c>
      <c r="JUU615" s="3">
        <f t="shared" ref="JUU615" si="457">((JTZ615*$H$21)+$H$22)*1000/JTX615</f>
        <v>5299516.0000000009</v>
      </c>
      <c r="JUV615" s="3">
        <f t="shared" ref="JUV615" si="458">JUU615-JUT615</f>
        <v>5299516.0000000009</v>
      </c>
      <c r="JUW615" s="3">
        <f t="shared" ref="JUW615" si="459">((JUB615*$J$21)+$J$22)*1000/JTX615</f>
        <v>68408010000</v>
      </c>
      <c r="JUX615" s="3"/>
      <c r="JVA615" t="e">
        <f>ABS(100*(JUT615-JUT616)/(AVERAGE(JUT615:JUT616)))</f>
        <v>#DIV/0!</v>
      </c>
      <c r="JVG615">
        <f>ABS(100*(JUU615-JUU616)/(AVERAGE(JUU615:JUU616)))</f>
        <v>100</v>
      </c>
      <c r="JVM615">
        <f>ABS(100*(JUV615-JUV616)/(AVERAGE(JUV615:JUV616)))</f>
        <v>100</v>
      </c>
      <c r="JVS615">
        <f>ABS(100*(JUW615-JUW616)/(AVERAGE(JUW615:JUW616)))</f>
        <v>100</v>
      </c>
      <c r="JVW615" s="3">
        <f>AVERAGE(JUT615:JUT616)</f>
        <v>0</v>
      </c>
      <c r="JVX615" s="3">
        <f>AVERAGE(JUU615:JUU616)</f>
        <v>5299516.0000000009</v>
      </c>
      <c r="JVY615" s="3">
        <f>AVERAGE(JUV615:JUV616)</f>
        <v>5299516.0000000009</v>
      </c>
      <c r="JVZ615" s="3">
        <f>AVERAGE(JUW615:JUW616)</f>
        <v>68408010000</v>
      </c>
      <c r="JWC615">
        <v>39</v>
      </c>
      <c r="JWD615">
        <v>11</v>
      </c>
      <c r="JWE615" t="s">
        <v>131</v>
      </c>
      <c r="JWF615" t="s">
        <v>27</v>
      </c>
      <c r="JWI615">
        <v>0.5</v>
      </c>
      <c r="JWJ615">
        <v>0.5</v>
      </c>
      <c r="JWK615">
        <v>3208</v>
      </c>
      <c r="JWL615">
        <v>5673</v>
      </c>
      <c r="JWN615">
        <v>2016</v>
      </c>
      <c r="JWO615">
        <v>2.8759999999999999</v>
      </c>
      <c r="JWP615">
        <v>5.0839999999999996</v>
      </c>
      <c r="JWQ615">
        <v>2.2080000000000002</v>
      </c>
      <c r="JWS615">
        <v>9.5000000000000001E-2</v>
      </c>
      <c r="JWT615">
        <v>1</v>
      </c>
      <c r="JWU615">
        <v>0</v>
      </c>
      <c r="JWV615">
        <v>0</v>
      </c>
      <c r="JWX615">
        <v>0</v>
      </c>
      <c r="JXA615" s="1">
        <v>44851</v>
      </c>
      <c r="JXB615" s="6">
        <v>0.80452546296296301</v>
      </c>
      <c r="JXD615">
        <v>1</v>
      </c>
      <c r="JXF615" s="3">
        <f t="shared" ref="JXF615" si="460">((JWK615*$F$21)+$F$22)*1000/JWI615</f>
        <v>0</v>
      </c>
      <c r="JXG615" s="3">
        <f t="shared" ref="JXG615" si="461">((JWL615*$H$21)+$H$22)*1000/JWJ615</f>
        <v>5299516.0000000009</v>
      </c>
      <c r="JXH615" s="3">
        <f t="shared" ref="JXH615" si="462">JXG615-JXF615</f>
        <v>5299516.0000000009</v>
      </c>
      <c r="JXI615" s="3">
        <f t="shared" ref="JXI615" si="463">((JWN615*$J$21)+$J$22)*1000/JWJ615</f>
        <v>68408010000</v>
      </c>
      <c r="JXJ615" s="3"/>
      <c r="JXM615" t="e">
        <f>ABS(100*(JXF615-JXF616)/(AVERAGE(JXF615:JXF616)))</f>
        <v>#DIV/0!</v>
      </c>
      <c r="JXS615">
        <f>ABS(100*(JXG615-JXG616)/(AVERAGE(JXG615:JXG616)))</f>
        <v>100</v>
      </c>
      <c r="JXY615">
        <f>ABS(100*(JXH615-JXH616)/(AVERAGE(JXH615:JXH616)))</f>
        <v>100</v>
      </c>
      <c r="JYE615">
        <f>ABS(100*(JXI615-JXI616)/(AVERAGE(JXI615:JXI616)))</f>
        <v>100</v>
      </c>
      <c r="JYI615" s="3">
        <f>AVERAGE(JXF615:JXF616)</f>
        <v>0</v>
      </c>
      <c r="JYJ615" s="3">
        <f>AVERAGE(JXG615:JXG616)</f>
        <v>5299516.0000000009</v>
      </c>
      <c r="JYK615" s="3">
        <f>AVERAGE(JXH615:JXH616)</f>
        <v>5299516.0000000009</v>
      </c>
      <c r="JYL615" s="3">
        <f>AVERAGE(JXI615:JXI616)</f>
        <v>68408010000</v>
      </c>
      <c r="JYO615">
        <v>39</v>
      </c>
      <c r="JYP615">
        <v>11</v>
      </c>
      <c r="JYQ615" t="s">
        <v>131</v>
      </c>
      <c r="JYR615" t="s">
        <v>27</v>
      </c>
      <c r="JYU615">
        <v>0.5</v>
      </c>
      <c r="JYV615">
        <v>0.5</v>
      </c>
      <c r="JYW615">
        <v>3208</v>
      </c>
      <c r="JYX615">
        <v>5673</v>
      </c>
      <c r="JYZ615">
        <v>2016</v>
      </c>
      <c r="JZA615">
        <v>2.8759999999999999</v>
      </c>
      <c r="JZB615">
        <v>5.0839999999999996</v>
      </c>
      <c r="JZC615">
        <v>2.2080000000000002</v>
      </c>
      <c r="JZE615">
        <v>9.5000000000000001E-2</v>
      </c>
      <c r="JZF615">
        <v>1</v>
      </c>
      <c r="JZG615">
        <v>0</v>
      </c>
      <c r="JZH615">
        <v>0</v>
      </c>
      <c r="JZJ615">
        <v>0</v>
      </c>
      <c r="JZM615" s="1">
        <v>44851</v>
      </c>
      <c r="JZN615" s="6">
        <v>0.80452546296296301</v>
      </c>
      <c r="JZP615">
        <v>1</v>
      </c>
      <c r="JZR615" s="3">
        <f t="shared" ref="JZR615" si="464">((JYW615*$F$21)+$F$22)*1000/JYU615</f>
        <v>0</v>
      </c>
      <c r="JZS615" s="3">
        <f t="shared" ref="JZS615" si="465">((JYX615*$H$21)+$H$22)*1000/JYV615</f>
        <v>5299516.0000000009</v>
      </c>
      <c r="JZT615" s="3">
        <f t="shared" ref="JZT615" si="466">JZS615-JZR615</f>
        <v>5299516.0000000009</v>
      </c>
      <c r="JZU615" s="3">
        <f t="shared" ref="JZU615" si="467">((JYZ615*$J$21)+$J$22)*1000/JYV615</f>
        <v>68408010000</v>
      </c>
      <c r="JZV615" s="3"/>
      <c r="JZY615" t="e">
        <f>ABS(100*(JZR615-JZR616)/(AVERAGE(JZR615:JZR616)))</f>
        <v>#DIV/0!</v>
      </c>
      <c r="KAE615">
        <f>ABS(100*(JZS615-JZS616)/(AVERAGE(JZS615:JZS616)))</f>
        <v>100</v>
      </c>
      <c r="KAK615">
        <f>ABS(100*(JZT615-JZT616)/(AVERAGE(JZT615:JZT616)))</f>
        <v>100</v>
      </c>
      <c r="KAQ615">
        <f>ABS(100*(JZU615-JZU616)/(AVERAGE(JZU615:JZU616)))</f>
        <v>100</v>
      </c>
      <c r="KAU615" s="3">
        <f>AVERAGE(JZR615:JZR616)</f>
        <v>0</v>
      </c>
      <c r="KAV615" s="3">
        <f>AVERAGE(JZS615:JZS616)</f>
        <v>5299516.0000000009</v>
      </c>
      <c r="KAW615" s="3">
        <f>AVERAGE(JZT615:JZT616)</f>
        <v>5299516.0000000009</v>
      </c>
      <c r="KAX615" s="3">
        <f>AVERAGE(JZU615:JZU616)</f>
        <v>68408010000</v>
      </c>
      <c r="KBA615">
        <v>39</v>
      </c>
      <c r="KBB615">
        <v>11</v>
      </c>
      <c r="KBC615" t="s">
        <v>131</v>
      </c>
      <c r="KBD615" t="s">
        <v>27</v>
      </c>
      <c r="KBG615">
        <v>0.5</v>
      </c>
      <c r="KBH615">
        <v>0.5</v>
      </c>
      <c r="KBI615">
        <v>3208</v>
      </c>
      <c r="KBJ615">
        <v>5673</v>
      </c>
      <c r="KBL615">
        <v>2016</v>
      </c>
      <c r="KBM615">
        <v>2.8759999999999999</v>
      </c>
      <c r="KBN615">
        <v>5.0839999999999996</v>
      </c>
      <c r="KBO615">
        <v>2.2080000000000002</v>
      </c>
      <c r="KBQ615">
        <v>9.5000000000000001E-2</v>
      </c>
      <c r="KBR615">
        <v>1</v>
      </c>
      <c r="KBS615">
        <v>0</v>
      </c>
      <c r="KBT615">
        <v>0</v>
      </c>
      <c r="KBV615">
        <v>0</v>
      </c>
      <c r="KBY615" s="1">
        <v>44851</v>
      </c>
      <c r="KBZ615" s="6">
        <v>0.80452546296296301</v>
      </c>
      <c r="KCB615">
        <v>1</v>
      </c>
      <c r="KCD615" s="3">
        <f t="shared" ref="KCD615" si="468">((KBI615*$F$21)+$F$22)*1000/KBG615</f>
        <v>0</v>
      </c>
      <c r="KCE615" s="3">
        <f t="shared" ref="KCE615" si="469">((KBJ615*$H$21)+$H$22)*1000/KBH615</f>
        <v>5299516.0000000009</v>
      </c>
      <c r="KCF615" s="3">
        <f t="shared" ref="KCF615" si="470">KCE615-KCD615</f>
        <v>5299516.0000000009</v>
      </c>
      <c r="KCG615" s="3">
        <f t="shared" ref="KCG615" si="471">((KBL615*$J$21)+$J$22)*1000/KBH615</f>
        <v>68408010000</v>
      </c>
      <c r="KCH615" s="3"/>
      <c r="KCK615" t="e">
        <f>ABS(100*(KCD615-KCD616)/(AVERAGE(KCD615:KCD616)))</f>
        <v>#DIV/0!</v>
      </c>
      <c r="KCQ615">
        <f>ABS(100*(KCE615-KCE616)/(AVERAGE(KCE615:KCE616)))</f>
        <v>100</v>
      </c>
      <c r="KCW615">
        <f>ABS(100*(KCF615-KCF616)/(AVERAGE(KCF615:KCF616)))</f>
        <v>100</v>
      </c>
      <c r="KDC615">
        <f>ABS(100*(KCG615-KCG616)/(AVERAGE(KCG615:KCG616)))</f>
        <v>100</v>
      </c>
      <c r="KDG615" s="3">
        <f>AVERAGE(KCD615:KCD616)</f>
        <v>0</v>
      </c>
      <c r="KDH615" s="3">
        <f>AVERAGE(KCE615:KCE616)</f>
        <v>5299516.0000000009</v>
      </c>
      <c r="KDI615" s="3">
        <f>AVERAGE(KCF615:KCF616)</f>
        <v>5299516.0000000009</v>
      </c>
      <c r="KDJ615" s="3">
        <f>AVERAGE(KCG615:KCG616)</f>
        <v>68408010000</v>
      </c>
      <c r="KDM615">
        <v>39</v>
      </c>
      <c r="KDN615">
        <v>11</v>
      </c>
      <c r="KDO615" t="s">
        <v>131</v>
      </c>
      <c r="KDP615" t="s">
        <v>27</v>
      </c>
      <c r="KDS615">
        <v>0.5</v>
      </c>
      <c r="KDT615">
        <v>0.5</v>
      </c>
      <c r="KDU615">
        <v>3208</v>
      </c>
      <c r="KDV615">
        <v>5673</v>
      </c>
      <c r="KDX615">
        <v>2016</v>
      </c>
      <c r="KDY615">
        <v>2.8759999999999999</v>
      </c>
      <c r="KDZ615">
        <v>5.0839999999999996</v>
      </c>
      <c r="KEA615">
        <v>2.2080000000000002</v>
      </c>
      <c r="KEC615">
        <v>9.5000000000000001E-2</v>
      </c>
      <c r="KED615">
        <v>1</v>
      </c>
      <c r="KEE615">
        <v>0</v>
      </c>
      <c r="KEF615">
        <v>0</v>
      </c>
      <c r="KEH615">
        <v>0</v>
      </c>
      <c r="KEK615" s="1">
        <v>44851</v>
      </c>
      <c r="KEL615" s="6">
        <v>0.80452546296296301</v>
      </c>
      <c r="KEN615">
        <v>1</v>
      </c>
      <c r="KEP615" s="3">
        <f t="shared" ref="KEP615" si="472">((KDU615*$F$21)+$F$22)*1000/KDS615</f>
        <v>0</v>
      </c>
      <c r="KEQ615" s="3">
        <f t="shared" ref="KEQ615" si="473">((KDV615*$H$21)+$H$22)*1000/KDT615</f>
        <v>5299516.0000000009</v>
      </c>
      <c r="KER615" s="3">
        <f t="shared" ref="KER615" si="474">KEQ615-KEP615</f>
        <v>5299516.0000000009</v>
      </c>
      <c r="KES615" s="3">
        <f t="shared" ref="KES615" si="475">((KDX615*$J$21)+$J$22)*1000/KDT615</f>
        <v>68408010000</v>
      </c>
      <c r="KET615" s="3"/>
      <c r="KEW615" t="e">
        <f>ABS(100*(KEP615-KEP616)/(AVERAGE(KEP615:KEP616)))</f>
        <v>#DIV/0!</v>
      </c>
      <c r="KFC615">
        <f>ABS(100*(KEQ615-KEQ616)/(AVERAGE(KEQ615:KEQ616)))</f>
        <v>100</v>
      </c>
      <c r="KFI615">
        <f>ABS(100*(KER615-KER616)/(AVERAGE(KER615:KER616)))</f>
        <v>100</v>
      </c>
      <c r="KFO615">
        <f>ABS(100*(KES615-KES616)/(AVERAGE(KES615:KES616)))</f>
        <v>100</v>
      </c>
      <c r="KFS615" s="3">
        <f>AVERAGE(KEP615:KEP616)</f>
        <v>0</v>
      </c>
      <c r="KFT615" s="3">
        <f>AVERAGE(KEQ615:KEQ616)</f>
        <v>5299516.0000000009</v>
      </c>
      <c r="KFU615" s="3">
        <f>AVERAGE(KER615:KER616)</f>
        <v>5299516.0000000009</v>
      </c>
      <c r="KFV615" s="3">
        <f>AVERAGE(KES615:KES616)</f>
        <v>68408010000</v>
      </c>
      <c r="KFY615">
        <v>39</v>
      </c>
      <c r="KFZ615">
        <v>11</v>
      </c>
      <c r="KGA615" t="s">
        <v>131</v>
      </c>
      <c r="KGB615" t="s">
        <v>27</v>
      </c>
      <c r="KGE615">
        <v>0.5</v>
      </c>
      <c r="KGF615">
        <v>0.5</v>
      </c>
      <c r="KGG615">
        <v>3208</v>
      </c>
      <c r="KGH615">
        <v>5673</v>
      </c>
      <c r="KGJ615">
        <v>2016</v>
      </c>
      <c r="KGK615">
        <v>2.8759999999999999</v>
      </c>
      <c r="KGL615">
        <v>5.0839999999999996</v>
      </c>
      <c r="KGM615">
        <v>2.2080000000000002</v>
      </c>
      <c r="KGO615">
        <v>9.5000000000000001E-2</v>
      </c>
      <c r="KGP615">
        <v>1</v>
      </c>
      <c r="KGQ615">
        <v>0</v>
      </c>
      <c r="KGR615">
        <v>0</v>
      </c>
      <c r="KGT615">
        <v>0</v>
      </c>
      <c r="KGW615" s="1">
        <v>44851</v>
      </c>
      <c r="KGX615" s="6">
        <v>0.80452546296296301</v>
      </c>
      <c r="KGZ615">
        <v>1</v>
      </c>
      <c r="KHB615" s="3">
        <f t="shared" ref="KHB615" si="476">((KGG615*$F$21)+$F$22)*1000/KGE615</f>
        <v>0</v>
      </c>
      <c r="KHC615" s="3">
        <f t="shared" ref="KHC615" si="477">((KGH615*$H$21)+$H$22)*1000/KGF615</f>
        <v>5299516.0000000009</v>
      </c>
      <c r="KHD615" s="3">
        <f t="shared" ref="KHD615" si="478">KHC615-KHB615</f>
        <v>5299516.0000000009</v>
      </c>
      <c r="KHE615" s="3">
        <f t="shared" ref="KHE615" si="479">((KGJ615*$J$21)+$J$22)*1000/KGF615</f>
        <v>68408010000</v>
      </c>
      <c r="KHF615" s="3"/>
      <c r="KHI615" t="e">
        <f>ABS(100*(KHB615-KHB616)/(AVERAGE(KHB615:KHB616)))</f>
        <v>#DIV/0!</v>
      </c>
      <c r="KHO615">
        <f>ABS(100*(KHC615-KHC616)/(AVERAGE(KHC615:KHC616)))</f>
        <v>100</v>
      </c>
      <c r="KHU615">
        <f>ABS(100*(KHD615-KHD616)/(AVERAGE(KHD615:KHD616)))</f>
        <v>100</v>
      </c>
      <c r="KIA615">
        <f>ABS(100*(KHE615-KHE616)/(AVERAGE(KHE615:KHE616)))</f>
        <v>100</v>
      </c>
      <c r="KIE615" s="3">
        <f>AVERAGE(KHB615:KHB616)</f>
        <v>0</v>
      </c>
      <c r="KIF615" s="3">
        <f>AVERAGE(KHC615:KHC616)</f>
        <v>5299516.0000000009</v>
      </c>
      <c r="KIG615" s="3">
        <f>AVERAGE(KHD615:KHD616)</f>
        <v>5299516.0000000009</v>
      </c>
      <c r="KIH615" s="3">
        <f>AVERAGE(KHE615:KHE616)</f>
        <v>68408010000</v>
      </c>
      <c r="KIK615">
        <v>39</v>
      </c>
      <c r="KIL615">
        <v>11</v>
      </c>
      <c r="KIM615" t="s">
        <v>131</v>
      </c>
      <c r="KIN615" t="s">
        <v>27</v>
      </c>
      <c r="KIQ615">
        <v>0.5</v>
      </c>
      <c r="KIR615">
        <v>0.5</v>
      </c>
      <c r="KIS615">
        <v>3208</v>
      </c>
      <c r="KIT615">
        <v>5673</v>
      </c>
      <c r="KIV615">
        <v>2016</v>
      </c>
      <c r="KIW615">
        <v>2.8759999999999999</v>
      </c>
      <c r="KIX615">
        <v>5.0839999999999996</v>
      </c>
      <c r="KIY615">
        <v>2.2080000000000002</v>
      </c>
      <c r="KJA615">
        <v>9.5000000000000001E-2</v>
      </c>
      <c r="KJB615">
        <v>1</v>
      </c>
      <c r="KJC615">
        <v>0</v>
      </c>
      <c r="KJD615">
        <v>0</v>
      </c>
      <c r="KJF615">
        <v>0</v>
      </c>
      <c r="KJI615" s="1">
        <v>44851</v>
      </c>
      <c r="KJJ615" s="6">
        <v>0.80452546296296301</v>
      </c>
      <c r="KJL615">
        <v>1</v>
      </c>
      <c r="KJN615" s="3">
        <f t="shared" ref="KJN615" si="480">((KIS615*$F$21)+$F$22)*1000/KIQ615</f>
        <v>0</v>
      </c>
      <c r="KJO615" s="3">
        <f t="shared" ref="KJO615" si="481">((KIT615*$H$21)+$H$22)*1000/KIR615</f>
        <v>5299516.0000000009</v>
      </c>
      <c r="KJP615" s="3">
        <f t="shared" ref="KJP615" si="482">KJO615-KJN615</f>
        <v>5299516.0000000009</v>
      </c>
      <c r="KJQ615" s="3">
        <f t="shared" ref="KJQ615" si="483">((KIV615*$J$21)+$J$22)*1000/KIR615</f>
        <v>68408010000</v>
      </c>
      <c r="KJR615" s="3"/>
      <c r="KJU615" t="e">
        <f>ABS(100*(KJN615-KJN616)/(AVERAGE(KJN615:KJN616)))</f>
        <v>#DIV/0!</v>
      </c>
      <c r="KKA615">
        <f>ABS(100*(KJO615-KJO616)/(AVERAGE(KJO615:KJO616)))</f>
        <v>100</v>
      </c>
      <c r="KKG615">
        <f>ABS(100*(KJP615-KJP616)/(AVERAGE(KJP615:KJP616)))</f>
        <v>100</v>
      </c>
      <c r="KKM615">
        <f>ABS(100*(KJQ615-KJQ616)/(AVERAGE(KJQ615:KJQ616)))</f>
        <v>100</v>
      </c>
      <c r="KKQ615" s="3">
        <f>AVERAGE(KJN615:KJN616)</f>
        <v>0</v>
      </c>
      <c r="KKR615" s="3">
        <f>AVERAGE(KJO615:KJO616)</f>
        <v>5299516.0000000009</v>
      </c>
      <c r="KKS615" s="3">
        <f>AVERAGE(KJP615:KJP616)</f>
        <v>5299516.0000000009</v>
      </c>
      <c r="KKT615" s="3">
        <f>AVERAGE(KJQ615:KJQ616)</f>
        <v>68408010000</v>
      </c>
      <c r="KKW615">
        <v>39</v>
      </c>
      <c r="KKX615">
        <v>11</v>
      </c>
      <c r="KKY615" t="s">
        <v>131</v>
      </c>
      <c r="KKZ615" t="s">
        <v>27</v>
      </c>
      <c r="KLC615">
        <v>0.5</v>
      </c>
      <c r="KLD615">
        <v>0.5</v>
      </c>
      <c r="KLE615">
        <v>3208</v>
      </c>
      <c r="KLF615">
        <v>5673</v>
      </c>
      <c r="KLH615">
        <v>2016</v>
      </c>
      <c r="KLI615">
        <v>2.8759999999999999</v>
      </c>
      <c r="KLJ615">
        <v>5.0839999999999996</v>
      </c>
      <c r="KLK615">
        <v>2.2080000000000002</v>
      </c>
      <c r="KLM615">
        <v>9.5000000000000001E-2</v>
      </c>
      <c r="KLN615">
        <v>1</v>
      </c>
      <c r="KLO615">
        <v>0</v>
      </c>
      <c r="KLP615">
        <v>0</v>
      </c>
      <c r="KLR615">
        <v>0</v>
      </c>
      <c r="KLU615" s="1">
        <v>44851</v>
      </c>
      <c r="KLV615" s="6">
        <v>0.80452546296296301</v>
      </c>
      <c r="KLX615">
        <v>1</v>
      </c>
      <c r="KLZ615" s="3">
        <f t="shared" ref="KLZ615" si="484">((KLE615*$F$21)+$F$22)*1000/KLC615</f>
        <v>0</v>
      </c>
      <c r="KMA615" s="3">
        <f t="shared" ref="KMA615" si="485">((KLF615*$H$21)+$H$22)*1000/KLD615</f>
        <v>5299516.0000000009</v>
      </c>
      <c r="KMB615" s="3">
        <f t="shared" ref="KMB615" si="486">KMA615-KLZ615</f>
        <v>5299516.0000000009</v>
      </c>
      <c r="KMC615" s="3">
        <f t="shared" ref="KMC615" si="487">((KLH615*$J$21)+$J$22)*1000/KLD615</f>
        <v>68408010000</v>
      </c>
      <c r="KMD615" s="3"/>
      <c r="KMG615" t="e">
        <f>ABS(100*(KLZ615-KLZ616)/(AVERAGE(KLZ615:KLZ616)))</f>
        <v>#DIV/0!</v>
      </c>
      <c r="KMM615">
        <f>ABS(100*(KMA615-KMA616)/(AVERAGE(KMA615:KMA616)))</f>
        <v>100</v>
      </c>
      <c r="KMS615">
        <f>ABS(100*(KMB615-KMB616)/(AVERAGE(KMB615:KMB616)))</f>
        <v>100</v>
      </c>
      <c r="KMY615">
        <f>ABS(100*(KMC615-KMC616)/(AVERAGE(KMC615:KMC616)))</f>
        <v>100</v>
      </c>
      <c r="KNC615" s="3">
        <f>AVERAGE(KLZ615:KLZ616)</f>
        <v>0</v>
      </c>
      <c r="KND615" s="3">
        <f>AVERAGE(KMA615:KMA616)</f>
        <v>5299516.0000000009</v>
      </c>
      <c r="KNE615" s="3">
        <f>AVERAGE(KMB615:KMB616)</f>
        <v>5299516.0000000009</v>
      </c>
      <c r="KNF615" s="3">
        <f>AVERAGE(KMC615:KMC616)</f>
        <v>68408010000</v>
      </c>
      <c r="KNI615">
        <v>39</v>
      </c>
      <c r="KNJ615">
        <v>11</v>
      </c>
      <c r="KNK615" t="s">
        <v>131</v>
      </c>
      <c r="KNL615" t="s">
        <v>27</v>
      </c>
      <c r="KNO615">
        <v>0.5</v>
      </c>
      <c r="KNP615">
        <v>0.5</v>
      </c>
      <c r="KNQ615">
        <v>3208</v>
      </c>
      <c r="KNR615">
        <v>5673</v>
      </c>
      <c r="KNT615">
        <v>2016</v>
      </c>
      <c r="KNU615">
        <v>2.8759999999999999</v>
      </c>
      <c r="KNV615">
        <v>5.0839999999999996</v>
      </c>
      <c r="KNW615">
        <v>2.2080000000000002</v>
      </c>
      <c r="KNY615">
        <v>9.5000000000000001E-2</v>
      </c>
      <c r="KNZ615">
        <v>1</v>
      </c>
      <c r="KOA615">
        <v>0</v>
      </c>
      <c r="KOB615">
        <v>0</v>
      </c>
      <c r="KOD615">
        <v>0</v>
      </c>
      <c r="KOG615" s="1">
        <v>44851</v>
      </c>
      <c r="KOH615" s="6">
        <v>0.80452546296296301</v>
      </c>
      <c r="KOJ615">
        <v>1</v>
      </c>
      <c r="KOL615" s="3">
        <f t="shared" ref="KOL615" si="488">((KNQ615*$F$21)+$F$22)*1000/KNO615</f>
        <v>0</v>
      </c>
      <c r="KOM615" s="3">
        <f t="shared" ref="KOM615" si="489">((KNR615*$H$21)+$H$22)*1000/KNP615</f>
        <v>5299516.0000000009</v>
      </c>
      <c r="KON615" s="3">
        <f t="shared" ref="KON615" si="490">KOM615-KOL615</f>
        <v>5299516.0000000009</v>
      </c>
      <c r="KOO615" s="3">
        <f t="shared" ref="KOO615" si="491">((KNT615*$J$21)+$J$22)*1000/KNP615</f>
        <v>68408010000</v>
      </c>
      <c r="KOP615" s="3"/>
      <c r="KOS615" t="e">
        <f>ABS(100*(KOL615-KOL616)/(AVERAGE(KOL615:KOL616)))</f>
        <v>#DIV/0!</v>
      </c>
      <c r="KOY615">
        <f>ABS(100*(KOM615-KOM616)/(AVERAGE(KOM615:KOM616)))</f>
        <v>100</v>
      </c>
      <c r="KPE615">
        <f>ABS(100*(KON615-KON616)/(AVERAGE(KON615:KON616)))</f>
        <v>100</v>
      </c>
      <c r="KPK615">
        <f>ABS(100*(KOO615-KOO616)/(AVERAGE(KOO615:KOO616)))</f>
        <v>100</v>
      </c>
      <c r="KPO615" s="3">
        <f>AVERAGE(KOL615:KOL616)</f>
        <v>0</v>
      </c>
      <c r="KPP615" s="3">
        <f>AVERAGE(KOM615:KOM616)</f>
        <v>5299516.0000000009</v>
      </c>
      <c r="KPQ615" s="3">
        <f>AVERAGE(KON615:KON616)</f>
        <v>5299516.0000000009</v>
      </c>
      <c r="KPR615" s="3">
        <f>AVERAGE(KOO615:KOO616)</f>
        <v>68408010000</v>
      </c>
      <c r="KPU615">
        <v>39</v>
      </c>
      <c r="KPV615">
        <v>11</v>
      </c>
      <c r="KPW615" t="s">
        <v>131</v>
      </c>
      <c r="KPX615" t="s">
        <v>27</v>
      </c>
      <c r="KQA615">
        <v>0.5</v>
      </c>
      <c r="KQB615">
        <v>0.5</v>
      </c>
      <c r="KQC615">
        <v>3208</v>
      </c>
      <c r="KQD615">
        <v>5673</v>
      </c>
      <c r="KQF615">
        <v>2016</v>
      </c>
      <c r="KQG615">
        <v>2.8759999999999999</v>
      </c>
      <c r="KQH615">
        <v>5.0839999999999996</v>
      </c>
      <c r="KQI615">
        <v>2.2080000000000002</v>
      </c>
      <c r="KQK615">
        <v>9.5000000000000001E-2</v>
      </c>
      <c r="KQL615">
        <v>1</v>
      </c>
      <c r="KQM615">
        <v>0</v>
      </c>
      <c r="KQN615">
        <v>0</v>
      </c>
      <c r="KQP615">
        <v>0</v>
      </c>
      <c r="KQS615" s="1">
        <v>44851</v>
      </c>
      <c r="KQT615" s="6">
        <v>0.80452546296296301</v>
      </c>
      <c r="KQV615">
        <v>1</v>
      </c>
      <c r="KQX615" s="3">
        <f t="shared" ref="KQX615" si="492">((KQC615*$F$21)+$F$22)*1000/KQA615</f>
        <v>0</v>
      </c>
      <c r="KQY615" s="3">
        <f t="shared" ref="KQY615" si="493">((KQD615*$H$21)+$H$22)*1000/KQB615</f>
        <v>5299516.0000000009</v>
      </c>
      <c r="KQZ615" s="3">
        <f t="shared" ref="KQZ615" si="494">KQY615-KQX615</f>
        <v>5299516.0000000009</v>
      </c>
      <c r="KRA615" s="3">
        <f t="shared" ref="KRA615" si="495">((KQF615*$J$21)+$J$22)*1000/KQB615</f>
        <v>68408010000</v>
      </c>
      <c r="KRB615" s="3"/>
      <c r="KRE615" t="e">
        <f>ABS(100*(KQX615-KQX616)/(AVERAGE(KQX615:KQX616)))</f>
        <v>#DIV/0!</v>
      </c>
      <c r="KRK615">
        <f>ABS(100*(KQY615-KQY616)/(AVERAGE(KQY615:KQY616)))</f>
        <v>100</v>
      </c>
      <c r="KRQ615">
        <f>ABS(100*(KQZ615-KQZ616)/(AVERAGE(KQZ615:KQZ616)))</f>
        <v>100</v>
      </c>
      <c r="KRW615">
        <f>ABS(100*(KRA615-KRA616)/(AVERAGE(KRA615:KRA616)))</f>
        <v>100</v>
      </c>
      <c r="KSA615" s="3">
        <f>AVERAGE(KQX615:KQX616)</f>
        <v>0</v>
      </c>
      <c r="KSB615" s="3">
        <f>AVERAGE(KQY615:KQY616)</f>
        <v>5299516.0000000009</v>
      </c>
      <c r="KSC615" s="3">
        <f>AVERAGE(KQZ615:KQZ616)</f>
        <v>5299516.0000000009</v>
      </c>
      <c r="KSD615" s="3">
        <f>AVERAGE(KRA615:KRA616)</f>
        <v>68408010000</v>
      </c>
      <c r="KSG615">
        <v>39</v>
      </c>
      <c r="KSH615">
        <v>11</v>
      </c>
      <c r="KSI615" t="s">
        <v>131</v>
      </c>
      <c r="KSJ615" t="s">
        <v>27</v>
      </c>
      <c r="KSM615">
        <v>0.5</v>
      </c>
      <c r="KSN615">
        <v>0.5</v>
      </c>
      <c r="KSO615">
        <v>3208</v>
      </c>
      <c r="KSP615">
        <v>5673</v>
      </c>
      <c r="KSR615">
        <v>2016</v>
      </c>
      <c r="KSS615">
        <v>2.8759999999999999</v>
      </c>
      <c r="KST615">
        <v>5.0839999999999996</v>
      </c>
      <c r="KSU615">
        <v>2.2080000000000002</v>
      </c>
      <c r="KSW615">
        <v>9.5000000000000001E-2</v>
      </c>
      <c r="KSX615">
        <v>1</v>
      </c>
      <c r="KSY615">
        <v>0</v>
      </c>
      <c r="KSZ615">
        <v>0</v>
      </c>
      <c r="KTB615">
        <v>0</v>
      </c>
      <c r="KTE615" s="1">
        <v>44851</v>
      </c>
      <c r="KTF615" s="6">
        <v>0.80452546296296301</v>
      </c>
      <c r="KTH615">
        <v>1</v>
      </c>
      <c r="KTJ615" s="3">
        <f t="shared" ref="KTJ615" si="496">((KSO615*$F$21)+$F$22)*1000/KSM615</f>
        <v>0</v>
      </c>
      <c r="KTK615" s="3">
        <f t="shared" ref="KTK615" si="497">((KSP615*$H$21)+$H$22)*1000/KSN615</f>
        <v>5299516.0000000009</v>
      </c>
      <c r="KTL615" s="3">
        <f t="shared" ref="KTL615" si="498">KTK615-KTJ615</f>
        <v>5299516.0000000009</v>
      </c>
      <c r="KTM615" s="3">
        <f t="shared" ref="KTM615" si="499">((KSR615*$J$21)+$J$22)*1000/KSN615</f>
        <v>68408010000</v>
      </c>
      <c r="KTN615" s="3"/>
      <c r="KTQ615" t="e">
        <f>ABS(100*(KTJ615-KTJ616)/(AVERAGE(KTJ615:KTJ616)))</f>
        <v>#DIV/0!</v>
      </c>
      <c r="KTW615">
        <f>ABS(100*(KTK615-KTK616)/(AVERAGE(KTK615:KTK616)))</f>
        <v>100</v>
      </c>
      <c r="KUC615">
        <f>ABS(100*(KTL615-KTL616)/(AVERAGE(KTL615:KTL616)))</f>
        <v>100</v>
      </c>
      <c r="KUI615">
        <f>ABS(100*(KTM615-KTM616)/(AVERAGE(KTM615:KTM616)))</f>
        <v>100</v>
      </c>
      <c r="KUM615" s="3">
        <f>AVERAGE(KTJ615:KTJ616)</f>
        <v>0</v>
      </c>
      <c r="KUN615" s="3">
        <f>AVERAGE(KTK615:KTK616)</f>
        <v>5299516.0000000009</v>
      </c>
      <c r="KUO615" s="3">
        <f>AVERAGE(KTL615:KTL616)</f>
        <v>5299516.0000000009</v>
      </c>
      <c r="KUP615" s="3">
        <f>AVERAGE(KTM615:KTM616)</f>
        <v>68408010000</v>
      </c>
      <c r="KUS615">
        <v>39</v>
      </c>
      <c r="KUT615">
        <v>11</v>
      </c>
      <c r="KUU615" t="s">
        <v>131</v>
      </c>
      <c r="KUV615" t="s">
        <v>27</v>
      </c>
      <c r="KUY615">
        <v>0.5</v>
      </c>
      <c r="KUZ615">
        <v>0.5</v>
      </c>
      <c r="KVA615">
        <v>3208</v>
      </c>
      <c r="KVB615">
        <v>5673</v>
      </c>
      <c r="KVD615">
        <v>2016</v>
      </c>
      <c r="KVE615">
        <v>2.8759999999999999</v>
      </c>
      <c r="KVF615">
        <v>5.0839999999999996</v>
      </c>
      <c r="KVG615">
        <v>2.2080000000000002</v>
      </c>
      <c r="KVI615">
        <v>9.5000000000000001E-2</v>
      </c>
      <c r="KVJ615">
        <v>1</v>
      </c>
      <c r="KVK615">
        <v>0</v>
      </c>
      <c r="KVL615">
        <v>0</v>
      </c>
      <c r="KVN615">
        <v>0</v>
      </c>
      <c r="KVQ615" s="1">
        <v>44851</v>
      </c>
      <c r="KVR615" s="6">
        <v>0.80452546296296301</v>
      </c>
      <c r="KVT615">
        <v>1</v>
      </c>
      <c r="KVV615" s="3">
        <f t="shared" ref="KVV615" si="500">((KVA615*$F$21)+$F$22)*1000/KUY615</f>
        <v>0</v>
      </c>
      <c r="KVW615" s="3">
        <f t="shared" ref="KVW615" si="501">((KVB615*$H$21)+$H$22)*1000/KUZ615</f>
        <v>5299516.0000000009</v>
      </c>
      <c r="KVX615" s="3">
        <f t="shared" ref="KVX615" si="502">KVW615-KVV615</f>
        <v>5299516.0000000009</v>
      </c>
      <c r="KVY615" s="3">
        <f t="shared" ref="KVY615" si="503">((KVD615*$J$21)+$J$22)*1000/KUZ615</f>
        <v>68408010000</v>
      </c>
      <c r="KVZ615" s="3"/>
      <c r="KWC615" t="e">
        <f>ABS(100*(KVV615-KVV616)/(AVERAGE(KVV615:KVV616)))</f>
        <v>#DIV/0!</v>
      </c>
      <c r="KWI615">
        <f>ABS(100*(KVW615-KVW616)/(AVERAGE(KVW615:KVW616)))</f>
        <v>100</v>
      </c>
      <c r="KWO615">
        <f>ABS(100*(KVX615-KVX616)/(AVERAGE(KVX615:KVX616)))</f>
        <v>100</v>
      </c>
      <c r="KWU615">
        <f>ABS(100*(KVY615-KVY616)/(AVERAGE(KVY615:KVY616)))</f>
        <v>100</v>
      </c>
      <c r="KWY615" s="3">
        <f>AVERAGE(KVV615:KVV616)</f>
        <v>0</v>
      </c>
      <c r="KWZ615" s="3">
        <f>AVERAGE(KVW615:KVW616)</f>
        <v>5299516.0000000009</v>
      </c>
      <c r="KXA615" s="3">
        <f>AVERAGE(KVX615:KVX616)</f>
        <v>5299516.0000000009</v>
      </c>
      <c r="KXB615" s="3">
        <f>AVERAGE(KVY615:KVY616)</f>
        <v>68408010000</v>
      </c>
      <c r="KXE615">
        <v>39</v>
      </c>
      <c r="KXF615">
        <v>11</v>
      </c>
      <c r="KXG615" t="s">
        <v>131</v>
      </c>
      <c r="KXH615" t="s">
        <v>27</v>
      </c>
      <c r="KXK615">
        <v>0.5</v>
      </c>
      <c r="KXL615">
        <v>0.5</v>
      </c>
      <c r="KXM615">
        <v>3208</v>
      </c>
      <c r="KXN615">
        <v>5673</v>
      </c>
      <c r="KXP615">
        <v>2016</v>
      </c>
      <c r="KXQ615">
        <v>2.8759999999999999</v>
      </c>
      <c r="KXR615">
        <v>5.0839999999999996</v>
      </c>
      <c r="KXS615">
        <v>2.2080000000000002</v>
      </c>
      <c r="KXU615">
        <v>9.5000000000000001E-2</v>
      </c>
      <c r="KXV615">
        <v>1</v>
      </c>
      <c r="KXW615">
        <v>0</v>
      </c>
      <c r="KXX615">
        <v>0</v>
      </c>
      <c r="KXZ615">
        <v>0</v>
      </c>
      <c r="KYC615" s="1">
        <v>44851</v>
      </c>
      <c r="KYD615" s="6">
        <v>0.80452546296296301</v>
      </c>
      <c r="KYF615">
        <v>1</v>
      </c>
      <c r="KYH615" s="3">
        <f t="shared" ref="KYH615" si="504">((KXM615*$F$21)+$F$22)*1000/KXK615</f>
        <v>0</v>
      </c>
      <c r="KYI615" s="3">
        <f t="shared" ref="KYI615" si="505">((KXN615*$H$21)+$H$22)*1000/KXL615</f>
        <v>5299516.0000000009</v>
      </c>
      <c r="KYJ615" s="3">
        <f t="shared" ref="KYJ615" si="506">KYI615-KYH615</f>
        <v>5299516.0000000009</v>
      </c>
      <c r="KYK615" s="3">
        <f t="shared" ref="KYK615" si="507">((KXP615*$J$21)+$J$22)*1000/KXL615</f>
        <v>68408010000</v>
      </c>
      <c r="KYL615" s="3"/>
      <c r="KYO615" t="e">
        <f>ABS(100*(KYH615-KYH616)/(AVERAGE(KYH615:KYH616)))</f>
        <v>#DIV/0!</v>
      </c>
      <c r="KYU615">
        <f>ABS(100*(KYI615-KYI616)/(AVERAGE(KYI615:KYI616)))</f>
        <v>100</v>
      </c>
      <c r="KZA615">
        <f>ABS(100*(KYJ615-KYJ616)/(AVERAGE(KYJ615:KYJ616)))</f>
        <v>100</v>
      </c>
      <c r="KZG615">
        <f>ABS(100*(KYK615-KYK616)/(AVERAGE(KYK615:KYK616)))</f>
        <v>100</v>
      </c>
      <c r="KZK615" s="3">
        <f>AVERAGE(KYH615:KYH616)</f>
        <v>0</v>
      </c>
      <c r="KZL615" s="3">
        <f>AVERAGE(KYI615:KYI616)</f>
        <v>5299516.0000000009</v>
      </c>
      <c r="KZM615" s="3">
        <f>AVERAGE(KYJ615:KYJ616)</f>
        <v>5299516.0000000009</v>
      </c>
      <c r="KZN615" s="3">
        <f>AVERAGE(KYK615:KYK616)</f>
        <v>68408010000</v>
      </c>
      <c r="KZQ615">
        <v>39</v>
      </c>
      <c r="KZR615">
        <v>11</v>
      </c>
      <c r="KZS615" t="s">
        <v>131</v>
      </c>
      <c r="KZT615" t="s">
        <v>27</v>
      </c>
      <c r="KZW615">
        <v>0.5</v>
      </c>
      <c r="KZX615">
        <v>0.5</v>
      </c>
      <c r="KZY615">
        <v>3208</v>
      </c>
      <c r="KZZ615">
        <v>5673</v>
      </c>
      <c r="LAB615">
        <v>2016</v>
      </c>
      <c r="LAC615">
        <v>2.8759999999999999</v>
      </c>
      <c r="LAD615">
        <v>5.0839999999999996</v>
      </c>
      <c r="LAE615">
        <v>2.2080000000000002</v>
      </c>
      <c r="LAG615">
        <v>9.5000000000000001E-2</v>
      </c>
      <c r="LAH615">
        <v>1</v>
      </c>
      <c r="LAI615">
        <v>0</v>
      </c>
      <c r="LAJ615">
        <v>0</v>
      </c>
      <c r="LAL615">
        <v>0</v>
      </c>
      <c r="LAO615" s="1">
        <v>44851</v>
      </c>
      <c r="LAP615" s="6">
        <v>0.80452546296296301</v>
      </c>
      <c r="LAR615">
        <v>1</v>
      </c>
      <c r="LAT615" s="3">
        <f t="shared" ref="LAT615" si="508">((KZY615*$F$21)+$F$22)*1000/KZW615</f>
        <v>0</v>
      </c>
      <c r="LAU615" s="3">
        <f t="shared" ref="LAU615" si="509">((KZZ615*$H$21)+$H$22)*1000/KZX615</f>
        <v>5299516.0000000009</v>
      </c>
      <c r="LAV615" s="3">
        <f t="shared" ref="LAV615" si="510">LAU615-LAT615</f>
        <v>5299516.0000000009</v>
      </c>
      <c r="LAW615" s="3">
        <f t="shared" ref="LAW615" si="511">((LAB615*$J$21)+$J$22)*1000/KZX615</f>
        <v>68408010000</v>
      </c>
      <c r="LAX615" s="3"/>
      <c r="LBA615" t="e">
        <f>ABS(100*(LAT615-LAT616)/(AVERAGE(LAT615:LAT616)))</f>
        <v>#DIV/0!</v>
      </c>
      <c r="LBG615">
        <f>ABS(100*(LAU615-LAU616)/(AVERAGE(LAU615:LAU616)))</f>
        <v>100</v>
      </c>
      <c r="LBM615">
        <f>ABS(100*(LAV615-LAV616)/(AVERAGE(LAV615:LAV616)))</f>
        <v>100</v>
      </c>
      <c r="LBS615">
        <f>ABS(100*(LAW615-LAW616)/(AVERAGE(LAW615:LAW616)))</f>
        <v>100</v>
      </c>
      <c r="LBW615" s="3">
        <f>AVERAGE(LAT615:LAT616)</f>
        <v>0</v>
      </c>
      <c r="LBX615" s="3">
        <f>AVERAGE(LAU615:LAU616)</f>
        <v>5299516.0000000009</v>
      </c>
      <c r="LBY615" s="3">
        <f>AVERAGE(LAV615:LAV616)</f>
        <v>5299516.0000000009</v>
      </c>
      <c r="LBZ615" s="3">
        <f>AVERAGE(LAW615:LAW616)</f>
        <v>68408010000</v>
      </c>
      <c r="LCC615">
        <v>39</v>
      </c>
      <c r="LCD615">
        <v>11</v>
      </c>
      <c r="LCE615" t="s">
        <v>131</v>
      </c>
      <c r="LCF615" t="s">
        <v>27</v>
      </c>
      <c r="LCI615">
        <v>0.5</v>
      </c>
      <c r="LCJ615">
        <v>0.5</v>
      </c>
      <c r="LCK615">
        <v>3208</v>
      </c>
      <c r="LCL615">
        <v>5673</v>
      </c>
      <c r="LCN615">
        <v>2016</v>
      </c>
      <c r="LCO615">
        <v>2.8759999999999999</v>
      </c>
      <c r="LCP615">
        <v>5.0839999999999996</v>
      </c>
      <c r="LCQ615">
        <v>2.2080000000000002</v>
      </c>
      <c r="LCS615">
        <v>9.5000000000000001E-2</v>
      </c>
      <c r="LCT615">
        <v>1</v>
      </c>
      <c r="LCU615">
        <v>0</v>
      </c>
      <c r="LCV615">
        <v>0</v>
      </c>
      <c r="LCX615">
        <v>0</v>
      </c>
      <c r="LDA615" s="1">
        <v>44851</v>
      </c>
      <c r="LDB615" s="6">
        <v>0.80452546296296301</v>
      </c>
      <c r="LDD615">
        <v>1</v>
      </c>
      <c r="LDF615" s="3">
        <f t="shared" ref="LDF615" si="512">((LCK615*$F$21)+$F$22)*1000/LCI615</f>
        <v>0</v>
      </c>
      <c r="LDG615" s="3">
        <f t="shared" ref="LDG615" si="513">((LCL615*$H$21)+$H$22)*1000/LCJ615</f>
        <v>5299516.0000000009</v>
      </c>
      <c r="LDH615" s="3">
        <f t="shared" ref="LDH615" si="514">LDG615-LDF615</f>
        <v>5299516.0000000009</v>
      </c>
      <c r="LDI615" s="3">
        <f t="shared" ref="LDI615" si="515">((LCN615*$J$21)+$J$22)*1000/LCJ615</f>
        <v>68408010000</v>
      </c>
      <c r="LDJ615" s="3"/>
      <c r="LDM615" t="e">
        <f>ABS(100*(LDF615-LDF616)/(AVERAGE(LDF615:LDF616)))</f>
        <v>#DIV/0!</v>
      </c>
      <c r="LDS615">
        <f>ABS(100*(LDG615-LDG616)/(AVERAGE(LDG615:LDG616)))</f>
        <v>100</v>
      </c>
      <c r="LDY615">
        <f>ABS(100*(LDH615-LDH616)/(AVERAGE(LDH615:LDH616)))</f>
        <v>100</v>
      </c>
      <c r="LEE615">
        <f>ABS(100*(LDI615-LDI616)/(AVERAGE(LDI615:LDI616)))</f>
        <v>100</v>
      </c>
      <c r="LEI615" s="3">
        <f>AVERAGE(LDF615:LDF616)</f>
        <v>0</v>
      </c>
      <c r="LEJ615" s="3">
        <f>AVERAGE(LDG615:LDG616)</f>
        <v>5299516.0000000009</v>
      </c>
      <c r="LEK615" s="3">
        <f>AVERAGE(LDH615:LDH616)</f>
        <v>5299516.0000000009</v>
      </c>
      <c r="LEL615" s="3">
        <f>AVERAGE(LDI615:LDI616)</f>
        <v>68408010000</v>
      </c>
      <c r="LEO615">
        <v>39</v>
      </c>
      <c r="LEP615">
        <v>11</v>
      </c>
      <c r="LEQ615" t="s">
        <v>131</v>
      </c>
      <c r="LER615" t="s">
        <v>27</v>
      </c>
      <c r="LEU615">
        <v>0.5</v>
      </c>
      <c r="LEV615">
        <v>0.5</v>
      </c>
      <c r="LEW615">
        <v>3208</v>
      </c>
      <c r="LEX615">
        <v>5673</v>
      </c>
      <c r="LEZ615">
        <v>2016</v>
      </c>
      <c r="LFA615">
        <v>2.8759999999999999</v>
      </c>
      <c r="LFB615">
        <v>5.0839999999999996</v>
      </c>
      <c r="LFC615">
        <v>2.2080000000000002</v>
      </c>
      <c r="LFE615">
        <v>9.5000000000000001E-2</v>
      </c>
      <c r="LFF615">
        <v>1</v>
      </c>
      <c r="LFG615">
        <v>0</v>
      </c>
      <c r="LFH615">
        <v>0</v>
      </c>
      <c r="LFJ615">
        <v>0</v>
      </c>
      <c r="LFM615" s="1">
        <v>44851</v>
      </c>
      <c r="LFN615" s="6">
        <v>0.80452546296296301</v>
      </c>
      <c r="LFP615">
        <v>1</v>
      </c>
      <c r="LFR615" s="3">
        <f t="shared" ref="LFR615" si="516">((LEW615*$F$21)+$F$22)*1000/LEU615</f>
        <v>0</v>
      </c>
      <c r="LFS615" s="3">
        <f t="shared" ref="LFS615" si="517">((LEX615*$H$21)+$H$22)*1000/LEV615</f>
        <v>5299516.0000000009</v>
      </c>
      <c r="LFT615" s="3">
        <f t="shared" ref="LFT615" si="518">LFS615-LFR615</f>
        <v>5299516.0000000009</v>
      </c>
      <c r="LFU615" s="3">
        <f t="shared" ref="LFU615" si="519">((LEZ615*$J$21)+$J$22)*1000/LEV615</f>
        <v>68408010000</v>
      </c>
      <c r="LFV615" s="3"/>
      <c r="LFY615" t="e">
        <f>ABS(100*(LFR615-LFR616)/(AVERAGE(LFR615:LFR616)))</f>
        <v>#DIV/0!</v>
      </c>
      <c r="LGE615">
        <f>ABS(100*(LFS615-LFS616)/(AVERAGE(LFS615:LFS616)))</f>
        <v>100</v>
      </c>
      <c r="LGK615">
        <f>ABS(100*(LFT615-LFT616)/(AVERAGE(LFT615:LFT616)))</f>
        <v>100</v>
      </c>
      <c r="LGQ615">
        <f>ABS(100*(LFU615-LFU616)/(AVERAGE(LFU615:LFU616)))</f>
        <v>100</v>
      </c>
      <c r="LGU615" s="3">
        <f>AVERAGE(LFR615:LFR616)</f>
        <v>0</v>
      </c>
      <c r="LGV615" s="3">
        <f>AVERAGE(LFS615:LFS616)</f>
        <v>5299516.0000000009</v>
      </c>
      <c r="LGW615" s="3">
        <f>AVERAGE(LFT615:LFT616)</f>
        <v>5299516.0000000009</v>
      </c>
      <c r="LGX615" s="3">
        <f>AVERAGE(LFU615:LFU616)</f>
        <v>68408010000</v>
      </c>
      <c r="LHA615">
        <v>39</v>
      </c>
      <c r="LHB615">
        <v>11</v>
      </c>
      <c r="LHC615" t="s">
        <v>131</v>
      </c>
      <c r="LHD615" t="s">
        <v>27</v>
      </c>
      <c r="LHG615">
        <v>0.5</v>
      </c>
      <c r="LHH615">
        <v>0.5</v>
      </c>
      <c r="LHI615">
        <v>3208</v>
      </c>
      <c r="LHJ615">
        <v>5673</v>
      </c>
      <c r="LHL615">
        <v>2016</v>
      </c>
      <c r="LHM615">
        <v>2.8759999999999999</v>
      </c>
      <c r="LHN615">
        <v>5.0839999999999996</v>
      </c>
      <c r="LHO615">
        <v>2.2080000000000002</v>
      </c>
      <c r="LHQ615">
        <v>9.5000000000000001E-2</v>
      </c>
      <c r="LHR615">
        <v>1</v>
      </c>
      <c r="LHS615">
        <v>0</v>
      </c>
      <c r="LHT615">
        <v>0</v>
      </c>
      <c r="LHV615">
        <v>0</v>
      </c>
      <c r="LHY615" s="1">
        <v>44851</v>
      </c>
      <c r="LHZ615" s="6">
        <v>0.80452546296296301</v>
      </c>
      <c r="LIB615">
        <v>1</v>
      </c>
      <c r="LID615" s="3">
        <f t="shared" ref="LID615" si="520">((LHI615*$F$21)+$F$22)*1000/LHG615</f>
        <v>0</v>
      </c>
      <c r="LIE615" s="3">
        <f t="shared" ref="LIE615" si="521">((LHJ615*$H$21)+$H$22)*1000/LHH615</f>
        <v>5299516.0000000009</v>
      </c>
      <c r="LIF615" s="3">
        <f t="shared" ref="LIF615" si="522">LIE615-LID615</f>
        <v>5299516.0000000009</v>
      </c>
      <c r="LIG615" s="3">
        <f t="shared" ref="LIG615" si="523">((LHL615*$J$21)+$J$22)*1000/LHH615</f>
        <v>68408010000</v>
      </c>
      <c r="LIH615" s="3"/>
      <c r="LIK615" t="e">
        <f>ABS(100*(LID615-LID616)/(AVERAGE(LID615:LID616)))</f>
        <v>#DIV/0!</v>
      </c>
      <c r="LIQ615">
        <f>ABS(100*(LIE615-LIE616)/(AVERAGE(LIE615:LIE616)))</f>
        <v>100</v>
      </c>
      <c r="LIW615">
        <f>ABS(100*(LIF615-LIF616)/(AVERAGE(LIF615:LIF616)))</f>
        <v>100</v>
      </c>
      <c r="LJC615">
        <f>ABS(100*(LIG615-LIG616)/(AVERAGE(LIG615:LIG616)))</f>
        <v>100</v>
      </c>
      <c r="LJG615" s="3">
        <f>AVERAGE(LID615:LID616)</f>
        <v>0</v>
      </c>
      <c r="LJH615" s="3">
        <f>AVERAGE(LIE615:LIE616)</f>
        <v>5299516.0000000009</v>
      </c>
      <c r="LJI615" s="3">
        <f>AVERAGE(LIF615:LIF616)</f>
        <v>5299516.0000000009</v>
      </c>
      <c r="LJJ615" s="3">
        <f>AVERAGE(LIG615:LIG616)</f>
        <v>68408010000</v>
      </c>
      <c r="LJM615">
        <v>39</v>
      </c>
      <c r="LJN615">
        <v>11</v>
      </c>
      <c r="LJO615" t="s">
        <v>131</v>
      </c>
      <c r="LJP615" t="s">
        <v>27</v>
      </c>
      <c r="LJS615">
        <v>0.5</v>
      </c>
      <c r="LJT615">
        <v>0.5</v>
      </c>
      <c r="LJU615">
        <v>3208</v>
      </c>
      <c r="LJV615">
        <v>5673</v>
      </c>
      <c r="LJX615">
        <v>2016</v>
      </c>
      <c r="LJY615">
        <v>2.8759999999999999</v>
      </c>
      <c r="LJZ615">
        <v>5.0839999999999996</v>
      </c>
      <c r="LKA615">
        <v>2.2080000000000002</v>
      </c>
      <c r="LKC615">
        <v>9.5000000000000001E-2</v>
      </c>
      <c r="LKD615">
        <v>1</v>
      </c>
      <c r="LKE615">
        <v>0</v>
      </c>
      <c r="LKF615">
        <v>0</v>
      </c>
      <c r="LKH615">
        <v>0</v>
      </c>
      <c r="LKK615" s="1">
        <v>44851</v>
      </c>
      <c r="LKL615" s="6">
        <v>0.80452546296296301</v>
      </c>
      <c r="LKN615">
        <v>1</v>
      </c>
      <c r="LKP615" s="3">
        <f t="shared" ref="LKP615" si="524">((LJU615*$F$21)+$F$22)*1000/LJS615</f>
        <v>0</v>
      </c>
      <c r="LKQ615" s="3">
        <f t="shared" ref="LKQ615" si="525">((LJV615*$H$21)+$H$22)*1000/LJT615</f>
        <v>5299516.0000000009</v>
      </c>
      <c r="LKR615" s="3">
        <f t="shared" ref="LKR615" si="526">LKQ615-LKP615</f>
        <v>5299516.0000000009</v>
      </c>
      <c r="LKS615" s="3">
        <f t="shared" ref="LKS615" si="527">((LJX615*$J$21)+$J$22)*1000/LJT615</f>
        <v>68408010000</v>
      </c>
      <c r="LKT615" s="3"/>
      <c r="LKW615" t="e">
        <f>ABS(100*(LKP615-LKP616)/(AVERAGE(LKP615:LKP616)))</f>
        <v>#DIV/0!</v>
      </c>
      <c r="LLC615">
        <f>ABS(100*(LKQ615-LKQ616)/(AVERAGE(LKQ615:LKQ616)))</f>
        <v>100</v>
      </c>
      <c r="LLI615">
        <f>ABS(100*(LKR615-LKR616)/(AVERAGE(LKR615:LKR616)))</f>
        <v>100</v>
      </c>
      <c r="LLO615">
        <f>ABS(100*(LKS615-LKS616)/(AVERAGE(LKS615:LKS616)))</f>
        <v>100</v>
      </c>
      <c r="LLS615" s="3">
        <f>AVERAGE(LKP615:LKP616)</f>
        <v>0</v>
      </c>
      <c r="LLT615" s="3">
        <f>AVERAGE(LKQ615:LKQ616)</f>
        <v>5299516.0000000009</v>
      </c>
      <c r="LLU615" s="3">
        <f>AVERAGE(LKR615:LKR616)</f>
        <v>5299516.0000000009</v>
      </c>
      <c r="LLV615" s="3">
        <f>AVERAGE(LKS615:LKS616)</f>
        <v>68408010000</v>
      </c>
      <c r="LLY615">
        <v>39</v>
      </c>
      <c r="LLZ615">
        <v>11</v>
      </c>
      <c r="LMA615" t="s">
        <v>131</v>
      </c>
      <c r="LMB615" t="s">
        <v>27</v>
      </c>
      <c r="LME615">
        <v>0.5</v>
      </c>
      <c r="LMF615">
        <v>0.5</v>
      </c>
      <c r="LMG615">
        <v>3208</v>
      </c>
      <c r="LMH615">
        <v>5673</v>
      </c>
      <c r="LMJ615">
        <v>2016</v>
      </c>
      <c r="LMK615">
        <v>2.8759999999999999</v>
      </c>
      <c r="LML615">
        <v>5.0839999999999996</v>
      </c>
      <c r="LMM615">
        <v>2.2080000000000002</v>
      </c>
      <c r="LMO615">
        <v>9.5000000000000001E-2</v>
      </c>
      <c r="LMP615">
        <v>1</v>
      </c>
      <c r="LMQ615">
        <v>0</v>
      </c>
      <c r="LMR615">
        <v>0</v>
      </c>
      <c r="LMT615">
        <v>0</v>
      </c>
      <c r="LMW615" s="1">
        <v>44851</v>
      </c>
      <c r="LMX615" s="6">
        <v>0.80452546296296301</v>
      </c>
      <c r="LMZ615">
        <v>1</v>
      </c>
      <c r="LNB615" s="3">
        <f t="shared" ref="LNB615" si="528">((LMG615*$F$21)+$F$22)*1000/LME615</f>
        <v>0</v>
      </c>
      <c r="LNC615" s="3">
        <f t="shared" ref="LNC615" si="529">((LMH615*$H$21)+$H$22)*1000/LMF615</f>
        <v>5299516.0000000009</v>
      </c>
      <c r="LND615" s="3">
        <f t="shared" ref="LND615" si="530">LNC615-LNB615</f>
        <v>5299516.0000000009</v>
      </c>
      <c r="LNE615" s="3">
        <f t="shared" ref="LNE615" si="531">((LMJ615*$J$21)+$J$22)*1000/LMF615</f>
        <v>68408010000</v>
      </c>
      <c r="LNF615" s="3"/>
      <c r="LNI615" t="e">
        <f>ABS(100*(LNB615-LNB616)/(AVERAGE(LNB615:LNB616)))</f>
        <v>#DIV/0!</v>
      </c>
      <c r="LNO615">
        <f>ABS(100*(LNC615-LNC616)/(AVERAGE(LNC615:LNC616)))</f>
        <v>100</v>
      </c>
      <c r="LNU615">
        <f>ABS(100*(LND615-LND616)/(AVERAGE(LND615:LND616)))</f>
        <v>100</v>
      </c>
      <c r="LOA615">
        <f>ABS(100*(LNE615-LNE616)/(AVERAGE(LNE615:LNE616)))</f>
        <v>100</v>
      </c>
      <c r="LOE615" s="3">
        <f>AVERAGE(LNB615:LNB616)</f>
        <v>0</v>
      </c>
      <c r="LOF615" s="3">
        <f>AVERAGE(LNC615:LNC616)</f>
        <v>5299516.0000000009</v>
      </c>
      <c r="LOG615" s="3">
        <f>AVERAGE(LND615:LND616)</f>
        <v>5299516.0000000009</v>
      </c>
      <c r="LOH615" s="3">
        <f>AVERAGE(LNE615:LNE616)</f>
        <v>68408010000</v>
      </c>
      <c r="LOK615">
        <v>39</v>
      </c>
      <c r="LOL615">
        <v>11</v>
      </c>
      <c r="LOM615" t="s">
        <v>131</v>
      </c>
      <c r="LON615" t="s">
        <v>27</v>
      </c>
      <c r="LOQ615">
        <v>0.5</v>
      </c>
      <c r="LOR615">
        <v>0.5</v>
      </c>
      <c r="LOS615">
        <v>3208</v>
      </c>
      <c r="LOT615">
        <v>5673</v>
      </c>
      <c r="LOV615">
        <v>2016</v>
      </c>
      <c r="LOW615">
        <v>2.8759999999999999</v>
      </c>
      <c r="LOX615">
        <v>5.0839999999999996</v>
      </c>
      <c r="LOY615">
        <v>2.2080000000000002</v>
      </c>
      <c r="LPA615">
        <v>9.5000000000000001E-2</v>
      </c>
      <c r="LPB615">
        <v>1</v>
      </c>
      <c r="LPC615">
        <v>0</v>
      </c>
      <c r="LPD615">
        <v>0</v>
      </c>
      <c r="LPF615">
        <v>0</v>
      </c>
      <c r="LPI615" s="1">
        <v>44851</v>
      </c>
      <c r="LPJ615" s="6">
        <v>0.80452546296296301</v>
      </c>
      <c r="LPL615">
        <v>1</v>
      </c>
      <c r="LPN615" s="3">
        <f t="shared" ref="LPN615" si="532">((LOS615*$F$21)+$F$22)*1000/LOQ615</f>
        <v>0</v>
      </c>
      <c r="LPO615" s="3">
        <f t="shared" ref="LPO615" si="533">((LOT615*$H$21)+$H$22)*1000/LOR615</f>
        <v>5299516.0000000009</v>
      </c>
      <c r="LPP615" s="3">
        <f t="shared" ref="LPP615" si="534">LPO615-LPN615</f>
        <v>5299516.0000000009</v>
      </c>
      <c r="LPQ615" s="3">
        <f t="shared" ref="LPQ615" si="535">((LOV615*$J$21)+$J$22)*1000/LOR615</f>
        <v>68408010000</v>
      </c>
      <c r="LPR615" s="3"/>
      <c r="LPU615" t="e">
        <f>ABS(100*(LPN615-LPN616)/(AVERAGE(LPN615:LPN616)))</f>
        <v>#DIV/0!</v>
      </c>
      <c r="LQA615">
        <f>ABS(100*(LPO615-LPO616)/(AVERAGE(LPO615:LPO616)))</f>
        <v>100</v>
      </c>
      <c r="LQG615">
        <f>ABS(100*(LPP615-LPP616)/(AVERAGE(LPP615:LPP616)))</f>
        <v>100</v>
      </c>
      <c r="LQM615">
        <f>ABS(100*(LPQ615-LPQ616)/(AVERAGE(LPQ615:LPQ616)))</f>
        <v>100</v>
      </c>
      <c r="LQQ615" s="3">
        <f>AVERAGE(LPN615:LPN616)</f>
        <v>0</v>
      </c>
      <c r="LQR615" s="3">
        <f>AVERAGE(LPO615:LPO616)</f>
        <v>5299516.0000000009</v>
      </c>
      <c r="LQS615" s="3">
        <f>AVERAGE(LPP615:LPP616)</f>
        <v>5299516.0000000009</v>
      </c>
      <c r="LQT615" s="3">
        <f>AVERAGE(LPQ615:LPQ616)</f>
        <v>68408010000</v>
      </c>
      <c r="LQW615">
        <v>39</v>
      </c>
      <c r="LQX615">
        <v>11</v>
      </c>
      <c r="LQY615" t="s">
        <v>131</v>
      </c>
      <c r="LQZ615" t="s">
        <v>27</v>
      </c>
      <c r="LRC615">
        <v>0.5</v>
      </c>
      <c r="LRD615">
        <v>0.5</v>
      </c>
      <c r="LRE615">
        <v>3208</v>
      </c>
      <c r="LRF615">
        <v>5673</v>
      </c>
      <c r="LRH615">
        <v>2016</v>
      </c>
      <c r="LRI615">
        <v>2.8759999999999999</v>
      </c>
      <c r="LRJ615">
        <v>5.0839999999999996</v>
      </c>
      <c r="LRK615">
        <v>2.2080000000000002</v>
      </c>
      <c r="LRM615">
        <v>9.5000000000000001E-2</v>
      </c>
      <c r="LRN615">
        <v>1</v>
      </c>
      <c r="LRO615">
        <v>0</v>
      </c>
      <c r="LRP615">
        <v>0</v>
      </c>
      <c r="LRR615">
        <v>0</v>
      </c>
      <c r="LRU615" s="1">
        <v>44851</v>
      </c>
      <c r="LRV615" s="6">
        <v>0.80452546296296301</v>
      </c>
      <c r="LRX615">
        <v>1</v>
      </c>
      <c r="LRZ615" s="3">
        <f t="shared" ref="LRZ615" si="536">((LRE615*$F$21)+$F$22)*1000/LRC615</f>
        <v>0</v>
      </c>
      <c r="LSA615" s="3">
        <f t="shared" ref="LSA615" si="537">((LRF615*$H$21)+$H$22)*1000/LRD615</f>
        <v>5299516.0000000009</v>
      </c>
      <c r="LSB615" s="3">
        <f t="shared" ref="LSB615" si="538">LSA615-LRZ615</f>
        <v>5299516.0000000009</v>
      </c>
      <c r="LSC615" s="3">
        <f t="shared" ref="LSC615" si="539">((LRH615*$J$21)+$J$22)*1000/LRD615</f>
        <v>68408010000</v>
      </c>
      <c r="LSD615" s="3"/>
      <c r="LSG615" t="e">
        <f>ABS(100*(LRZ615-LRZ616)/(AVERAGE(LRZ615:LRZ616)))</f>
        <v>#DIV/0!</v>
      </c>
      <c r="LSM615">
        <f>ABS(100*(LSA615-LSA616)/(AVERAGE(LSA615:LSA616)))</f>
        <v>100</v>
      </c>
      <c r="LSS615">
        <f>ABS(100*(LSB615-LSB616)/(AVERAGE(LSB615:LSB616)))</f>
        <v>100</v>
      </c>
      <c r="LSY615">
        <f>ABS(100*(LSC615-LSC616)/(AVERAGE(LSC615:LSC616)))</f>
        <v>100</v>
      </c>
      <c r="LTC615" s="3">
        <f>AVERAGE(LRZ615:LRZ616)</f>
        <v>0</v>
      </c>
      <c r="LTD615" s="3">
        <f>AVERAGE(LSA615:LSA616)</f>
        <v>5299516.0000000009</v>
      </c>
      <c r="LTE615" s="3">
        <f>AVERAGE(LSB615:LSB616)</f>
        <v>5299516.0000000009</v>
      </c>
      <c r="LTF615" s="3">
        <f>AVERAGE(LSC615:LSC616)</f>
        <v>68408010000</v>
      </c>
      <c r="LTI615">
        <v>39</v>
      </c>
      <c r="LTJ615">
        <v>11</v>
      </c>
      <c r="LTK615" t="s">
        <v>131</v>
      </c>
      <c r="LTL615" t="s">
        <v>27</v>
      </c>
      <c r="LTO615">
        <v>0.5</v>
      </c>
      <c r="LTP615">
        <v>0.5</v>
      </c>
      <c r="LTQ615">
        <v>3208</v>
      </c>
      <c r="LTR615">
        <v>5673</v>
      </c>
      <c r="LTT615">
        <v>2016</v>
      </c>
      <c r="LTU615">
        <v>2.8759999999999999</v>
      </c>
      <c r="LTV615">
        <v>5.0839999999999996</v>
      </c>
      <c r="LTW615">
        <v>2.2080000000000002</v>
      </c>
      <c r="LTY615">
        <v>9.5000000000000001E-2</v>
      </c>
      <c r="LTZ615">
        <v>1</v>
      </c>
      <c r="LUA615">
        <v>0</v>
      </c>
      <c r="LUB615">
        <v>0</v>
      </c>
      <c r="LUD615">
        <v>0</v>
      </c>
      <c r="LUG615" s="1">
        <v>44851</v>
      </c>
      <c r="LUH615" s="6">
        <v>0.80452546296296301</v>
      </c>
      <c r="LUJ615">
        <v>1</v>
      </c>
      <c r="LUL615" s="3">
        <f t="shared" ref="LUL615" si="540">((LTQ615*$F$21)+$F$22)*1000/LTO615</f>
        <v>0</v>
      </c>
      <c r="LUM615" s="3">
        <f t="shared" ref="LUM615" si="541">((LTR615*$H$21)+$H$22)*1000/LTP615</f>
        <v>5299516.0000000009</v>
      </c>
      <c r="LUN615" s="3">
        <f t="shared" ref="LUN615" si="542">LUM615-LUL615</f>
        <v>5299516.0000000009</v>
      </c>
      <c r="LUO615" s="3">
        <f t="shared" ref="LUO615" si="543">((LTT615*$J$21)+$J$22)*1000/LTP615</f>
        <v>68408010000</v>
      </c>
      <c r="LUP615" s="3"/>
      <c r="LUS615" t="e">
        <f>ABS(100*(LUL615-LUL616)/(AVERAGE(LUL615:LUL616)))</f>
        <v>#DIV/0!</v>
      </c>
      <c r="LUY615">
        <f>ABS(100*(LUM615-LUM616)/(AVERAGE(LUM615:LUM616)))</f>
        <v>100</v>
      </c>
      <c r="LVE615">
        <f>ABS(100*(LUN615-LUN616)/(AVERAGE(LUN615:LUN616)))</f>
        <v>100</v>
      </c>
      <c r="LVK615">
        <f>ABS(100*(LUO615-LUO616)/(AVERAGE(LUO615:LUO616)))</f>
        <v>100</v>
      </c>
      <c r="LVO615" s="3">
        <f>AVERAGE(LUL615:LUL616)</f>
        <v>0</v>
      </c>
      <c r="LVP615" s="3">
        <f>AVERAGE(LUM615:LUM616)</f>
        <v>5299516.0000000009</v>
      </c>
      <c r="LVQ615" s="3">
        <f>AVERAGE(LUN615:LUN616)</f>
        <v>5299516.0000000009</v>
      </c>
      <c r="LVR615" s="3">
        <f>AVERAGE(LUO615:LUO616)</f>
        <v>68408010000</v>
      </c>
      <c r="LVU615">
        <v>39</v>
      </c>
      <c r="LVV615">
        <v>11</v>
      </c>
      <c r="LVW615" t="s">
        <v>131</v>
      </c>
      <c r="LVX615" t="s">
        <v>27</v>
      </c>
      <c r="LWA615">
        <v>0.5</v>
      </c>
      <c r="LWB615">
        <v>0.5</v>
      </c>
      <c r="LWC615">
        <v>3208</v>
      </c>
      <c r="LWD615">
        <v>5673</v>
      </c>
      <c r="LWF615">
        <v>2016</v>
      </c>
      <c r="LWG615">
        <v>2.8759999999999999</v>
      </c>
      <c r="LWH615">
        <v>5.0839999999999996</v>
      </c>
      <c r="LWI615">
        <v>2.2080000000000002</v>
      </c>
      <c r="LWK615">
        <v>9.5000000000000001E-2</v>
      </c>
      <c r="LWL615">
        <v>1</v>
      </c>
      <c r="LWM615">
        <v>0</v>
      </c>
      <c r="LWN615">
        <v>0</v>
      </c>
      <c r="LWP615">
        <v>0</v>
      </c>
      <c r="LWS615" s="1">
        <v>44851</v>
      </c>
      <c r="LWT615" s="6">
        <v>0.80452546296296301</v>
      </c>
      <c r="LWV615">
        <v>1</v>
      </c>
      <c r="LWX615" s="3">
        <f t="shared" ref="LWX615" si="544">((LWC615*$F$21)+$F$22)*1000/LWA615</f>
        <v>0</v>
      </c>
      <c r="LWY615" s="3">
        <f t="shared" ref="LWY615" si="545">((LWD615*$H$21)+$H$22)*1000/LWB615</f>
        <v>5299516.0000000009</v>
      </c>
      <c r="LWZ615" s="3">
        <f t="shared" ref="LWZ615" si="546">LWY615-LWX615</f>
        <v>5299516.0000000009</v>
      </c>
      <c r="LXA615" s="3">
        <f t="shared" ref="LXA615" si="547">((LWF615*$J$21)+$J$22)*1000/LWB615</f>
        <v>68408010000</v>
      </c>
      <c r="LXB615" s="3"/>
      <c r="LXE615" t="e">
        <f>ABS(100*(LWX615-LWX616)/(AVERAGE(LWX615:LWX616)))</f>
        <v>#DIV/0!</v>
      </c>
      <c r="LXK615">
        <f>ABS(100*(LWY615-LWY616)/(AVERAGE(LWY615:LWY616)))</f>
        <v>100</v>
      </c>
      <c r="LXQ615">
        <f>ABS(100*(LWZ615-LWZ616)/(AVERAGE(LWZ615:LWZ616)))</f>
        <v>100</v>
      </c>
      <c r="LXW615">
        <f>ABS(100*(LXA615-LXA616)/(AVERAGE(LXA615:LXA616)))</f>
        <v>100</v>
      </c>
      <c r="LYA615" s="3">
        <f>AVERAGE(LWX615:LWX616)</f>
        <v>0</v>
      </c>
      <c r="LYB615" s="3">
        <f>AVERAGE(LWY615:LWY616)</f>
        <v>5299516.0000000009</v>
      </c>
      <c r="LYC615" s="3">
        <f>AVERAGE(LWZ615:LWZ616)</f>
        <v>5299516.0000000009</v>
      </c>
      <c r="LYD615" s="3">
        <f>AVERAGE(LXA615:LXA616)</f>
        <v>68408010000</v>
      </c>
      <c r="LYG615">
        <v>39</v>
      </c>
      <c r="LYH615">
        <v>11</v>
      </c>
      <c r="LYI615" t="s">
        <v>131</v>
      </c>
      <c r="LYJ615" t="s">
        <v>27</v>
      </c>
      <c r="LYM615">
        <v>0.5</v>
      </c>
      <c r="LYN615">
        <v>0.5</v>
      </c>
      <c r="LYO615">
        <v>3208</v>
      </c>
      <c r="LYP615">
        <v>5673</v>
      </c>
      <c r="LYR615">
        <v>2016</v>
      </c>
      <c r="LYS615">
        <v>2.8759999999999999</v>
      </c>
      <c r="LYT615">
        <v>5.0839999999999996</v>
      </c>
      <c r="LYU615">
        <v>2.2080000000000002</v>
      </c>
      <c r="LYW615">
        <v>9.5000000000000001E-2</v>
      </c>
      <c r="LYX615">
        <v>1</v>
      </c>
      <c r="LYY615">
        <v>0</v>
      </c>
      <c r="LYZ615">
        <v>0</v>
      </c>
      <c r="LZB615">
        <v>0</v>
      </c>
      <c r="LZE615" s="1">
        <v>44851</v>
      </c>
      <c r="LZF615" s="6">
        <v>0.80452546296296301</v>
      </c>
      <c r="LZH615">
        <v>1</v>
      </c>
      <c r="LZJ615" s="3">
        <f t="shared" ref="LZJ615" si="548">((LYO615*$F$21)+$F$22)*1000/LYM615</f>
        <v>0</v>
      </c>
      <c r="LZK615" s="3">
        <f t="shared" ref="LZK615" si="549">((LYP615*$H$21)+$H$22)*1000/LYN615</f>
        <v>5299516.0000000009</v>
      </c>
      <c r="LZL615" s="3">
        <f t="shared" ref="LZL615" si="550">LZK615-LZJ615</f>
        <v>5299516.0000000009</v>
      </c>
      <c r="LZM615" s="3">
        <f t="shared" ref="LZM615" si="551">((LYR615*$J$21)+$J$22)*1000/LYN615</f>
        <v>68408010000</v>
      </c>
      <c r="LZN615" s="3"/>
      <c r="LZQ615" t="e">
        <f>ABS(100*(LZJ615-LZJ616)/(AVERAGE(LZJ615:LZJ616)))</f>
        <v>#DIV/0!</v>
      </c>
      <c r="LZW615">
        <f>ABS(100*(LZK615-LZK616)/(AVERAGE(LZK615:LZK616)))</f>
        <v>100</v>
      </c>
      <c r="MAC615">
        <f>ABS(100*(LZL615-LZL616)/(AVERAGE(LZL615:LZL616)))</f>
        <v>100</v>
      </c>
      <c r="MAI615">
        <f>ABS(100*(LZM615-LZM616)/(AVERAGE(LZM615:LZM616)))</f>
        <v>100</v>
      </c>
      <c r="MAM615" s="3">
        <f>AVERAGE(LZJ615:LZJ616)</f>
        <v>0</v>
      </c>
      <c r="MAN615" s="3">
        <f>AVERAGE(LZK615:LZK616)</f>
        <v>5299516.0000000009</v>
      </c>
      <c r="MAO615" s="3">
        <f>AVERAGE(LZL615:LZL616)</f>
        <v>5299516.0000000009</v>
      </c>
      <c r="MAP615" s="3">
        <f>AVERAGE(LZM615:LZM616)</f>
        <v>68408010000</v>
      </c>
      <c r="MAS615">
        <v>39</v>
      </c>
      <c r="MAT615">
        <v>11</v>
      </c>
      <c r="MAU615" t="s">
        <v>131</v>
      </c>
      <c r="MAV615" t="s">
        <v>27</v>
      </c>
      <c r="MAY615">
        <v>0.5</v>
      </c>
      <c r="MAZ615">
        <v>0.5</v>
      </c>
      <c r="MBA615">
        <v>3208</v>
      </c>
      <c r="MBB615">
        <v>5673</v>
      </c>
      <c r="MBD615">
        <v>2016</v>
      </c>
      <c r="MBE615">
        <v>2.8759999999999999</v>
      </c>
      <c r="MBF615">
        <v>5.0839999999999996</v>
      </c>
      <c r="MBG615">
        <v>2.2080000000000002</v>
      </c>
      <c r="MBI615">
        <v>9.5000000000000001E-2</v>
      </c>
      <c r="MBJ615">
        <v>1</v>
      </c>
      <c r="MBK615">
        <v>0</v>
      </c>
      <c r="MBL615">
        <v>0</v>
      </c>
      <c r="MBN615">
        <v>0</v>
      </c>
      <c r="MBQ615" s="1">
        <v>44851</v>
      </c>
      <c r="MBR615" s="6">
        <v>0.80452546296296301</v>
      </c>
      <c r="MBT615">
        <v>1</v>
      </c>
      <c r="MBV615" s="3">
        <f t="shared" ref="MBV615" si="552">((MBA615*$F$21)+$F$22)*1000/MAY615</f>
        <v>0</v>
      </c>
      <c r="MBW615" s="3">
        <f t="shared" ref="MBW615" si="553">((MBB615*$H$21)+$H$22)*1000/MAZ615</f>
        <v>5299516.0000000009</v>
      </c>
      <c r="MBX615" s="3">
        <f t="shared" ref="MBX615" si="554">MBW615-MBV615</f>
        <v>5299516.0000000009</v>
      </c>
      <c r="MBY615" s="3">
        <f t="shared" ref="MBY615" si="555">((MBD615*$J$21)+$J$22)*1000/MAZ615</f>
        <v>68408010000</v>
      </c>
      <c r="MBZ615" s="3"/>
      <c r="MCC615" t="e">
        <f>ABS(100*(MBV615-MBV616)/(AVERAGE(MBV615:MBV616)))</f>
        <v>#DIV/0!</v>
      </c>
      <c r="MCI615">
        <f>ABS(100*(MBW615-MBW616)/(AVERAGE(MBW615:MBW616)))</f>
        <v>100</v>
      </c>
      <c r="MCO615">
        <f>ABS(100*(MBX615-MBX616)/(AVERAGE(MBX615:MBX616)))</f>
        <v>100</v>
      </c>
      <c r="MCU615">
        <f>ABS(100*(MBY615-MBY616)/(AVERAGE(MBY615:MBY616)))</f>
        <v>100</v>
      </c>
      <c r="MCY615" s="3">
        <f>AVERAGE(MBV615:MBV616)</f>
        <v>0</v>
      </c>
      <c r="MCZ615" s="3">
        <f>AVERAGE(MBW615:MBW616)</f>
        <v>5299516.0000000009</v>
      </c>
      <c r="MDA615" s="3">
        <f>AVERAGE(MBX615:MBX616)</f>
        <v>5299516.0000000009</v>
      </c>
      <c r="MDB615" s="3">
        <f>AVERAGE(MBY615:MBY616)</f>
        <v>68408010000</v>
      </c>
      <c r="MDE615">
        <v>39</v>
      </c>
      <c r="MDF615">
        <v>11</v>
      </c>
      <c r="MDG615" t="s">
        <v>131</v>
      </c>
      <c r="MDH615" t="s">
        <v>27</v>
      </c>
      <c r="MDK615">
        <v>0.5</v>
      </c>
      <c r="MDL615">
        <v>0.5</v>
      </c>
      <c r="MDM615">
        <v>3208</v>
      </c>
      <c r="MDN615">
        <v>5673</v>
      </c>
      <c r="MDP615">
        <v>2016</v>
      </c>
      <c r="MDQ615">
        <v>2.8759999999999999</v>
      </c>
      <c r="MDR615">
        <v>5.0839999999999996</v>
      </c>
      <c r="MDS615">
        <v>2.2080000000000002</v>
      </c>
      <c r="MDU615">
        <v>9.5000000000000001E-2</v>
      </c>
      <c r="MDV615">
        <v>1</v>
      </c>
      <c r="MDW615">
        <v>0</v>
      </c>
      <c r="MDX615">
        <v>0</v>
      </c>
      <c r="MDZ615">
        <v>0</v>
      </c>
      <c r="MEC615" s="1">
        <v>44851</v>
      </c>
      <c r="MED615" s="6">
        <v>0.80452546296296301</v>
      </c>
      <c r="MEF615">
        <v>1</v>
      </c>
      <c r="MEH615" s="3">
        <f t="shared" ref="MEH615" si="556">((MDM615*$F$21)+$F$22)*1000/MDK615</f>
        <v>0</v>
      </c>
      <c r="MEI615" s="3">
        <f t="shared" ref="MEI615" si="557">((MDN615*$H$21)+$H$22)*1000/MDL615</f>
        <v>5299516.0000000009</v>
      </c>
      <c r="MEJ615" s="3">
        <f t="shared" ref="MEJ615" si="558">MEI615-MEH615</f>
        <v>5299516.0000000009</v>
      </c>
      <c r="MEK615" s="3">
        <f t="shared" ref="MEK615" si="559">((MDP615*$J$21)+$J$22)*1000/MDL615</f>
        <v>68408010000</v>
      </c>
      <c r="MEL615" s="3"/>
      <c r="MEO615" t="e">
        <f>ABS(100*(MEH615-MEH616)/(AVERAGE(MEH615:MEH616)))</f>
        <v>#DIV/0!</v>
      </c>
      <c r="MEU615">
        <f>ABS(100*(MEI615-MEI616)/(AVERAGE(MEI615:MEI616)))</f>
        <v>100</v>
      </c>
      <c r="MFA615">
        <f>ABS(100*(MEJ615-MEJ616)/(AVERAGE(MEJ615:MEJ616)))</f>
        <v>100</v>
      </c>
      <c r="MFG615">
        <f>ABS(100*(MEK615-MEK616)/(AVERAGE(MEK615:MEK616)))</f>
        <v>100</v>
      </c>
      <c r="MFK615" s="3">
        <f>AVERAGE(MEH615:MEH616)</f>
        <v>0</v>
      </c>
      <c r="MFL615" s="3">
        <f>AVERAGE(MEI615:MEI616)</f>
        <v>5299516.0000000009</v>
      </c>
      <c r="MFM615" s="3">
        <f>AVERAGE(MEJ615:MEJ616)</f>
        <v>5299516.0000000009</v>
      </c>
      <c r="MFN615" s="3">
        <f>AVERAGE(MEK615:MEK616)</f>
        <v>68408010000</v>
      </c>
      <c r="MFQ615">
        <v>39</v>
      </c>
      <c r="MFR615">
        <v>11</v>
      </c>
      <c r="MFS615" t="s">
        <v>131</v>
      </c>
      <c r="MFT615" t="s">
        <v>27</v>
      </c>
      <c r="MFW615">
        <v>0.5</v>
      </c>
      <c r="MFX615">
        <v>0.5</v>
      </c>
      <c r="MFY615">
        <v>3208</v>
      </c>
      <c r="MFZ615">
        <v>5673</v>
      </c>
      <c r="MGB615">
        <v>2016</v>
      </c>
      <c r="MGC615">
        <v>2.8759999999999999</v>
      </c>
      <c r="MGD615">
        <v>5.0839999999999996</v>
      </c>
      <c r="MGE615">
        <v>2.2080000000000002</v>
      </c>
      <c r="MGG615">
        <v>9.5000000000000001E-2</v>
      </c>
      <c r="MGH615">
        <v>1</v>
      </c>
      <c r="MGI615">
        <v>0</v>
      </c>
      <c r="MGJ615">
        <v>0</v>
      </c>
      <c r="MGL615">
        <v>0</v>
      </c>
      <c r="MGO615" s="1">
        <v>44851</v>
      </c>
      <c r="MGP615" s="6">
        <v>0.80452546296296301</v>
      </c>
      <c r="MGR615">
        <v>1</v>
      </c>
      <c r="MGT615" s="3">
        <f t="shared" ref="MGT615" si="560">((MFY615*$F$21)+$F$22)*1000/MFW615</f>
        <v>0</v>
      </c>
      <c r="MGU615" s="3">
        <f t="shared" ref="MGU615" si="561">((MFZ615*$H$21)+$H$22)*1000/MFX615</f>
        <v>5299516.0000000009</v>
      </c>
      <c r="MGV615" s="3">
        <f t="shared" ref="MGV615" si="562">MGU615-MGT615</f>
        <v>5299516.0000000009</v>
      </c>
      <c r="MGW615" s="3">
        <f t="shared" ref="MGW615" si="563">((MGB615*$J$21)+$J$22)*1000/MFX615</f>
        <v>68408010000</v>
      </c>
      <c r="MGX615" s="3"/>
      <c r="MHA615" t="e">
        <f>ABS(100*(MGT615-MGT616)/(AVERAGE(MGT615:MGT616)))</f>
        <v>#DIV/0!</v>
      </c>
      <c r="MHG615">
        <f>ABS(100*(MGU615-MGU616)/(AVERAGE(MGU615:MGU616)))</f>
        <v>100</v>
      </c>
      <c r="MHM615">
        <f>ABS(100*(MGV615-MGV616)/(AVERAGE(MGV615:MGV616)))</f>
        <v>100</v>
      </c>
      <c r="MHS615">
        <f>ABS(100*(MGW615-MGW616)/(AVERAGE(MGW615:MGW616)))</f>
        <v>100</v>
      </c>
      <c r="MHW615" s="3">
        <f>AVERAGE(MGT615:MGT616)</f>
        <v>0</v>
      </c>
      <c r="MHX615" s="3">
        <f>AVERAGE(MGU615:MGU616)</f>
        <v>5299516.0000000009</v>
      </c>
      <c r="MHY615" s="3">
        <f>AVERAGE(MGV615:MGV616)</f>
        <v>5299516.0000000009</v>
      </c>
      <c r="MHZ615" s="3">
        <f>AVERAGE(MGW615:MGW616)</f>
        <v>68408010000</v>
      </c>
      <c r="MIC615">
        <v>39</v>
      </c>
      <c r="MID615">
        <v>11</v>
      </c>
      <c r="MIE615" t="s">
        <v>131</v>
      </c>
      <c r="MIF615" t="s">
        <v>27</v>
      </c>
      <c r="MII615">
        <v>0.5</v>
      </c>
      <c r="MIJ615">
        <v>0.5</v>
      </c>
      <c r="MIK615">
        <v>3208</v>
      </c>
      <c r="MIL615">
        <v>5673</v>
      </c>
      <c r="MIN615">
        <v>2016</v>
      </c>
      <c r="MIO615">
        <v>2.8759999999999999</v>
      </c>
      <c r="MIP615">
        <v>5.0839999999999996</v>
      </c>
      <c r="MIQ615">
        <v>2.2080000000000002</v>
      </c>
      <c r="MIS615">
        <v>9.5000000000000001E-2</v>
      </c>
      <c r="MIT615">
        <v>1</v>
      </c>
      <c r="MIU615">
        <v>0</v>
      </c>
      <c r="MIV615">
        <v>0</v>
      </c>
      <c r="MIX615">
        <v>0</v>
      </c>
      <c r="MJA615" s="1">
        <v>44851</v>
      </c>
      <c r="MJB615" s="6">
        <v>0.80452546296296301</v>
      </c>
      <c r="MJD615">
        <v>1</v>
      </c>
      <c r="MJF615" s="3">
        <f t="shared" ref="MJF615" si="564">((MIK615*$F$21)+$F$22)*1000/MII615</f>
        <v>0</v>
      </c>
      <c r="MJG615" s="3">
        <f t="shared" ref="MJG615" si="565">((MIL615*$H$21)+$H$22)*1000/MIJ615</f>
        <v>5299516.0000000009</v>
      </c>
      <c r="MJH615" s="3">
        <f t="shared" ref="MJH615" si="566">MJG615-MJF615</f>
        <v>5299516.0000000009</v>
      </c>
      <c r="MJI615" s="3">
        <f t="shared" ref="MJI615" si="567">((MIN615*$J$21)+$J$22)*1000/MIJ615</f>
        <v>68408010000</v>
      </c>
      <c r="MJJ615" s="3"/>
      <c r="MJM615" t="e">
        <f>ABS(100*(MJF615-MJF616)/(AVERAGE(MJF615:MJF616)))</f>
        <v>#DIV/0!</v>
      </c>
      <c r="MJS615">
        <f>ABS(100*(MJG615-MJG616)/(AVERAGE(MJG615:MJG616)))</f>
        <v>100</v>
      </c>
      <c r="MJY615">
        <f>ABS(100*(MJH615-MJH616)/(AVERAGE(MJH615:MJH616)))</f>
        <v>100</v>
      </c>
      <c r="MKE615">
        <f>ABS(100*(MJI615-MJI616)/(AVERAGE(MJI615:MJI616)))</f>
        <v>100</v>
      </c>
      <c r="MKI615" s="3">
        <f>AVERAGE(MJF615:MJF616)</f>
        <v>0</v>
      </c>
      <c r="MKJ615" s="3">
        <f>AVERAGE(MJG615:MJG616)</f>
        <v>5299516.0000000009</v>
      </c>
      <c r="MKK615" s="3">
        <f>AVERAGE(MJH615:MJH616)</f>
        <v>5299516.0000000009</v>
      </c>
      <c r="MKL615" s="3">
        <f>AVERAGE(MJI615:MJI616)</f>
        <v>68408010000</v>
      </c>
      <c r="MKO615">
        <v>39</v>
      </c>
      <c r="MKP615">
        <v>11</v>
      </c>
      <c r="MKQ615" t="s">
        <v>131</v>
      </c>
      <c r="MKR615" t="s">
        <v>27</v>
      </c>
      <c r="MKU615">
        <v>0.5</v>
      </c>
      <c r="MKV615">
        <v>0.5</v>
      </c>
      <c r="MKW615">
        <v>3208</v>
      </c>
      <c r="MKX615">
        <v>5673</v>
      </c>
      <c r="MKZ615">
        <v>2016</v>
      </c>
      <c r="MLA615">
        <v>2.8759999999999999</v>
      </c>
      <c r="MLB615">
        <v>5.0839999999999996</v>
      </c>
      <c r="MLC615">
        <v>2.2080000000000002</v>
      </c>
      <c r="MLE615">
        <v>9.5000000000000001E-2</v>
      </c>
      <c r="MLF615">
        <v>1</v>
      </c>
      <c r="MLG615">
        <v>0</v>
      </c>
      <c r="MLH615">
        <v>0</v>
      </c>
      <c r="MLJ615">
        <v>0</v>
      </c>
      <c r="MLM615" s="1">
        <v>44851</v>
      </c>
      <c r="MLN615" s="6">
        <v>0.80452546296296301</v>
      </c>
      <c r="MLP615">
        <v>1</v>
      </c>
      <c r="MLR615" s="3">
        <f t="shared" ref="MLR615" si="568">((MKW615*$F$21)+$F$22)*1000/MKU615</f>
        <v>0</v>
      </c>
      <c r="MLS615" s="3">
        <f t="shared" ref="MLS615" si="569">((MKX615*$H$21)+$H$22)*1000/MKV615</f>
        <v>5299516.0000000009</v>
      </c>
      <c r="MLT615" s="3">
        <f t="shared" ref="MLT615" si="570">MLS615-MLR615</f>
        <v>5299516.0000000009</v>
      </c>
      <c r="MLU615" s="3">
        <f t="shared" ref="MLU615" si="571">((MKZ615*$J$21)+$J$22)*1000/MKV615</f>
        <v>68408010000</v>
      </c>
      <c r="MLV615" s="3"/>
      <c r="MLY615" t="e">
        <f>ABS(100*(MLR615-MLR616)/(AVERAGE(MLR615:MLR616)))</f>
        <v>#DIV/0!</v>
      </c>
      <c r="MME615">
        <f>ABS(100*(MLS615-MLS616)/(AVERAGE(MLS615:MLS616)))</f>
        <v>100</v>
      </c>
      <c r="MMK615">
        <f>ABS(100*(MLT615-MLT616)/(AVERAGE(MLT615:MLT616)))</f>
        <v>100</v>
      </c>
      <c r="MMQ615">
        <f>ABS(100*(MLU615-MLU616)/(AVERAGE(MLU615:MLU616)))</f>
        <v>100</v>
      </c>
      <c r="MMU615" s="3">
        <f>AVERAGE(MLR615:MLR616)</f>
        <v>0</v>
      </c>
      <c r="MMV615" s="3">
        <f>AVERAGE(MLS615:MLS616)</f>
        <v>5299516.0000000009</v>
      </c>
      <c r="MMW615" s="3">
        <f>AVERAGE(MLT615:MLT616)</f>
        <v>5299516.0000000009</v>
      </c>
      <c r="MMX615" s="3">
        <f>AVERAGE(MLU615:MLU616)</f>
        <v>68408010000</v>
      </c>
      <c r="MNA615">
        <v>39</v>
      </c>
      <c r="MNB615">
        <v>11</v>
      </c>
      <c r="MNC615" t="s">
        <v>131</v>
      </c>
      <c r="MND615" t="s">
        <v>27</v>
      </c>
      <c r="MNG615">
        <v>0.5</v>
      </c>
      <c r="MNH615">
        <v>0.5</v>
      </c>
      <c r="MNI615">
        <v>3208</v>
      </c>
      <c r="MNJ615">
        <v>5673</v>
      </c>
      <c r="MNL615">
        <v>2016</v>
      </c>
      <c r="MNM615">
        <v>2.8759999999999999</v>
      </c>
      <c r="MNN615">
        <v>5.0839999999999996</v>
      </c>
      <c r="MNO615">
        <v>2.2080000000000002</v>
      </c>
      <c r="MNQ615">
        <v>9.5000000000000001E-2</v>
      </c>
      <c r="MNR615">
        <v>1</v>
      </c>
      <c r="MNS615">
        <v>0</v>
      </c>
      <c r="MNT615">
        <v>0</v>
      </c>
      <c r="MNV615">
        <v>0</v>
      </c>
      <c r="MNY615" s="1">
        <v>44851</v>
      </c>
      <c r="MNZ615" s="6">
        <v>0.80452546296296301</v>
      </c>
      <c r="MOB615">
        <v>1</v>
      </c>
      <c r="MOD615" s="3">
        <f t="shared" ref="MOD615" si="572">((MNI615*$F$21)+$F$22)*1000/MNG615</f>
        <v>0</v>
      </c>
      <c r="MOE615" s="3">
        <f t="shared" ref="MOE615" si="573">((MNJ615*$H$21)+$H$22)*1000/MNH615</f>
        <v>5299516.0000000009</v>
      </c>
      <c r="MOF615" s="3">
        <f t="shared" ref="MOF615" si="574">MOE615-MOD615</f>
        <v>5299516.0000000009</v>
      </c>
      <c r="MOG615" s="3">
        <f t="shared" ref="MOG615" si="575">((MNL615*$J$21)+$J$22)*1000/MNH615</f>
        <v>68408010000</v>
      </c>
      <c r="MOH615" s="3"/>
      <c r="MOK615" t="e">
        <f>ABS(100*(MOD615-MOD616)/(AVERAGE(MOD615:MOD616)))</f>
        <v>#DIV/0!</v>
      </c>
      <c r="MOQ615">
        <f>ABS(100*(MOE615-MOE616)/(AVERAGE(MOE615:MOE616)))</f>
        <v>100</v>
      </c>
      <c r="MOW615">
        <f>ABS(100*(MOF615-MOF616)/(AVERAGE(MOF615:MOF616)))</f>
        <v>100</v>
      </c>
      <c r="MPC615">
        <f>ABS(100*(MOG615-MOG616)/(AVERAGE(MOG615:MOG616)))</f>
        <v>100</v>
      </c>
      <c r="MPG615" s="3">
        <f>AVERAGE(MOD615:MOD616)</f>
        <v>0</v>
      </c>
      <c r="MPH615" s="3">
        <f>AVERAGE(MOE615:MOE616)</f>
        <v>5299516.0000000009</v>
      </c>
      <c r="MPI615" s="3">
        <f>AVERAGE(MOF615:MOF616)</f>
        <v>5299516.0000000009</v>
      </c>
      <c r="MPJ615" s="3">
        <f>AVERAGE(MOG615:MOG616)</f>
        <v>68408010000</v>
      </c>
      <c r="MPM615">
        <v>39</v>
      </c>
      <c r="MPN615">
        <v>11</v>
      </c>
      <c r="MPO615" t="s">
        <v>131</v>
      </c>
      <c r="MPP615" t="s">
        <v>27</v>
      </c>
      <c r="MPS615">
        <v>0.5</v>
      </c>
      <c r="MPT615">
        <v>0.5</v>
      </c>
      <c r="MPU615">
        <v>3208</v>
      </c>
      <c r="MPV615">
        <v>5673</v>
      </c>
      <c r="MPX615">
        <v>2016</v>
      </c>
      <c r="MPY615">
        <v>2.8759999999999999</v>
      </c>
      <c r="MPZ615">
        <v>5.0839999999999996</v>
      </c>
      <c r="MQA615">
        <v>2.2080000000000002</v>
      </c>
      <c r="MQC615">
        <v>9.5000000000000001E-2</v>
      </c>
      <c r="MQD615">
        <v>1</v>
      </c>
      <c r="MQE615">
        <v>0</v>
      </c>
      <c r="MQF615">
        <v>0</v>
      </c>
      <c r="MQH615">
        <v>0</v>
      </c>
      <c r="MQK615" s="1">
        <v>44851</v>
      </c>
      <c r="MQL615" s="6">
        <v>0.80452546296296301</v>
      </c>
      <c r="MQN615">
        <v>1</v>
      </c>
      <c r="MQP615" s="3">
        <f t="shared" ref="MQP615" si="576">((MPU615*$F$21)+$F$22)*1000/MPS615</f>
        <v>0</v>
      </c>
      <c r="MQQ615" s="3">
        <f t="shared" ref="MQQ615" si="577">((MPV615*$H$21)+$H$22)*1000/MPT615</f>
        <v>5299516.0000000009</v>
      </c>
      <c r="MQR615" s="3">
        <f t="shared" ref="MQR615" si="578">MQQ615-MQP615</f>
        <v>5299516.0000000009</v>
      </c>
      <c r="MQS615" s="3">
        <f t="shared" ref="MQS615" si="579">((MPX615*$J$21)+$J$22)*1000/MPT615</f>
        <v>68408010000</v>
      </c>
      <c r="MQT615" s="3"/>
      <c r="MQW615" t="e">
        <f>ABS(100*(MQP615-MQP616)/(AVERAGE(MQP615:MQP616)))</f>
        <v>#DIV/0!</v>
      </c>
      <c r="MRC615">
        <f>ABS(100*(MQQ615-MQQ616)/(AVERAGE(MQQ615:MQQ616)))</f>
        <v>100</v>
      </c>
      <c r="MRI615">
        <f>ABS(100*(MQR615-MQR616)/(AVERAGE(MQR615:MQR616)))</f>
        <v>100</v>
      </c>
      <c r="MRO615">
        <f>ABS(100*(MQS615-MQS616)/(AVERAGE(MQS615:MQS616)))</f>
        <v>100</v>
      </c>
      <c r="MRS615" s="3">
        <f>AVERAGE(MQP615:MQP616)</f>
        <v>0</v>
      </c>
      <c r="MRT615" s="3">
        <f>AVERAGE(MQQ615:MQQ616)</f>
        <v>5299516.0000000009</v>
      </c>
      <c r="MRU615" s="3">
        <f>AVERAGE(MQR615:MQR616)</f>
        <v>5299516.0000000009</v>
      </c>
      <c r="MRV615" s="3">
        <f>AVERAGE(MQS615:MQS616)</f>
        <v>68408010000</v>
      </c>
      <c r="MRY615">
        <v>39</v>
      </c>
      <c r="MRZ615">
        <v>11</v>
      </c>
      <c r="MSA615" t="s">
        <v>131</v>
      </c>
      <c r="MSB615" t="s">
        <v>27</v>
      </c>
      <c r="MSE615">
        <v>0.5</v>
      </c>
      <c r="MSF615">
        <v>0.5</v>
      </c>
      <c r="MSG615">
        <v>3208</v>
      </c>
      <c r="MSH615">
        <v>5673</v>
      </c>
      <c r="MSJ615">
        <v>2016</v>
      </c>
      <c r="MSK615">
        <v>2.8759999999999999</v>
      </c>
      <c r="MSL615">
        <v>5.0839999999999996</v>
      </c>
      <c r="MSM615">
        <v>2.2080000000000002</v>
      </c>
      <c r="MSO615">
        <v>9.5000000000000001E-2</v>
      </c>
      <c r="MSP615">
        <v>1</v>
      </c>
      <c r="MSQ615">
        <v>0</v>
      </c>
      <c r="MSR615">
        <v>0</v>
      </c>
      <c r="MST615">
        <v>0</v>
      </c>
      <c r="MSW615" s="1">
        <v>44851</v>
      </c>
      <c r="MSX615" s="6">
        <v>0.80452546296296301</v>
      </c>
      <c r="MSZ615">
        <v>1</v>
      </c>
      <c r="MTB615" s="3">
        <f t="shared" ref="MTB615" si="580">((MSG615*$F$21)+$F$22)*1000/MSE615</f>
        <v>0</v>
      </c>
      <c r="MTC615" s="3">
        <f t="shared" ref="MTC615" si="581">((MSH615*$H$21)+$H$22)*1000/MSF615</f>
        <v>5299516.0000000009</v>
      </c>
      <c r="MTD615" s="3">
        <f t="shared" ref="MTD615" si="582">MTC615-MTB615</f>
        <v>5299516.0000000009</v>
      </c>
      <c r="MTE615" s="3">
        <f t="shared" ref="MTE615" si="583">((MSJ615*$J$21)+$J$22)*1000/MSF615</f>
        <v>68408010000</v>
      </c>
      <c r="MTF615" s="3"/>
      <c r="MTI615" t="e">
        <f>ABS(100*(MTB615-MTB616)/(AVERAGE(MTB615:MTB616)))</f>
        <v>#DIV/0!</v>
      </c>
      <c r="MTO615">
        <f>ABS(100*(MTC615-MTC616)/(AVERAGE(MTC615:MTC616)))</f>
        <v>100</v>
      </c>
      <c r="MTU615">
        <f>ABS(100*(MTD615-MTD616)/(AVERAGE(MTD615:MTD616)))</f>
        <v>100</v>
      </c>
      <c r="MUA615">
        <f>ABS(100*(MTE615-MTE616)/(AVERAGE(MTE615:MTE616)))</f>
        <v>100</v>
      </c>
      <c r="MUE615" s="3">
        <f>AVERAGE(MTB615:MTB616)</f>
        <v>0</v>
      </c>
      <c r="MUF615" s="3">
        <f>AVERAGE(MTC615:MTC616)</f>
        <v>5299516.0000000009</v>
      </c>
      <c r="MUG615" s="3">
        <f>AVERAGE(MTD615:MTD616)</f>
        <v>5299516.0000000009</v>
      </c>
      <c r="MUH615" s="3">
        <f>AVERAGE(MTE615:MTE616)</f>
        <v>68408010000</v>
      </c>
      <c r="MUK615">
        <v>39</v>
      </c>
      <c r="MUL615">
        <v>11</v>
      </c>
      <c r="MUM615" t="s">
        <v>131</v>
      </c>
      <c r="MUN615" t="s">
        <v>27</v>
      </c>
      <c r="MUQ615">
        <v>0.5</v>
      </c>
      <c r="MUR615">
        <v>0.5</v>
      </c>
      <c r="MUS615">
        <v>3208</v>
      </c>
      <c r="MUT615">
        <v>5673</v>
      </c>
      <c r="MUV615">
        <v>2016</v>
      </c>
      <c r="MUW615">
        <v>2.8759999999999999</v>
      </c>
      <c r="MUX615">
        <v>5.0839999999999996</v>
      </c>
      <c r="MUY615">
        <v>2.2080000000000002</v>
      </c>
      <c r="MVA615">
        <v>9.5000000000000001E-2</v>
      </c>
      <c r="MVB615">
        <v>1</v>
      </c>
      <c r="MVC615">
        <v>0</v>
      </c>
      <c r="MVD615">
        <v>0</v>
      </c>
      <c r="MVF615">
        <v>0</v>
      </c>
      <c r="MVI615" s="1">
        <v>44851</v>
      </c>
      <c r="MVJ615" s="6">
        <v>0.80452546296296301</v>
      </c>
      <c r="MVL615">
        <v>1</v>
      </c>
      <c r="MVN615" s="3">
        <f t="shared" ref="MVN615" si="584">((MUS615*$F$21)+$F$22)*1000/MUQ615</f>
        <v>0</v>
      </c>
      <c r="MVO615" s="3">
        <f t="shared" ref="MVO615" si="585">((MUT615*$H$21)+$H$22)*1000/MUR615</f>
        <v>5299516.0000000009</v>
      </c>
      <c r="MVP615" s="3">
        <f t="shared" ref="MVP615" si="586">MVO615-MVN615</f>
        <v>5299516.0000000009</v>
      </c>
      <c r="MVQ615" s="3">
        <f t="shared" ref="MVQ615" si="587">((MUV615*$J$21)+$J$22)*1000/MUR615</f>
        <v>68408010000</v>
      </c>
      <c r="MVR615" s="3"/>
      <c r="MVU615" t="e">
        <f>ABS(100*(MVN615-MVN616)/(AVERAGE(MVN615:MVN616)))</f>
        <v>#DIV/0!</v>
      </c>
      <c r="MWA615">
        <f>ABS(100*(MVO615-MVO616)/(AVERAGE(MVO615:MVO616)))</f>
        <v>100</v>
      </c>
      <c r="MWG615">
        <f>ABS(100*(MVP615-MVP616)/(AVERAGE(MVP615:MVP616)))</f>
        <v>100</v>
      </c>
      <c r="MWM615">
        <f>ABS(100*(MVQ615-MVQ616)/(AVERAGE(MVQ615:MVQ616)))</f>
        <v>100</v>
      </c>
      <c r="MWQ615" s="3">
        <f>AVERAGE(MVN615:MVN616)</f>
        <v>0</v>
      </c>
      <c r="MWR615" s="3">
        <f>AVERAGE(MVO615:MVO616)</f>
        <v>5299516.0000000009</v>
      </c>
      <c r="MWS615" s="3">
        <f>AVERAGE(MVP615:MVP616)</f>
        <v>5299516.0000000009</v>
      </c>
      <c r="MWT615" s="3">
        <f>AVERAGE(MVQ615:MVQ616)</f>
        <v>68408010000</v>
      </c>
      <c r="MWW615">
        <v>39</v>
      </c>
      <c r="MWX615">
        <v>11</v>
      </c>
      <c r="MWY615" t="s">
        <v>131</v>
      </c>
      <c r="MWZ615" t="s">
        <v>27</v>
      </c>
      <c r="MXC615">
        <v>0.5</v>
      </c>
      <c r="MXD615">
        <v>0.5</v>
      </c>
      <c r="MXE615">
        <v>3208</v>
      </c>
      <c r="MXF615">
        <v>5673</v>
      </c>
      <c r="MXH615">
        <v>2016</v>
      </c>
      <c r="MXI615">
        <v>2.8759999999999999</v>
      </c>
      <c r="MXJ615">
        <v>5.0839999999999996</v>
      </c>
      <c r="MXK615">
        <v>2.2080000000000002</v>
      </c>
      <c r="MXM615">
        <v>9.5000000000000001E-2</v>
      </c>
      <c r="MXN615">
        <v>1</v>
      </c>
      <c r="MXO615">
        <v>0</v>
      </c>
      <c r="MXP615">
        <v>0</v>
      </c>
      <c r="MXR615">
        <v>0</v>
      </c>
      <c r="MXU615" s="1">
        <v>44851</v>
      </c>
      <c r="MXV615" s="6">
        <v>0.80452546296296301</v>
      </c>
      <c r="MXX615">
        <v>1</v>
      </c>
      <c r="MXZ615" s="3">
        <f t="shared" ref="MXZ615" si="588">((MXE615*$F$21)+$F$22)*1000/MXC615</f>
        <v>0</v>
      </c>
      <c r="MYA615" s="3">
        <f t="shared" ref="MYA615" si="589">((MXF615*$H$21)+$H$22)*1000/MXD615</f>
        <v>5299516.0000000009</v>
      </c>
      <c r="MYB615" s="3">
        <f t="shared" ref="MYB615" si="590">MYA615-MXZ615</f>
        <v>5299516.0000000009</v>
      </c>
      <c r="MYC615" s="3">
        <f t="shared" ref="MYC615" si="591">((MXH615*$J$21)+$J$22)*1000/MXD615</f>
        <v>68408010000</v>
      </c>
      <c r="MYD615" s="3"/>
      <c r="MYG615" t="e">
        <f>ABS(100*(MXZ615-MXZ616)/(AVERAGE(MXZ615:MXZ616)))</f>
        <v>#DIV/0!</v>
      </c>
      <c r="MYM615">
        <f>ABS(100*(MYA615-MYA616)/(AVERAGE(MYA615:MYA616)))</f>
        <v>100</v>
      </c>
      <c r="MYS615">
        <f>ABS(100*(MYB615-MYB616)/(AVERAGE(MYB615:MYB616)))</f>
        <v>100</v>
      </c>
      <c r="MYY615">
        <f>ABS(100*(MYC615-MYC616)/(AVERAGE(MYC615:MYC616)))</f>
        <v>100</v>
      </c>
      <c r="MZC615" s="3">
        <f>AVERAGE(MXZ615:MXZ616)</f>
        <v>0</v>
      </c>
      <c r="MZD615" s="3">
        <f>AVERAGE(MYA615:MYA616)</f>
        <v>5299516.0000000009</v>
      </c>
      <c r="MZE615" s="3">
        <f>AVERAGE(MYB615:MYB616)</f>
        <v>5299516.0000000009</v>
      </c>
      <c r="MZF615" s="3">
        <f>AVERAGE(MYC615:MYC616)</f>
        <v>68408010000</v>
      </c>
      <c r="MZI615">
        <v>39</v>
      </c>
      <c r="MZJ615">
        <v>11</v>
      </c>
      <c r="MZK615" t="s">
        <v>131</v>
      </c>
      <c r="MZL615" t="s">
        <v>27</v>
      </c>
      <c r="MZO615">
        <v>0.5</v>
      </c>
      <c r="MZP615">
        <v>0.5</v>
      </c>
      <c r="MZQ615">
        <v>3208</v>
      </c>
      <c r="MZR615">
        <v>5673</v>
      </c>
      <c r="MZT615">
        <v>2016</v>
      </c>
      <c r="MZU615">
        <v>2.8759999999999999</v>
      </c>
      <c r="MZV615">
        <v>5.0839999999999996</v>
      </c>
      <c r="MZW615">
        <v>2.2080000000000002</v>
      </c>
      <c r="MZY615">
        <v>9.5000000000000001E-2</v>
      </c>
      <c r="MZZ615">
        <v>1</v>
      </c>
      <c r="NAA615">
        <v>0</v>
      </c>
      <c r="NAB615">
        <v>0</v>
      </c>
      <c r="NAD615">
        <v>0</v>
      </c>
      <c r="NAG615" s="1">
        <v>44851</v>
      </c>
      <c r="NAH615" s="6">
        <v>0.80452546296296301</v>
      </c>
      <c r="NAJ615">
        <v>1</v>
      </c>
      <c r="NAL615" s="3">
        <f t="shared" ref="NAL615" si="592">((MZQ615*$F$21)+$F$22)*1000/MZO615</f>
        <v>0</v>
      </c>
      <c r="NAM615" s="3">
        <f t="shared" ref="NAM615" si="593">((MZR615*$H$21)+$H$22)*1000/MZP615</f>
        <v>5299516.0000000009</v>
      </c>
      <c r="NAN615" s="3">
        <f t="shared" ref="NAN615" si="594">NAM615-NAL615</f>
        <v>5299516.0000000009</v>
      </c>
      <c r="NAO615" s="3">
        <f t="shared" ref="NAO615" si="595">((MZT615*$J$21)+$J$22)*1000/MZP615</f>
        <v>68408010000</v>
      </c>
      <c r="NAP615" s="3"/>
      <c r="NAS615" t="e">
        <f>ABS(100*(NAL615-NAL616)/(AVERAGE(NAL615:NAL616)))</f>
        <v>#DIV/0!</v>
      </c>
      <c r="NAY615">
        <f>ABS(100*(NAM615-NAM616)/(AVERAGE(NAM615:NAM616)))</f>
        <v>100</v>
      </c>
      <c r="NBE615">
        <f>ABS(100*(NAN615-NAN616)/(AVERAGE(NAN615:NAN616)))</f>
        <v>100</v>
      </c>
      <c r="NBK615">
        <f>ABS(100*(NAO615-NAO616)/(AVERAGE(NAO615:NAO616)))</f>
        <v>100</v>
      </c>
      <c r="NBO615" s="3">
        <f>AVERAGE(NAL615:NAL616)</f>
        <v>0</v>
      </c>
      <c r="NBP615" s="3">
        <f>AVERAGE(NAM615:NAM616)</f>
        <v>5299516.0000000009</v>
      </c>
      <c r="NBQ615" s="3">
        <f>AVERAGE(NAN615:NAN616)</f>
        <v>5299516.0000000009</v>
      </c>
      <c r="NBR615" s="3">
        <f>AVERAGE(NAO615:NAO616)</f>
        <v>68408010000</v>
      </c>
      <c r="NBU615">
        <v>39</v>
      </c>
      <c r="NBV615">
        <v>11</v>
      </c>
      <c r="NBW615" t="s">
        <v>131</v>
      </c>
      <c r="NBX615" t="s">
        <v>27</v>
      </c>
      <c r="NCA615">
        <v>0.5</v>
      </c>
      <c r="NCB615">
        <v>0.5</v>
      </c>
      <c r="NCC615">
        <v>3208</v>
      </c>
      <c r="NCD615">
        <v>5673</v>
      </c>
      <c r="NCF615">
        <v>2016</v>
      </c>
      <c r="NCG615">
        <v>2.8759999999999999</v>
      </c>
      <c r="NCH615">
        <v>5.0839999999999996</v>
      </c>
      <c r="NCI615">
        <v>2.2080000000000002</v>
      </c>
      <c r="NCK615">
        <v>9.5000000000000001E-2</v>
      </c>
      <c r="NCL615">
        <v>1</v>
      </c>
      <c r="NCM615">
        <v>0</v>
      </c>
      <c r="NCN615">
        <v>0</v>
      </c>
      <c r="NCP615">
        <v>0</v>
      </c>
      <c r="NCS615" s="1">
        <v>44851</v>
      </c>
      <c r="NCT615" s="6">
        <v>0.80452546296296301</v>
      </c>
      <c r="NCV615">
        <v>1</v>
      </c>
      <c r="NCX615" s="3">
        <f t="shared" ref="NCX615" si="596">((NCC615*$F$21)+$F$22)*1000/NCA615</f>
        <v>0</v>
      </c>
      <c r="NCY615" s="3">
        <f t="shared" ref="NCY615" si="597">((NCD615*$H$21)+$H$22)*1000/NCB615</f>
        <v>5299516.0000000009</v>
      </c>
      <c r="NCZ615" s="3">
        <f t="shared" ref="NCZ615" si="598">NCY615-NCX615</f>
        <v>5299516.0000000009</v>
      </c>
      <c r="NDA615" s="3">
        <f t="shared" ref="NDA615" si="599">((NCF615*$J$21)+$J$22)*1000/NCB615</f>
        <v>68408010000</v>
      </c>
      <c r="NDB615" s="3"/>
      <c r="NDE615" t="e">
        <f>ABS(100*(NCX615-NCX616)/(AVERAGE(NCX615:NCX616)))</f>
        <v>#DIV/0!</v>
      </c>
      <c r="NDK615">
        <f>ABS(100*(NCY615-NCY616)/(AVERAGE(NCY615:NCY616)))</f>
        <v>100</v>
      </c>
      <c r="NDQ615">
        <f>ABS(100*(NCZ615-NCZ616)/(AVERAGE(NCZ615:NCZ616)))</f>
        <v>100</v>
      </c>
      <c r="NDW615">
        <f>ABS(100*(NDA615-NDA616)/(AVERAGE(NDA615:NDA616)))</f>
        <v>100</v>
      </c>
      <c r="NEA615" s="3">
        <f>AVERAGE(NCX615:NCX616)</f>
        <v>0</v>
      </c>
      <c r="NEB615" s="3">
        <f>AVERAGE(NCY615:NCY616)</f>
        <v>5299516.0000000009</v>
      </c>
      <c r="NEC615" s="3">
        <f>AVERAGE(NCZ615:NCZ616)</f>
        <v>5299516.0000000009</v>
      </c>
      <c r="NED615" s="3">
        <f>AVERAGE(NDA615:NDA616)</f>
        <v>68408010000</v>
      </c>
      <c r="NEG615">
        <v>39</v>
      </c>
      <c r="NEH615">
        <v>11</v>
      </c>
      <c r="NEI615" t="s">
        <v>131</v>
      </c>
      <c r="NEJ615" t="s">
        <v>27</v>
      </c>
      <c r="NEM615">
        <v>0.5</v>
      </c>
      <c r="NEN615">
        <v>0.5</v>
      </c>
      <c r="NEO615">
        <v>3208</v>
      </c>
      <c r="NEP615">
        <v>5673</v>
      </c>
      <c r="NER615">
        <v>2016</v>
      </c>
      <c r="NES615">
        <v>2.8759999999999999</v>
      </c>
      <c r="NET615">
        <v>5.0839999999999996</v>
      </c>
      <c r="NEU615">
        <v>2.2080000000000002</v>
      </c>
      <c r="NEW615">
        <v>9.5000000000000001E-2</v>
      </c>
      <c r="NEX615">
        <v>1</v>
      </c>
      <c r="NEY615">
        <v>0</v>
      </c>
      <c r="NEZ615">
        <v>0</v>
      </c>
      <c r="NFB615">
        <v>0</v>
      </c>
      <c r="NFE615" s="1">
        <v>44851</v>
      </c>
      <c r="NFF615" s="6">
        <v>0.80452546296296301</v>
      </c>
      <c r="NFH615">
        <v>1</v>
      </c>
      <c r="NFJ615" s="3">
        <f t="shared" ref="NFJ615" si="600">((NEO615*$F$21)+$F$22)*1000/NEM615</f>
        <v>0</v>
      </c>
      <c r="NFK615" s="3">
        <f t="shared" ref="NFK615" si="601">((NEP615*$H$21)+$H$22)*1000/NEN615</f>
        <v>5299516.0000000009</v>
      </c>
      <c r="NFL615" s="3">
        <f t="shared" ref="NFL615" si="602">NFK615-NFJ615</f>
        <v>5299516.0000000009</v>
      </c>
      <c r="NFM615" s="3">
        <f t="shared" ref="NFM615" si="603">((NER615*$J$21)+$J$22)*1000/NEN615</f>
        <v>68408010000</v>
      </c>
      <c r="NFN615" s="3"/>
      <c r="NFQ615" t="e">
        <f>ABS(100*(NFJ615-NFJ616)/(AVERAGE(NFJ615:NFJ616)))</f>
        <v>#DIV/0!</v>
      </c>
      <c r="NFW615">
        <f>ABS(100*(NFK615-NFK616)/(AVERAGE(NFK615:NFK616)))</f>
        <v>100</v>
      </c>
      <c r="NGC615">
        <f>ABS(100*(NFL615-NFL616)/(AVERAGE(NFL615:NFL616)))</f>
        <v>100</v>
      </c>
      <c r="NGI615">
        <f>ABS(100*(NFM615-NFM616)/(AVERAGE(NFM615:NFM616)))</f>
        <v>100</v>
      </c>
      <c r="NGM615" s="3">
        <f>AVERAGE(NFJ615:NFJ616)</f>
        <v>0</v>
      </c>
      <c r="NGN615" s="3">
        <f>AVERAGE(NFK615:NFK616)</f>
        <v>5299516.0000000009</v>
      </c>
      <c r="NGO615" s="3">
        <f>AVERAGE(NFL615:NFL616)</f>
        <v>5299516.0000000009</v>
      </c>
      <c r="NGP615" s="3">
        <f>AVERAGE(NFM615:NFM616)</f>
        <v>68408010000</v>
      </c>
      <c r="NGS615">
        <v>39</v>
      </c>
      <c r="NGT615">
        <v>11</v>
      </c>
      <c r="NGU615" t="s">
        <v>131</v>
      </c>
      <c r="NGV615" t="s">
        <v>27</v>
      </c>
      <c r="NGY615">
        <v>0.5</v>
      </c>
      <c r="NGZ615">
        <v>0.5</v>
      </c>
      <c r="NHA615">
        <v>3208</v>
      </c>
      <c r="NHB615">
        <v>5673</v>
      </c>
      <c r="NHD615">
        <v>2016</v>
      </c>
      <c r="NHE615">
        <v>2.8759999999999999</v>
      </c>
      <c r="NHF615">
        <v>5.0839999999999996</v>
      </c>
      <c r="NHG615">
        <v>2.2080000000000002</v>
      </c>
      <c r="NHI615">
        <v>9.5000000000000001E-2</v>
      </c>
      <c r="NHJ615">
        <v>1</v>
      </c>
      <c r="NHK615">
        <v>0</v>
      </c>
      <c r="NHL615">
        <v>0</v>
      </c>
      <c r="NHN615">
        <v>0</v>
      </c>
      <c r="NHQ615" s="1">
        <v>44851</v>
      </c>
      <c r="NHR615" s="6">
        <v>0.80452546296296301</v>
      </c>
      <c r="NHT615">
        <v>1</v>
      </c>
      <c r="NHV615" s="3">
        <f t="shared" ref="NHV615" si="604">((NHA615*$F$21)+$F$22)*1000/NGY615</f>
        <v>0</v>
      </c>
      <c r="NHW615" s="3">
        <f t="shared" ref="NHW615" si="605">((NHB615*$H$21)+$H$22)*1000/NGZ615</f>
        <v>5299516.0000000009</v>
      </c>
      <c r="NHX615" s="3">
        <f t="shared" ref="NHX615" si="606">NHW615-NHV615</f>
        <v>5299516.0000000009</v>
      </c>
      <c r="NHY615" s="3">
        <f t="shared" ref="NHY615" si="607">((NHD615*$J$21)+$J$22)*1000/NGZ615</f>
        <v>68408010000</v>
      </c>
      <c r="NHZ615" s="3"/>
      <c r="NIC615" t="e">
        <f>ABS(100*(NHV615-NHV616)/(AVERAGE(NHV615:NHV616)))</f>
        <v>#DIV/0!</v>
      </c>
      <c r="NII615">
        <f>ABS(100*(NHW615-NHW616)/(AVERAGE(NHW615:NHW616)))</f>
        <v>100</v>
      </c>
      <c r="NIO615">
        <f>ABS(100*(NHX615-NHX616)/(AVERAGE(NHX615:NHX616)))</f>
        <v>100</v>
      </c>
      <c r="NIU615">
        <f>ABS(100*(NHY615-NHY616)/(AVERAGE(NHY615:NHY616)))</f>
        <v>100</v>
      </c>
      <c r="NIY615" s="3">
        <f>AVERAGE(NHV615:NHV616)</f>
        <v>0</v>
      </c>
      <c r="NIZ615" s="3">
        <f>AVERAGE(NHW615:NHW616)</f>
        <v>5299516.0000000009</v>
      </c>
      <c r="NJA615" s="3">
        <f>AVERAGE(NHX615:NHX616)</f>
        <v>5299516.0000000009</v>
      </c>
      <c r="NJB615" s="3">
        <f>AVERAGE(NHY615:NHY616)</f>
        <v>68408010000</v>
      </c>
      <c r="NJE615">
        <v>39</v>
      </c>
      <c r="NJF615">
        <v>11</v>
      </c>
      <c r="NJG615" t="s">
        <v>131</v>
      </c>
      <c r="NJH615" t="s">
        <v>27</v>
      </c>
      <c r="NJK615">
        <v>0.5</v>
      </c>
      <c r="NJL615">
        <v>0.5</v>
      </c>
      <c r="NJM615">
        <v>3208</v>
      </c>
      <c r="NJN615">
        <v>5673</v>
      </c>
      <c r="NJP615">
        <v>2016</v>
      </c>
      <c r="NJQ615">
        <v>2.8759999999999999</v>
      </c>
      <c r="NJR615">
        <v>5.0839999999999996</v>
      </c>
      <c r="NJS615">
        <v>2.2080000000000002</v>
      </c>
      <c r="NJU615">
        <v>9.5000000000000001E-2</v>
      </c>
      <c r="NJV615">
        <v>1</v>
      </c>
      <c r="NJW615">
        <v>0</v>
      </c>
      <c r="NJX615">
        <v>0</v>
      </c>
      <c r="NJZ615">
        <v>0</v>
      </c>
      <c r="NKC615" s="1">
        <v>44851</v>
      </c>
      <c r="NKD615" s="6">
        <v>0.80452546296296301</v>
      </c>
      <c r="NKF615">
        <v>1</v>
      </c>
      <c r="NKH615" s="3">
        <f t="shared" ref="NKH615" si="608">((NJM615*$F$21)+$F$22)*1000/NJK615</f>
        <v>0</v>
      </c>
      <c r="NKI615" s="3">
        <f t="shared" ref="NKI615" si="609">((NJN615*$H$21)+$H$22)*1000/NJL615</f>
        <v>5299516.0000000009</v>
      </c>
      <c r="NKJ615" s="3">
        <f t="shared" ref="NKJ615" si="610">NKI615-NKH615</f>
        <v>5299516.0000000009</v>
      </c>
      <c r="NKK615" s="3">
        <f t="shared" ref="NKK615" si="611">((NJP615*$J$21)+$J$22)*1000/NJL615</f>
        <v>68408010000</v>
      </c>
      <c r="NKL615" s="3"/>
      <c r="NKO615" t="e">
        <f>ABS(100*(NKH615-NKH616)/(AVERAGE(NKH615:NKH616)))</f>
        <v>#DIV/0!</v>
      </c>
      <c r="NKU615">
        <f>ABS(100*(NKI615-NKI616)/(AVERAGE(NKI615:NKI616)))</f>
        <v>100</v>
      </c>
      <c r="NLA615">
        <f>ABS(100*(NKJ615-NKJ616)/(AVERAGE(NKJ615:NKJ616)))</f>
        <v>100</v>
      </c>
      <c r="NLG615">
        <f>ABS(100*(NKK615-NKK616)/(AVERAGE(NKK615:NKK616)))</f>
        <v>100</v>
      </c>
      <c r="NLK615" s="3">
        <f>AVERAGE(NKH615:NKH616)</f>
        <v>0</v>
      </c>
      <c r="NLL615" s="3">
        <f>AVERAGE(NKI615:NKI616)</f>
        <v>5299516.0000000009</v>
      </c>
      <c r="NLM615" s="3">
        <f>AVERAGE(NKJ615:NKJ616)</f>
        <v>5299516.0000000009</v>
      </c>
      <c r="NLN615" s="3">
        <f>AVERAGE(NKK615:NKK616)</f>
        <v>68408010000</v>
      </c>
      <c r="NLQ615">
        <v>39</v>
      </c>
      <c r="NLR615">
        <v>11</v>
      </c>
      <c r="NLS615" t="s">
        <v>131</v>
      </c>
      <c r="NLT615" t="s">
        <v>27</v>
      </c>
      <c r="NLW615">
        <v>0.5</v>
      </c>
      <c r="NLX615">
        <v>0.5</v>
      </c>
      <c r="NLY615">
        <v>3208</v>
      </c>
      <c r="NLZ615">
        <v>5673</v>
      </c>
      <c r="NMB615">
        <v>2016</v>
      </c>
      <c r="NMC615">
        <v>2.8759999999999999</v>
      </c>
      <c r="NMD615">
        <v>5.0839999999999996</v>
      </c>
      <c r="NME615">
        <v>2.2080000000000002</v>
      </c>
      <c r="NMG615">
        <v>9.5000000000000001E-2</v>
      </c>
      <c r="NMH615">
        <v>1</v>
      </c>
      <c r="NMI615">
        <v>0</v>
      </c>
      <c r="NMJ615">
        <v>0</v>
      </c>
      <c r="NML615">
        <v>0</v>
      </c>
      <c r="NMO615" s="1">
        <v>44851</v>
      </c>
      <c r="NMP615" s="6">
        <v>0.80452546296296301</v>
      </c>
      <c r="NMR615">
        <v>1</v>
      </c>
      <c r="NMT615" s="3">
        <f t="shared" ref="NMT615" si="612">((NLY615*$F$21)+$F$22)*1000/NLW615</f>
        <v>0</v>
      </c>
      <c r="NMU615" s="3">
        <f t="shared" ref="NMU615" si="613">((NLZ615*$H$21)+$H$22)*1000/NLX615</f>
        <v>5299516.0000000009</v>
      </c>
      <c r="NMV615" s="3">
        <f t="shared" ref="NMV615" si="614">NMU615-NMT615</f>
        <v>5299516.0000000009</v>
      </c>
      <c r="NMW615" s="3">
        <f t="shared" ref="NMW615" si="615">((NMB615*$J$21)+$J$22)*1000/NLX615</f>
        <v>68408010000</v>
      </c>
      <c r="NMX615" s="3"/>
      <c r="NNA615" t="e">
        <f>ABS(100*(NMT615-NMT616)/(AVERAGE(NMT615:NMT616)))</f>
        <v>#DIV/0!</v>
      </c>
      <c r="NNG615">
        <f>ABS(100*(NMU615-NMU616)/(AVERAGE(NMU615:NMU616)))</f>
        <v>100</v>
      </c>
      <c r="NNM615">
        <f>ABS(100*(NMV615-NMV616)/(AVERAGE(NMV615:NMV616)))</f>
        <v>100</v>
      </c>
      <c r="NNS615">
        <f>ABS(100*(NMW615-NMW616)/(AVERAGE(NMW615:NMW616)))</f>
        <v>100</v>
      </c>
      <c r="NNW615" s="3">
        <f>AVERAGE(NMT615:NMT616)</f>
        <v>0</v>
      </c>
      <c r="NNX615" s="3">
        <f>AVERAGE(NMU615:NMU616)</f>
        <v>5299516.0000000009</v>
      </c>
      <c r="NNY615" s="3">
        <f>AVERAGE(NMV615:NMV616)</f>
        <v>5299516.0000000009</v>
      </c>
      <c r="NNZ615" s="3">
        <f>AVERAGE(NMW615:NMW616)</f>
        <v>68408010000</v>
      </c>
      <c r="NOC615">
        <v>39</v>
      </c>
      <c r="NOD615">
        <v>11</v>
      </c>
      <c r="NOE615" t="s">
        <v>131</v>
      </c>
      <c r="NOF615" t="s">
        <v>27</v>
      </c>
      <c r="NOI615">
        <v>0.5</v>
      </c>
      <c r="NOJ615">
        <v>0.5</v>
      </c>
      <c r="NOK615">
        <v>3208</v>
      </c>
      <c r="NOL615">
        <v>5673</v>
      </c>
      <c r="NON615">
        <v>2016</v>
      </c>
      <c r="NOO615">
        <v>2.8759999999999999</v>
      </c>
      <c r="NOP615">
        <v>5.0839999999999996</v>
      </c>
      <c r="NOQ615">
        <v>2.2080000000000002</v>
      </c>
      <c r="NOS615">
        <v>9.5000000000000001E-2</v>
      </c>
      <c r="NOT615">
        <v>1</v>
      </c>
      <c r="NOU615">
        <v>0</v>
      </c>
      <c r="NOV615">
        <v>0</v>
      </c>
      <c r="NOX615">
        <v>0</v>
      </c>
      <c r="NPA615" s="1">
        <v>44851</v>
      </c>
      <c r="NPB615" s="6">
        <v>0.80452546296296301</v>
      </c>
      <c r="NPD615">
        <v>1</v>
      </c>
      <c r="NPF615" s="3">
        <f t="shared" ref="NPF615" si="616">((NOK615*$F$21)+$F$22)*1000/NOI615</f>
        <v>0</v>
      </c>
      <c r="NPG615" s="3">
        <f t="shared" ref="NPG615" si="617">((NOL615*$H$21)+$H$22)*1000/NOJ615</f>
        <v>5299516.0000000009</v>
      </c>
      <c r="NPH615" s="3">
        <f t="shared" ref="NPH615" si="618">NPG615-NPF615</f>
        <v>5299516.0000000009</v>
      </c>
      <c r="NPI615" s="3">
        <f t="shared" ref="NPI615" si="619">((NON615*$J$21)+$J$22)*1000/NOJ615</f>
        <v>68408010000</v>
      </c>
      <c r="NPJ615" s="3"/>
      <c r="NPM615" t="e">
        <f>ABS(100*(NPF615-NPF616)/(AVERAGE(NPF615:NPF616)))</f>
        <v>#DIV/0!</v>
      </c>
      <c r="NPS615">
        <f>ABS(100*(NPG615-NPG616)/(AVERAGE(NPG615:NPG616)))</f>
        <v>100</v>
      </c>
      <c r="NPY615">
        <f>ABS(100*(NPH615-NPH616)/(AVERAGE(NPH615:NPH616)))</f>
        <v>100</v>
      </c>
      <c r="NQE615">
        <f>ABS(100*(NPI615-NPI616)/(AVERAGE(NPI615:NPI616)))</f>
        <v>100</v>
      </c>
      <c r="NQI615" s="3">
        <f>AVERAGE(NPF615:NPF616)</f>
        <v>0</v>
      </c>
      <c r="NQJ615" s="3">
        <f>AVERAGE(NPG615:NPG616)</f>
        <v>5299516.0000000009</v>
      </c>
      <c r="NQK615" s="3">
        <f>AVERAGE(NPH615:NPH616)</f>
        <v>5299516.0000000009</v>
      </c>
      <c r="NQL615" s="3">
        <f>AVERAGE(NPI615:NPI616)</f>
        <v>68408010000</v>
      </c>
      <c r="NQO615">
        <v>39</v>
      </c>
      <c r="NQP615">
        <v>11</v>
      </c>
      <c r="NQQ615" t="s">
        <v>131</v>
      </c>
      <c r="NQR615" t="s">
        <v>27</v>
      </c>
      <c r="NQU615">
        <v>0.5</v>
      </c>
      <c r="NQV615">
        <v>0.5</v>
      </c>
      <c r="NQW615">
        <v>3208</v>
      </c>
      <c r="NQX615">
        <v>5673</v>
      </c>
      <c r="NQZ615">
        <v>2016</v>
      </c>
      <c r="NRA615">
        <v>2.8759999999999999</v>
      </c>
      <c r="NRB615">
        <v>5.0839999999999996</v>
      </c>
      <c r="NRC615">
        <v>2.2080000000000002</v>
      </c>
      <c r="NRE615">
        <v>9.5000000000000001E-2</v>
      </c>
      <c r="NRF615">
        <v>1</v>
      </c>
      <c r="NRG615">
        <v>0</v>
      </c>
      <c r="NRH615">
        <v>0</v>
      </c>
      <c r="NRJ615">
        <v>0</v>
      </c>
      <c r="NRM615" s="1">
        <v>44851</v>
      </c>
      <c r="NRN615" s="6">
        <v>0.80452546296296301</v>
      </c>
      <c r="NRP615">
        <v>1</v>
      </c>
      <c r="NRR615" s="3">
        <f t="shared" ref="NRR615" si="620">((NQW615*$F$21)+$F$22)*1000/NQU615</f>
        <v>0</v>
      </c>
      <c r="NRS615" s="3">
        <f t="shared" ref="NRS615" si="621">((NQX615*$H$21)+$H$22)*1000/NQV615</f>
        <v>5299516.0000000009</v>
      </c>
      <c r="NRT615" s="3">
        <f t="shared" ref="NRT615" si="622">NRS615-NRR615</f>
        <v>5299516.0000000009</v>
      </c>
      <c r="NRU615" s="3">
        <f t="shared" ref="NRU615" si="623">((NQZ615*$J$21)+$J$22)*1000/NQV615</f>
        <v>68408010000</v>
      </c>
      <c r="NRV615" s="3"/>
      <c r="NRY615" t="e">
        <f>ABS(100*(NRR615-NRR616)/(AVERAGE(NRR615:NRR616)))</f>
        <v>#DIV/0!</v>
      </c>
      <c r="NSE615">
        <f>ABS(100*(NRS615-NRS616)/(AVERAGE(NRS615:NRS616)))</f>
        <v>100</v>
      </c>
      <c r="NSK615">
        <f>ABS(100*(NRT615-NRT616)/(AVERAGE(NRT615:NRT616)))</f>
        <v>100</v>
      </c>
      <c r="NSQ615">
        <f>ABS(100*(NRU615-NRU616)/(AVERAGE(NRU615:NRU616)))</f>
        <v>100</v>
      </c>
      <c r="NSU615" s="3">
        <f>AVERAGE(NRR615:NRR616)</f>
        <v>0</v>
      </c>
      <c r="NSV615" s="3">
        <f>AVERAGE(NRS615:NRS616)</f>
        <v>5299516.0000000009</v>
      </c>
      <c r="NSW615" s="3">
        <f>AVERAGE(NRT615:NRT616)</f>
        <v>5299516.0000000009</v>
      </c>
      <c r="NSX615" s="3">
        <f>AVERAGE(NRU615:NRU616)</f>
        <v>68408010000</v>
      </c>
      <c r="NTA615">
        <v>39</v>
      </c>
      <c r="NTB615">
        <v>11</v>
      </c>
      <c r="NTC615" t="s">
        <v>131</v>
      </c>
      <c r="NTD615" t="s">
        <v>27</v>
      </c>
      <c r="NTG615">
        <v>0.5</v>
      </c>
      <c r="NTH615">
        <v>0.5</v>
      </c>
      <c r="NTI615">
        <v>3208</v>
      </c>
      <c r="NTJ615">
        <v>5673</v>
      </c>
      <c r="NTL615">
        <v>2016</v>
      </c>
      <c r="NTM615">
        <v>2.8759999999999999</v>
      </c>
      <c r="NTN615">
        <v>5.0839999999999996</v>
      </c>
      <c r="NTO615">
        <v>2.2080000000000002</v>
      </c>
      <c r="NTQ615">
        <v>9.5000000000000001E-2</v>
      </c>
      <c r="NTR615">
        <v>1</v>
      </c>
      <c r="NTS615">
        <v>0</v>
      </c>
      <c r="NTT615">
        <v>0</v>
      </c>
      <c r="NTV615">
        <v>0</v>
      </c>
      <c r="NTY615" s="1">
        <v>44851</v>
      </c>
      <c r="NTZ615" s="6">
        <v>0.80452546296296301</v>
      </c>
      <c r="NUB615">
        <v>1</v>
      </c>
      <c r="NUD615" s="3">
        <f t="shared" ref="NUD615" si="624">((NTI615*$F$21)+$F$22)*1000/NTG615</f>
        <v>0</v>
      </c>
      <c r="NUE615" s="3">
        <f t="shared" ref="NUE615" si="625">((NTJ615*$H$21)+$H$22)*1000/NTH615</f>
        <v>5299516.0000000009</v>
      </c>
      <c r="NUF615" s="3">
        <f t="shared" ref="NUF615" si="626">NUE615-NUD615</f>
        <v>5299516.0000000009</v>
      </c>
      <c r="NUG615" s="3">
        <f t="shared" ref="NUG615" si="627">((NTL615*$J$21)+$J$22)*1000/NTH615</f>
        <v>68408010000</v>
      </c>
      <c r="NUH615" s="3"/>
      <c r="NUK615" t="e">
        <f>ABS(100*(NUD615-NUD616)/(AVERAGE(NUD615:NUD616)))</f>
        <v>#DIV/0!</v>
      </c>
      <c r="NUQ615">
        <f>ABS(100*(NUE615-NUE616)/(AVERAGE(NUE615:NUE616)))</f>
        <v>100</v>
      </c>
      <c r="NUW615">
        <f>ABS(100*(NUF615-NUF616)/(AVERAGE(NUF615:NUF616)))</f>
        <v>100</v>
      </c>
      <c r="NVC615">
        <f>ABS(100*(NUG615-NUG616)/(AVERAGE(NUG615:NUG616)))</f>
        <v>100</v>
      </c>
      <c r="NVG615" s="3">
        <f>AVERAGE(NUD615:NUD616)</f>
        <v>0</v>
      </c>
      <c r="NVH615" s="3">
        <f>AVERAGE(NUE615:NUE616)</f>
        <v>5299516.0000000009</v>
      </c>
      <c r="NVI615" s="3">
        <f>AVERAGE(NUF615:NUF616)</f>
        <v>5299516.0000000009</v>
      </c>
      <c r="NVJ615" s="3">
        <f>AVERAGE(NUG615:NUG616)</f>
        <v>68408010000</v>
      </c>
      <c r="NVM615">
        <v>39</v>
      </c>
      <c r="NVN615">
        <v>11</v>
      </c>
      <c r="NVO615" t="s">
        <v>131</v>
      </c>
      <c r="NVP615" t="s">
        <v>27</v>
      </c>
      <c r="NVS615">
        <v>0.5</v>
      </c>
      <c r="NVT615">
        <v>0.5</v>
      </c>
      <c r="NVU615">
        <v>3208</v>
      </c>
      <c r="NVV615">
        <v>5673</v>
      </c>
      <c r="NVX615">
        <v>2016</v>
      </c>
      <c r="NVY615">
        <v>2.8759999999999999</v>
      </c>
      <c r="NVZ615">
        <v>5.0839999999999996</v>
      </c>
      <c r="NWA615">
        <v>2.2080000000000002</v>
      </c>
      <c r="NWC615">
        <v>9.5000000000000001E-2</v>
      </c>
      <c r="NWD615">
        <v>1</v>
      </c>
      <c r="NWE615">
        <v>0</v>
      </c>
      <c r="NWF615">
        <v>0</v>
      </c>
      <c r="NWH615">
        <v>0</v>
      </c>
      <c r="NWK615" s="1">
        <v>44851</v>
      </c>
      <c r="NWL615" s="6">
        <v>0.80452546296296301</v>
      </c>
      <c r="NWN615">
        <v>1</v>
      </c>
      <c r="NWP615" s="3">
        <f t="shared" ref="NWP615" si="628">((NVU615*$F$21)+$F$22)*1000/NVS615</f>
        <v>0</v>
      </c>
      <c r="NWQ615" s="3">
        <f t="shared" ref="NWQ615" si="629">((NVV615*$H$21)+$H$22)*1000/NVT615</f>
        <v>5299516.0000000009</v>
      </c>
      <c r="NWR615" s="3">
        <f t="shared" ref="NWR615" si="630">NWQ615-NWP615</f>
        <v>5299516.0000000009</v>
      </c>
      <c r="NWS615" s="3">
        <f t="shared" ref="NWS615" si="631">((NVX615*$J$21)+$J$22)*1000/NVT615</f>
        <v>68408010000</v>
      </c>
      <c r="NWT615" s="3"/>
      <c r="NWW615" t="e">
        <f>ABS(100*(NWP615-NWP616)/(AVERAGE(NWP615:NWP616)))</f>
        <v>#DIV/0!</v>
      </c>
      <c r="NXC615">
        <f>ABS(100*(NWQ615-NWQ616)/(AVERAGE(NWQ615:NWQ616)))</f>
        <v>100</v>
      </c>
      <c r="NXI615">
        <f>ABS(100*(NWR615-NWR616)/(AVERAGE(NWR615:NWR616)))</f>
        <v>100</v>
      </c>
      <c r="NXO615">
        <f>ABS(100*(NWS615-NWS616)/(AVERAGE(NWS615:NWS616)))</f>
        <v>100</v>
      </c>
      <c r="NXS615" s="3">
        <f>AVERAGE(NWP615:NWP616)</f>
        <v>0</v>
      </c>
      <c r="NXT615" s="3">
        <f>AVERAGE(NWQ615:NWQ616)</f>
        <v>5299516.0000000009</v>
      </c>
      <c r="NXU615" s="3">
        <f>AVERAGE(NWR615:NWR616)</f>
        <v>5299516.0000000009</v>
      </c>
      <c r="NXV615" s="3">
        <f>AVERAGE(NWS615:NWS616)</f>
        <v>68408010000</v>
      </c>
      <c r="NXY615">
        <v>39</v>
      </c>
      <c r="NXZ615">
        <v>11</v>
      </c>
      <c r="NYA615" t="s">
        <v>131</v>
      </c>
      <c r="NYB615" t="s">
        <v>27</v>
      </c>
      <c r="NYE615">
        <v>0.5</v>
      </c>
      <c r="NYF615">
        <v>0.5</v>
      </c>
      <c r="NYG615">
        <v>3208</v>
      </c>
      <c r="NYH615">
        <v>5673</v>
      </c>
      <c r="NYJ615">
        <v>2016</v>
      </c>
      <c r="NYK615">
        <v>2.8759999999999999</v>
      </c>
      <c r="NYL615">
        <v>5.0839999999999996</v>
      </c>
      <c r="NYM615">
        <v>2.2080000000000002</v>
      </c>
      <c r="NYO615">
        <v>9.5000000000000001E-2</v>
      </c>
      <c r="NYP615">
        <v>1</v>
      </c>
      <c r="NYQ615">
        <v>0</v>
      </c>
      <c r="NYR615">
        <v>0</v>
      </c>
      <c r="NYT615">
        <v>0</v>
      </c>
      <c r="NYW615" s="1">
        <v>44851</v>
      </c>
      <c r="NYX615" s="6">
        <v>0.80452546296296301</v>
      </c>
      <c r="NYZ615">
        <v>1</v>
      </c>
      <c r="NZB615" s="3">
        <f t="shared" ref="NZB615" si="632">((NYG615*$F$21)+$F$22)*1000/NYE615</f>
        <v>0</v>
      </c>
      <c r="NZC615" s="3">
        <f t="shared" ref="NZC615" si="633">((NYH615*$H$21)+$H$22)*1000/NYF615</f>
        <v>5299516.0000000009</v>
      </c>
      <c r="NZD615" s="3">
        <f t="shared" ref="NZD615" si="634">NZC615-NZB615</f>
        <v>5299516.0000000009</v>
      </c>
      <c r="NZE615" s="3">
        <f t="shared" ref="NZE615" si="635">((NYJ615*$J$21)+$J$22)*1000/NYF615</f>
        <v>68408010000</v>
      </c>
      <c r="NZF615" s="3"/>
      <c r="NZI615" t="e">
        <f>ABS(100*(NZB615-NZB616)/(AVERAGE(NZB615:NZB616)))</f>
        <v>#DIV/0!</v>
      </c>
      <c r="NZO615">
        <f>ABS(100*(NZC615-NZC616)/(AVERAGE(NZC615:NZC616)))</f>
        <v>100</v>
      </c>
      <c r="NZU615">
        <f>ABS(100*(NZD615-NZD616)/(AVERAGE(NZD615:NZD616)))</f>
        <v>100</v>
      </c>
      <c r="OAA615">
        <f>ABS(100*(NZE615-NZE616)/(AVERAGE(NZE615:NZE616)))</f>
        <v>100</v>
      </c>
      <c r="OAE615" s="3">
        <f>AVERAGE(NZB615:NZB616)</f>
        <v>0</v>
      </c>
      <c r="OAF615" s="3">
        <f>AVERAGE(NZC615:NZC616)</f>
        <v>5299516.0000000009</v>
      </c>
      <c r="OAG615" s="3">
        <f>AVERAGE(NZD615:NZD616)</f>
        <v>5299516.0000000009</v>
      </c>
      <c r="OAH615" s="3">
        <f>AVERAGE(NZE615:NZE616)</f>
        <v>68408010000</v>
      </c>
      <c r="OAK615">
        <v>39</v>
      </c>
      <c r="OAL615">
        <v>11</v>
      </c>
      <c r="OAM615" t="s">
        <v>131</v>
      </c>
      <c r="OAN615" t="s">
        <v>27</v>
      </c>
      <c r="OAQ615">
        <v>0.5</v>
      </c>
      <c r="OAR615">
        <v>0.5</v>
      </c>
      <c r="OAS615">
        <v>3208</v>
      </c>
      <c r="OAT615">
        <v>5673</v>
      </c>
      <c r="OAV615">
        <v>2016</v>
      </c>
      <c r="OAW615">
        <v>2.8759999999999999</v>
      </c>
      <c r="OAX615">
        <v>5.0839999999999996</v>
      </c>
      <c r="OAY615">
        <v>2.2080000000000002</v>
      </c>
      <c r="OBA615">
        <v>9.5000000000000001E-2</v>
      </c>
      <c r="OBB615">
        <v>1</v>
      </c>
      <c r="OBC615">
        <v>0</v>
      </c>
      <c r="OBD615">
        <v>0</v>
      </c>
      <c r="OBF615">
        <v>0</v>
      </c>
      <c r="OBI615" s="1">
        <v>44851</v>
      </c>
      <c r="OBJ615" s="6">
        <v>0.80452546296296301</v>
      </c>
      <c r="OBL615">
        <v>1</v>
      </c>
      <c r="OBN615" s="3">
        <f t="shared" ref="OBN615" si="636">((OAS615*$F$21)+$F$22)*1000/OAQ615</f>
        <v>0</v>
      </c>
      <c r="OBO615" s="3">
        <f t="shared" ref="OBO615" si="637">((OAT615*$H$21)+$H$22)*1000/OAR615</f>
        <v>5299516.0000000009</v>
      </c>
      <c r="OBP615" s="3">
        <f t="shared" ref="OBP615" si="638">OBO615-OBN615</f>
        <v>5299516.0000000009</v>
      </c>
      <c r="OBQ615" s="3">
        <f t="shared" ref="OBQ615" si="639">((OAV615*$J$21)+$J$22)*1000/OAR615</f>
        <v>68408010000</v>
      </c>
      <c r="OBR615" s="3"/>
      <c r="OBU615" t="e">
        <f>ABS(100*(OBN615-OBN616)/(AVERAGE(OBN615:OBN616)))</f>
        <v>#DIV/0!</v>
      </c>
      <c r="OCA615">
        <f>ABS(100*(OBO615-OBO616)/(AVERAGE(OBO615:OBO616)))</f>
        <v>100</v>
      </c>
      <c r="OCG615">
        <f>ABS(100*(OBP615-OBP616)/(AVERAGE(OBP615:OBP616)))</f>
        <v>100</v>
      </c>
      <c r="OCM615">
        <f>ABS(100*(OBQ615-OBQ616)/(AVERAGE(OBQ615:OBQ616)))</f>
        <v>100</v>
      </c>
      <c r="OCQ615" s="3">
        <f>AVERAGE(OBN615:OBN616)</f>
        <v>0</v>
      </c>
      <c r="OCR615" s="3">
        <f>AVERAGE(OBO615:OBO616)</f>
        <v>5299516.0000000009</v>
      </c>
      <c r="OCS615" s="3">
        <f>AVERAGE(OBP615:OBP616)</f>
        <v>5299516.0000000009</v>
      </c>
      <c r="OCT615" s="3">
        <f>AVERAGE(OBQ615:OBQ616)</f>
        <v>68408010000</v>
      </c>
      <c r="OCW615">
        <v>39</v>
      </c>
      <c r="OCX615">
        <v>11</v>
      </c>
      <c r="OCY615" t="s">
        <v>131</v>
      </c>
      <c r="OCZ615" t="s">
        <v>27</v>
      </c>
      <c r="ODC615">
        <v>0.5</v>
      </c>
      <c r="ODD615">
        <v>0.5</v>
      </c>
      <c r="ODE615">
        <v>3208</v>
      </c>
      <c r="ODF615">
        <v>5673</v>
      </c>
      <c r="ODH615">
        <v>2016</v>
      </c>
      <c r="ODI615">
        <v>2.8759999999999999</v>
      </c>
      <c r="ODJ615">
        <v>5.0839999999999996</v>
      </c>
      <c r="ODK615">
        <v>2.2080000000000002</v>
      </c>
      <c r="ODM615">
        <v>9.5000000000000001E-2</v>
      </c>
      <c r="ODN615">
        <v>1</v>
      </c>
      <c r="ODO615">
        <v>0</v>
      </c>
      <c r="ODP615">
        <v>0</v>
      </c>
      <c r="ODR615">
        <v>0</v>
      </c>
      <c r="ODU615" s="1">
        <v>44851</v>
      </c>
      <c r="ODV615" s="6">
        <v>0.80452546296296301</v>
      </c>
      <c r="ODX615">
        <v>1</v>
      </c>
      <c r="ODZ615" s="3">
        <f t="shared" ref="ODZ615" si="640">((ODE615*$F$21)+$F$22)*1000/ODC615</f>
        <v>0</v>
      </c>
      <c r="OEA615" s="3">
        <f t="shared" ref="OEA615" si="641">((ODF615*$H$21)+$H$22)*1000/ODD615</f>
        <v>5299516.0000000009</v>
      </c>
      <c r="OEB615" s="3">
        <f t="shared" ref="OEB615" si="642">OEA615-ODZ615</f>
        <v>5299516.0000000009</v>
      </c>
      <c r="OEC615" s="3">
        <f t="shared" ref="OEC615" si="643">((ODH615*$J$21)+$J$22)*1000/ODD615</f>
        <v>68408010000</v>
      </c>
      <c r="OED615" s="3"/>
      <c r="OEG615" t="e">
        <f>ABS(100*(ODZ615-ODZ616)/(AVERAGE(ODZ615:ODZ616)))</f>
        <v>#DIV/0!</v>
      </c>
      <c r="OEM615">
        <f>ABS(100*(OEA615-OEA616)/(AVERAGE(OEA615:OEA616)))</f>
        <v>100</v>
      </c>
      <c r="OES615">
        <f>ABS(100*(OEB615-OEB616)/(AVERAGE(OEB615:OEB616)))</f>
        <v>100</v>
      </c>
      <c r="OEY615">
        <f>ABS(100*(OEC615-OEC616)/(AVERAGE(OEC615:OEC616)))</f>
        <v>100</v>
      </c>
      <c r="OFC615" s="3">
        <f>AVERAGE(ODZ615:ODZ616)</f>
        <v>0</v>
      </c>
      <c r="OFD615" s="3">
        <f>AVERAGE(OEA615:OEA616)</f>
        <v>5299516.0000000009</v>
      </c>
      <c r="OFE615" s="3">
        <f>AVERAGE(OEB615:OEB616)</f>
        <v>5299516.0000000009</v>
      </c>
      <c r="OFF615" s="3">
        <f>AVERAGE(OEC615:OEC616)</f>
        <v>68408010000</v>
      </c>
      <c r="OFI615">
        <v>39</v>
      </c>
      <c r="OFJ615">
        <v>11</v>
      </c>
      <c r="OFK615" t="s">
        <v>131</v>
      </c>
      <c r="OFL615" t="s">
        <v>27</v>
      </c>
      <c r="OFO615">
        <v>0.5</v>
      </c>
      <c r="OFP615">
        <v>0.5</v>
      </c>
      <c r="OFQ615">
        <v>3208</v>
      </c>
      <c r="OFR615">
        <v>5673</v>
      </c>
      <c r="OFT615">
        <v>2016</v>
      </c>
      <c r="OFU615">
        <v>2.8759999999999999</v>
      </c>
      <c r="OFV615">
        <v>5.0839999999999996</v>
      </c>
      <c r="OFW615">
        <v>2.2080000000000002</v>
      </c>
      <c r="OFY615">
        <v>9.5000000000000001E-2</v>
      </c>
      <c r="OFZ615">
        <v>1</v>
      </c>
      <c r="OGA615">
        <v>0</v>
      </c>
      <c r="OGB615">
        <v>0</v>
      </c>
      <c r="OGD615">
        <v>0</v>
      </c>
      <c r="OGG615" s="1">
        <v>44851</v>
      </c>
      <c r="OGH615" s="6">
        <v>0.80452546296296301</v>
      </c>
      <c r="OGJ615">
        <v>1</v>
      </c>
      <c r="OGL615" s="3">
        <f t="shared" ref="OGL615" si="644">((OFQ615*$F$21)+$F$22)*1000/OFO615</f>
        <v>0</v>
      </c>
      <c r="OGM615" s="3">
        <f t="shared" ref="OGM615" si="645">((OFR615*$H$21)+$H$22)*1000/OFP615</f>
        <v>5299516.0000000009</v>
      </c>
      <c r="OGN615" s="3">
        <f t="shared" ref="OGN615" si="646">OGM615-OGL615</f>
        <v>5299516.0000000009</v>
      </c>
      <c r="OGO615" s="3">
        <f t="shared" ref="OGO615" si="647">((OFT615*$J$21)+$J$22)*1000/OFP615</f>
        <v>68408010000</v>
      </c>
      <c r="OGP615" s="3"/>
      <c r="OGS615" t="e">
        <f>ABS(100*(OGL615-OGL616)/(AVERAGE(OGL615:OGL616)))</f>
        <v>#DIV/0!</v>
      </c>
      <c r="OGY615">
        <f>ABS(100*(OGM615-OGM616)/(AVERAGE(OGM615:OGM616)))</f>
        <v>100</v>
      </c>
      <c r="OHE615">
        <f>ABS(100*(OGN615-OGN616)/(AVERAGE(OGN615:OGN616)))</f>
        <v>100</v>
      </c>
      <c r="OHK615">
        <f>ABS(100*(OGO615-OGO616)/(AVERAGE(OGO615:OGO616)))</f>
        <v>100</v>
      </c>
      <c r="OHO615" s="3">
        <f>AVERAGE(OGL615:OGL616)</f>
        <v>0</v>
      </c>
      <c r="OHP615" s="3">
        <f>AVERAGE(OGM615:OGM616)</f>
        <v>5299516.0000000009</v>
      </c>
      <c r="OHQ615" s="3">
        <f>AVERAGE(OGN615:OGN616)</f>
        <v>5299516.0000000009</v>
      </c>
      <c r="OHR615" s="3">
        <f>AVERAGE(OGO615:OGO616)</f>
        <v>68408010000</v>
      </c>
      <c r="OHU615">
        <v>39</v>
      </c>
      <c r="OHV615">
        <v>11</v>
      </c>
      <c r="OHW615" t="s">
        <v>131</v>
      </c>
      <c r="OHX615" t="s">
        <v>27</v>
      </c>
      <c r="OIA615">
        <v>0.5</v>
      </c>
      <c r="OIB615">
        <v>0.5</v>
      </c>
      <c r="OIC615">
        <v>3208</v>
      </c>
      <c r="OID615">
        <v>5673</v>
      </c>
      <c r="OIF615">
        <v>2016</v>
      </c>
      <c r="OIG615">
        <v>2.8759999999999999</v>
      </c>
      <c r="OIH615">
        <v>5.0839999999999996</v>
      </c>
      <c r="OII615">
        <v>2.2080000000000002</v>
      </c>
      <c r="OIK615">
        <v>9.5000000000000001E-2</v>
      </c>
      <c r="OIL615">
        <v>1</v>
      </c>
      <c r="OIM615">
        <v>0</v>
      </c>
      <c r="OIN615">
        <v>0</v>
      </c>
      <c r="OIP615">
        <v>0</v>
      </c>
      <c r="OIS615" s="1">
        <v>44851</v>
      </c>
      <c r="OIT615" s="6">
        <v>0.80452546296296301</v>
      </c>
      <c r="OIV615">
        <v>1</v>
      </c>
      <c r="OIX615" s="3">
        <f t="shared" ref="OIX615" si="648">((OIC615*$F$21)+$F$22)*1000/OIA615</f>
        <v>0</v>
      </c>
      <c r="OIY615" s="3">
        <f t="shared" ref="OIY615" si="649">((OID615*$H$21)+$H$22)*1000/OIB615</f>
        <v>5299516.0000000009</v>
      </c>
      <c r="OIZ615" s="3">
        <f t="shared" ref="OIZ615" si="650">OIY615-OIX615</f>
        <v>5299516.0000000009</v>
      </c>
      <c r="OJA615" s="3">
        <f t="shared" ref="OJA615" si="651">((OIF615*$J$21)+$J$22)*1000/OIB615</f>
        <v>68408010000</v>
      </c>
      <c r="OJB615" s="3"/>
      <c r="OJE615" t="e">
        <f>ABS(100*(OIX615-OIX616)/(AVERAGE(OIX615:OIX616)))</f>
        <v>#DIV/0!</v>
      </c>
      <c r="OJK615">
        <f>ABS(100*(OIY615-OIY616)/(AVERAGE(OIY615:OIY616)))</f>
        <v>100</v>
      </c>
      <c r="OJQ615">
        <f>ABS(100*(OIZ615-OIZ616)/(AVERAGE(OIZ615:OIZ616)))</f>
        <v>100</v>
      </c>
      <c r="OJW615">
        <f>ABS(100*(OJA615-OJA616)/(AVERAGE(OJA615:OJA616)))</f>
        <v>100</v>
      </c>
      <c r="OKA615" s="3">
        <f>AVERAGE(OIX615:OIX616)</f>
        <v>0</v>
      </c>
      <c r="OKB615" s="3">
        <f>AVERAGE(OIY615:OIY616)</f>
        <v>5299516.0000000009</v>
      </c>
      <c r="OKC615" s="3">
        <f>AVERAGE(OIZ615:OIZ616)</f>
        <v>5299516.0000000009</v>
      </c>
      <c r="OKD615" s="3">
        <f>AVERAGE(OJA615:OJA616)</f>
        <v>68408010000</v>
      </c>
      <c r="OKG615">
        <v>39</v>
      </c>
      <c r="OKH615">
        <v>11</v>
      </c>
      <c r="OKI615" t="s">
        <v>131</v>
      </c>
      <c r="OKJ615" t="s">
        <v>27</v>
      </c>
      <c r="OKM615">
        <v>0.5</v>
      </c>
      <c r="OKN615">
        <v>0.5</v>
      </c>
      <c r="OKO615">
        <v>3208</v>
      </c>
      <c r="OKP615">
        <v>5673</v>
      </c>
      <c r="OKR615">
        <v>2016</v>
      </c>
      <c r="OKS615">
        <v>2.8759999999999999</v>
      </c>
      <c r="OKT615">
        <v>5.0839999999999996</v>
      </c>
      <c r="OKU615">
        <v>2.2080000000000002</v>
      </c>
      <c r="OKW615">
        <v>9.5000000000000001E-2</v>
      </c>
      <c r="OKX615">
        <v>1</v>
      </c>
      <c r="OKY615">
        <v>0</v>
      </c>
      <c r="OKZ615">
        <v>0</v>
      </c>
      <c r="OLB615">
        <v>0</v>
      </c>
      <c r="OLE615" s="1">
        <v>44851</v>
      </c>
      <c r="OLF615" s="6">
        <v>0.80452546296296301</v>
      </c>
      <c r="OLH615">
        <v>1</v>
      </c>
      <c r="OLJ615" s="3">
        <f t="shared" ref="OLJ615" si="652">((OKO615*$F$21)+$F$22)*1000/OKM615</f>
        <v>0</v>
      </c>
      <c r="OLK615" s="3">
        <f t="shared" ref="OLK615" si="653">((OKP615*$H$21)+$H$22)*1000/OKN615</f>
        <v>5299516.0000000009</v>
      </c>
      <c r="OLL615" s="3">
        <f t="shared" ref="OLL615" si="654">OLK615-OLJ615</f>
        <v>5299516.0000000009</v>
      </c>
      <c r="OLM615" s="3">
        <f t="shared" ref="OLM615" si="655">((OKR615*$J$21)+$J$22)*1000/OKN615</f>
        <v>68408010000</v>
      </c>
      <c r="OLN615" s="3"/>
      <c r="OLQ615" t="e">
        <f>ABS(100*(OLJ615-OLJ616)/(AVERAGE(OLJ615:OLJ616)))</f>
        <v>#DIV/0!</v>
      </c>
      <c r="OLW615">
        <f>ABS(100*(OLK615-OLK616)/(AVERAGE(OLK615:OLK616)))</f>
        <v>100</v>
      </c>
      <c r="OMC615">
        <f>ABS(100*(OLL615-OLL616)/(AVERAGE(OLL615:OLL616)))</f>
        <v>100</v>
      </c>
      <c r="OMI615">
        <f>ABS(100*(OLM615-OLM616)/(AVERAGE(OLM615:OLM616)))</f>
        <v>100</v>
      </c>
      <c r="OMM615" s="3">
        <f>AVERAGE(OLJ615:OLJ616)</f>
        <v>0</v>
      </c>
      <c r="OMN615" s="3">
        <f>AVERAGE(OLK615:OLK616)</f>
        <v>5299516.0000000009</v>
      </c>
      <c r="OMO615" s="3">
        <f>AVERAGE(OLL615:OLL616)</f>
        <v>5299516.0000000009</v>
      </c>
      <c r="OMP615" s="3">
        <f>AVERAGE(OLM615:OLM616)</f>
        <v>68408010000</v>
      </c>
      <c r="OMS615">
        <v>39</v>
      </c>
      <c r="OMT615">
        <v>11</v>
      </c>
      <c r="OMU615" t="s">
        <v>131</v>
      </c>
      <c r="OMV615" t="s">
        <v>27</v>
      </c>
      <c r="OMY615">
        <v>0.5</v>
      </c>
      <c r="OMZ615">
        <v>0.5</v>
      </c>
      <c r="ONA615">
        <v>3208</v>
      </c>
      <c r="ONB615">
        <v>5673</v>
      </c>
      <c r="OND615">
        <v>2016</v>
      </c>
      <c r="ONE615">
        <v>2.8759999999999999</v>
      </c>
      <c r="ONF615">
        <v>5.0839999999999996</v>
      </c>
      <c r="ONG615">
        <v>2.2080000000000002</v>
      </c>
      <c r="ONI615">
        <v>9.5000000000000001E-2</v>
      </c>
      <c r="ONJ615">
        <v>1</v>
      </c>
      <c r="ONK615">
        <v>0</v>
      </c>
      <c r="ONL615">
        <v>0</v>
      </c>
      <c r="ONN615">
        <v>0</v>
      </c>
      <c r="ONQ615" s="1">
        <v>44851</v>
      </c>
      <c r="ONR615" s="6">
        <v>0.80452546296296301</v>
      </c>
      <c r="ONT615">
        <v>1</v>
      </c>
      <c r="ONV615" s="3">
        <f t="shared" ref="ONV615" si="656">((ONA615*$F$21)+$F$22)*1000/OMY615</f>
        <v>0</v>
      </c>
      <c r="ONW615" s="3">
        <f t="shared" ref="ONW615" si="657">((ONB615*$H$21)+$H$22)*1000/OMZ615</f>
        <v>5299516.0000000009</v>
      </c>
      <c r="ONX615" s="3">
        <f t="shared" ref="ONX615" si="658">ONW615-ONV615</f>
        <v>5299516.0000000009</v>
      </c>
      <c r="ONY615" s="3">
        <f t="shared" ref="ONY615" si="659">((OND615*$J$21)+$J$22)*1000/OMZ615</f>
        <v>68408010000</v>
      </c>
      <c r="ONZ615" s="3"/>
      <c r="OOC615" t="e">
        <f>ABS(100*(ONV615-ONV616)/(AVERAGE(ONV615:ONV616)))</f>
        <v>#DIV/0!</v>
      </c>
      <c r="OOI615">
        <f>ABS(100*(ONW615-ONW616)/(AVERAGE(ONW615:ONW616)))</f>
        <v>100</v>
      </c>
      <c r="OOO615">
        <f>ABS(100*(ONX615-ONX616)/(AVERAGE(ONX615:ONX616)))</f>
        <v>100</v>
      </c>
      <c r="OOU615">
        <f>ABS(100*(ONY615-ONY616)/(AVERAGE(ONY615:ONY616)))</f>
        <v>100</v>
      </c>
      <c r="OOY615" s="3">
        <f>AVERAGE(ONV615:ONV616)</f>
        <v>0</v>
      </c>
      <c r="OOZ615" s="3">
        <f>AVERAGE(ONW615:ONW616)</f>
        <v>5299516.0000000009</v>
      </c>
      <c r="OPA615" s="3">
        <f>AVERAGE(ONX615:ONX616)</f>
        <v>5299516.0000000009</v>
      </c>
      <c r="OPB615" s="3">
        <f>AVERAGE(ONY615:ONY616)</f>
        <v>68408010000</v>
      </c>
      <c r="OPE615">
        <v>39</v>
      </c>
      <c r="OPF615">
        <v>11</v>
      </c>
      <c r="OPG615" t="s">
        <v>131</v>
      </c>
      <c r="OPH615" t="s">
        <v>27</v>
      </c>
      <c r="OPK615">
        <v>0.5</v>
      </c>
      <c r="OPL615">
        <v>0.5</v>
      </c>
      <c r="OPM615">
        <v>3208</v>
      </c>
      <c r="OPN615">
        <v>5673</v>
      </c>
      <c r="OPP615">
        <v>2016</v>
      </c>
      <c r="OPQ615">
        <v>2.8759999999999999</v>
      </c>
      <c r="OPR615">
        <v>5.0839999999999996</v>
      </c>
      <c r="OPS615">
        <v>2.2080000000000002</v>
      </c>
      <c r="OPU615">
        <v>9.5000000000000001E-2</v>
      </c>
      <c r="OPV615">
        <v>1</v>
      </c>
      <c r="OPW615">
        <v>0</v>
      </c>
      <c r="OPX615">
        <v>0</v>
      </c>
      <c r="OPZ615">
        <v>0</v>
      </c>
      <c r="OQC615" s="1">
        <v>44851</v>
      </c>
      <c r="OQD615" s="6">
        <v>0.80452546296296301</v>
      </c>
      <c r="OQF615">
        <v>1</v>
      </c>
      <c r="OQH615" s="3">
        <f t="shared" ref="OQH615" si="660">((OPM615*$F$21)+$F$22)*1000/OPK615</f>
        <v>0</v>
      </c>
      <c r="OQI615" s="3">
        <f t="shared" ref="OQI615" si="661">((OPN615*$H$21)+$H$22)*1000/OPL615</f>
        <v>5299516.0000000009</v>
      </c>
      <c r="OQJ615" s="3">
        <f t="shared" ref="OQJ615" si="662">OQI615-OQH615</f>
        <v>5299516.0000000009</v>
      </c>
      <c r="OQK615" s="3">
        <f t="shared" ref="OQK615" si="663">((OPP615*$J$21)+$J$22)*1000/OPL615</f>
        <v>68408010000</v>
      </c>
      <c r="OQL615" s="3"/>
      <c r="OQO615" t="e">
        <f>ABS(100*(OQH615-OQH616)/(AVERAGE(OQH615:OQH616)))</f>
        <v>#DIV/0!</v>
      </c>
      <c r="OQU615">
        <f>ABS(100*(OQI615-OQI616)/(AVERAGE(OQI615:OQI616)))</f>
        <v>100</v>
      </c>
      <c r="ORA615">
        <f>ABS(100*(OQJ615-OQJ616)/(AVERAGE(OQJ615:OQJ616)))</f>
        <v>100</v>
      </c>
      <c r="ORG615">
        <f>ABS(100*(OQK615-OQK616)/(AVERAGE(OQK615:OQK616)))</f>
        <v>100</v>
      </c>
      <c r="ORK615" s="3">
        <f>AVERAGE(OQH615:OQH616)</f>
        <v>0</v>
      </c>
      <c r="ORL615" s="3">
        <f>AVERAGE(OQI615:OQI616)</f>
        <v>5299516.0000000009</v>
      </c>
      <c r="ORM615" s="3">
        <f>AVERAGE(OQJ615:OQJ616)</f>
        <v>5299516.0000000009</v>
      </c>
      <c r="ORN615" s="3">
        <f>AVERAGE(OQK615:OQK616)</f>
        <v>68408010000</v>
      </c>
      <c r="ORQ615">
        <v>39</v>
      </c>
      <c r="ORR615">
        <v>11</v>
      </c>
      <c r="ORS615" t="s">
        <v>131</v>
      </c>
      <c r="ORT615" t="s">
        <v>27</v>
      </c>
      <c r="ORW615">
        <v>0.5</v>
      </c>
      <c r="ORX615">
        <v>0.5</v>
      </c>
      <c r="ORY615">
        <v>3208</v>
      </c>
      <c r="ORZ615">
        <v>5673</v>
      </c>
      <c r="OSB615">
        <v>2016</v>
      </c>
      <c r="OSC615">
        <v>2.8759999999999999</v>
      </c>
      <c r="OSD615">
        <v>5.0839999999999996</v>
      </c>
      <c r="OSE615">
        <v>2.2080000000000002</v>
      </c>
      <c r="OSG615">
        <v>9.5000000000000001E-2</v>
      </c>
      <c r="OSH615">
        <v>1</v>
      </c>
      <c r="OSI615">
        <v>0</v>
      </c>
      <c r="OSJ615">
        <v>0</v>
      </c>
      <c r="OSL615">
        <v>0</v>
      </c>
      <c r="OSO615" s="1">
        <v>44851</v>
      </c>
      <c r="OSP615" s="6">
        <v>0.80452546296296301</v>
      </c>
      <c r="OSR615">
        <v>1</v>
      </c>
      <c r="OST615" s="3">
        <f t="shared" ref="OST615" si="664">((ORY615*$F$21)+$F$22)*1000/ORW615</f>
        <v>0</v>
      </c>
      <c r="OSU615" s="3">
        <f t="shared" ref="OSU615" si="665">((ORZ615*$H$21)+$H$22)*1000/ORX615</f>
        <v>5299516.0000000009</v>
      </c>
      <c r="OSV615" s="3">
        <f t="shared" ref="OSV615" si="666">OSU615-OST615</f>
        <v>5299516.0000000009</v>
      </c>
      <c r="OSW615" s="3">
        <f t="shared" ref="OSW615" si="667">((OSB615*$J$21)+$J$22)*1000/ORX615</f>
        <v>68408010000</v>
      </c>
      <c r="OSX615" s="3"/>
      <c r="OTA615" t="e">
        <f>ABS(100*(OST615-OST616)/(AVERAGE(OST615:OST616)))</f>
        <v>#DIV/0!</v>
      </c>
      <c r="OTG615">
        <f>ABS(100*(OSU615-OSU616)/(AVERAGE(OSU615:OSU616)))</f>
        <v>100</v>
      </c>
      <c r="OTM615">
        <f>ABS(100*(OSV615-OSV616)/(AVERAGE(OSV615:OSV616)))</f>
        <v>100</v>
      </c>
      <c r="OTS615">
        <f>ABS(100*(OSW615-OSW616)/(AVERAGE(OSW615:OSW616)))</f>
        <v>100</v>
      </c>
      <c r="OTW615" s="3">
        <f>AVERAGE(OST615:OST616)</f>
        <v>0</v>
      </c>
      <c r="OTX615" s="3">
        <f>AVERAGE(OSU615:OSU616)</f>
        <v>5299516.0000000009</v>
      </c>
      <c r="OTY615" s="3">
        <f>AVERAGE(OSV615:OSV616)</f>
        <v>5299516.0000000009</v>
      </c>
      <c r="OTZ615" s="3">
        <f>AVERAGE(OSW615:OSW616)</f>
        <v>68408010000</v>
      </c>
      <c r="OUC615">
        <v>39</v>
      </c>
      <c r="OUD615">
        <v>11</v>
      </c>
      <c r="OUE615" t="s">
        <v>131</v>
      </c>
      <c r="OUF615" t="s">
        <v>27</v>
      </c>
      <c r="OUI615">
        <v>0.5</v>
      </c>
      <c r="OUJ615">
        <v>0.5</v>
      </c>
      <c r="OUK615">
        <v>3208</v>
      </c>
      <c r="OUL615">
        <v>5673</v>
      </c>
      <c r="OUN615">
        <v>2016</v>
      </c>
      <c r="OUO615">
        <v>2.8759999999999999</v>
      </c>
      <c r="OUP615">
        <v>5.0839999999999996</v>
      </c>
      <c r="OUQ615">
        <v>2.2080000000000002</v>
      </c>
      <c r="OUS615">
        <v>9.5000000000000001E-2</v>
      </c>
      <c r="OUT615">
        <v>1</v>
      </c>
      <c r="OUU615">
        <v>0</v>
      </c>
      <c r="OUV615">
        <v>0</v>
      </c>
      <c r="OUX615">
        <v>0</v>
      </c>
      <c r="OVA615" s="1">
        <v>44851</v>
      </c>
      <c r="OVB615" s="6">
        <v>0.80452546296296301</v>
      </c>
      <c r="OVD615">
        <v>1</v>
      </c>
      <c r="OVF615" s="3">
        <f t="shared" ref="OVF615" si="668">((OUK615*$F$21)+$F$22)*1000/OUI615</f>
        <v>0</v>
      </c>
      <c r="OVG615" s="3">
        <f t="shared" ref="OVG615" si="669">((OUL615*$H$21)+$H$22)*1000/OUJ615</f>
        <v>5299516.0000000009</v>
      </c>
      <c r="OVH615" s="3">
        <f t="shared" ref="OVH615" si="670">OVG615-OVF615</f>
        <v>5299516.0000000009</v>
      </c>
      <c r="OVI615" s="3">
        <f t="shared" ref="OVI615" si="671">((OUN615*$J$21)+$J$22)*1000/OUJ615</f>
        <v>68408010000</v>
      </c>
      <c r="OVJ615" s="3"/>
      <c r="OVM615" t="e">
        <f>ABS(100*(OVF615-OVF616)/(AVERAGE(OVF615:OVF616)))</f>
        <v>#DIV/0!</v>
      </c>
      <c r="OVS615">
        <f>ABS(100*(OVG615-OVG616)/(AVERAGE(OVG615:OVG616)))</f>
        <v>100</v>
      </c>
      <c r="OVY615">
        <f>ABS(100*(OVH615-OVH616)/(AVERAGE(OVH615:OVH616)))</f>
        <v>100</v>
      </c>
      <c r="OWE615">
        <f>ABS(100*(OVI615-OVI616)/(AVERAGE(OVI615:OVI616)))</f>
        <v>100</v>
      </c>
      <c r="OWI615" s="3">
        <f>AVERAGE(OVF615:OVF616)</f>
        <v>0</v>
      </c>
      <c r="OWJ615" s="3">
        <f>AVERAGE(OVG615:OVG616)</f>
        <v>5299516.0000000009</v>
      </c>
      <c r="OWK615" s="3">
        <f>AVERAGE(OVH615:OVH616)</f>
        <v>5299516.0000000009</v>
      </c>
      <c r="OWL615" s="3">
        <f>AVERAGE(OVI615:OVI616)</f>
        <v>68408010000</v>
      </c>
      <c r="OWO615">
        <v>39</v>
      </c>
      <c r="OWP615">
        <v>11</v>
      </c>
      <c r="OWQ615" t="s">
        <v>131</v>
      </c>
      <c r="OWR615" t="s">
        <v>27</v>
      </c>
      <c r="OWU615">
        <v>0.5</v>
      </c>
      <c r="OWV615">
        <v>0.5</v>
      </c>
      <c r="OWW615">
        <v>3208</v>
      </c>
      <c r="OWX615">
        <v>5673</v>
      </c>
      <c r="OWZ615">
        <v>2016</v>
      </c>
      <c r="OXA615">
        <v>2.8759999999999999</v>
      </c>
      <c r="OXB615">
        <v>5.0839999999999996</v>
      </c>
      <c r="OXC615">
        <v>2.2080000000000002</v>
      </c>
      <c r="OXE615">
        <v>9.5000000000000001E-2</v>
      </c>
      <c r="OXF615">
        <v>1</v>
      </c>
      <c r="OXG615">
        <v>0</v>
      </c>
      <c r="OXH615">
        <v>0</v>
      </c>
      <c r="OXJ615">
        <v>0</v>
      </c>
      <c r="OXM615" s="1">
        <v>44851</v>
      </c>
      <c r="OXN615" s="6">
        <v>0.80452546296296301</v>
      </c>
      <c r="OXP615">
        <v>1</v>
      </c>
      <c r="OXR615" s="3">
        <f t="shared" ref="OXR615" si="672">((OWW615*$F$21)+$F$22)*1000/OWU615</f>
        <v>0</v>
      </c>
      <c r="OXS615" s="3">
        <f t="shared" ref="OXS615" si="673">((OWX615*$H$21)+$H$22)*1000/OWV615</f>
        <v>5299516.0000000009</v>
      </c>
      <c r="OXT615" s="3">
        <f t="shared" ref="OXT615" si="674">OXS615-OXR615</f>
        <v>5299516.0000000009</v>
      </c>
      <c r="OXU615" s="3">
        <f t="shared" ref="OXU615" si="675">((OWZ615*$J$21)+$J$22)*1000/OWV615</f>
        <v>68408010000</v>
      </c>
      <c r="OXV615" s="3"/>
      <c r="OXY615" t="e">
        <f>ABS(100*(OXR615-OXR616)/(AVERAGE(OXR615:OXR616)))</f>
        <v>#DIV/0!</v>
      </c>
      <c r="OYE615">
        <f>ABS(100*(OXS615-OXS616)/(AVERAGE(OXS615:OXS616)))</f>
        <v>100</v>
      </c>
      <c r="OYK615">
        <f>ABS(100*(OXT615-OXT616)/(AVERAGE(OXT615:OXT616)))</f>
        <v>100</v>
      </c>
      <c r="OYQ615">
        <f>ABS(100*(OXU615-OXU616)/(AVERAGE(OXU615:OXU616)))</f>
        <v>100</v>
      </c>
      <c r="OYU615" s="3">
        <f>AVERAGE(OXR615:OXR616)</f>
        <v>0</v>
      </c>
      <c r="OYV615" s="3">
        <f>AVERAGE(OXS615:OXS616)</f>
        <v>5299516.0000000009</v>
      </c>
      <c r="OYW615" s="3">
        <f>AVERAGE(OXT615:OXT616)</f>
        <v>5299516.0000000009</v>
      </c>
      <c r="OYX615" s="3">
        <f>AVERAGE(OXU615:OXU616)</f>
        <v>68408010000</v>
      </c>
      <c r="OZA615">
        <v>39</v>
      </c>
      <c r="OZB615">
        <v>11</v>
      </c>
      <c r="OZC615" t="s">
        <v>131</v>
      </c>
      <c r="OZD615" t="s">
        <v>27</v>
      </c>
      <c r="OZG615">
        <v>0.5</v>
      </c>
      <c r="OZH615">
        <v>0.5</v>
      </c>
      <c r="OZI615">
        <v>3208</v>
      </c>
      <c r="OZJ615">
        <v>5673</v>
      </c>
      <c r="OZL615">
        <v>2016</v>
      </c>
      <c r="OZM615">
        <v>2.8759999999999999</v>
      </c>
      <c r="OZN615">
        <v>5.0839999999999996</v>
      </c>
      <c r="OZO615">
        <v>2.2080000000000002</v>
      </c>
      <c r="OZQ615">
        <v>9.5000000000000001E-2</v>
      </c>
      <c r="OZR615">
        <v>1</v>
      </c>
      <c r="OZS615">
        <v>0</v>
      </c>
      <c r="OZT615">
        <v>0</v>
      </c>
      <c r="OZV615">
        <v>0</v>
      </c>
      <c r="OZY615" s="1">
        <v>44851</v>
      </c>
      <c r="OZZ615" s="6">
        <v>0.80452546296296301</v>
      </c>
      <c r="PAB615">
        <v>1</v>
      </c>
      <c r="PAD615" s="3">
        <f t="shared" ref="PAD615" si="676">((OZI615*$F$21)+$F$22)*1000/OZG615</f>
        <v>0</v>
      </c>
      <c r="PAE615" s="3">
        <f t="shared" ref="PAE615" si="677">((OZJ615*$H$21)+$H$22)*1000/OZH615</f>
        <v>5299516.0000000009</v>
      </c>
      <c r="PAF615" s="3">
        <f t="shared" ref="PAF615" si="678">PAE615-PAD615</f>
        <v>5299516.0000000009</v>
      </c>
      <c r="PAG615" s="3">
        <f t="shared" ref="PAG615" si="679">((OZL615*$J$21)+$J$22)*1000/OZH615</f>
        <v>68408010000</v>
      </c>
      <c r="PAH615" s="3"/>
      <c r="PAK615" t="e">
        <f>ABS(100*(PAD615-PAD616)/(AVERAGE(PAD615:PAD616)))</f>
        <v>#DIV/0!</v>
      </c>
      <c r="PAQ615">
        <f>ABS(100*(PAE615-PAE616)/(AVERAGE(PAE615:PAE616)))</f>
        <v>100</v>
      </c>
      <c r="PAW615">
        <f>ABS(100*(PAF615-PAF616)/(AVERAGE(PAF615:PAF616)))</f>
        <v>100</v>
      </c>
      <c r="PBC615">
        <f>ABS(100*(PAG615-PAG616)/(AVERAGE(PAG615:PAG616)))</f>
        <v>100</v>
      </c>
      <c r="PBG615" s="3">
        <f>AVERAGE(PAD615:PAD616)</f>
        <v>0</v>
      </c>
      <c r="PBH615" s="3">
        <f>AVERAGE(PAE615:PAE616)</f>
        <v>5299516.0000000009</v>
      </c>
      <c r="PBI615" s="3">
        <f>AVERAGE(PAF615:PAF616)</f>
        <v>5299516.0000000009</v>
      </c>
      <c r="PBJ615" s="3">
        <f>AVERAGE(PAG615:PAG616)</f>
        <v>68408010000</v>
      </c>
      <c r="PBM615">
        <v>39</v>
      </c>
      <c r="PBN615">
        <v>11</v>
      </c>
      <c r="PBO615" t="s">
        <v>131</v>
      </c>
      <c r="PBP615" t="s">
        <v>27</v>
      </c>
      <c r="PBS615">
        <v>0.5</v>
      </c>
      <c r="PBT615">
        <v>0.5</v>
      </c>
      <c r="PBU615">
        <v>3208</v>
      </c>
      <c r="PBV615">
        <v>5673</v>
      </c>
      <c r="PBX615">
        <v>2016</v>
      </c>
      <c r="PBY615">
        <v>2.8759999999999999</v>
      </c>
      <c r="PBZ615">
        <v>5.0839999999999996</v>
      </c>
      <c r="PCA615">
        <v>2.2080000000000002</v>
      </c>
      <c r="PCC615">
        <v>9.5000000000000001E-2</v>
      </c>
      <c r="PCD615">
        <v>1</v>
      </c>
      <c r="PCE615">
        <v>0</v>
      </c>
      <c r="PCF615">
        <v>0</v>
      </c>
      <c r="PCH615">
        <v>0</v>
      </c>
      <c r="PCK615" s="1">
        <v>44851</v>
      </c>
      <c r="PCL615" s="6">
        <v>0.80452546296296301</v>
      </c>
      <c r="PCN615">
        <v>1</v>
      </c>
      <c r="PCP615" s="3">
        <f t="shared" ref="PCP615" si="680">((PBU615*$F$21)+$F$22)*1000/PBS615</f>
        <v>0</v>
      </c>
      <c r="PCQ615" s="3">
        <f t="shared" ref="PCQ615" si="681">((PBV615*$H$21)+$H$22)*1000/PBT615</f>
        <v>5299516.0000000009</v>
      </c>
      <c r="PCR615" s="3">
        <f t="shared" ref="PCR615" si="682">PCQ615-PCP615</f>
        <v>5299516.0000000009</v>
      </c>
      <c r="PCS615" s="3">
        <f t="shared" ref="PCS615" si="683">((PBX615*$J$21)+$J$22)*1000/PBT615</f>
        <v>68408010000</v>
      </c>
      <c r="PCT615" s="3"/>
      <c r="PCW615" t="e">
        <f>ABS(100*(PCP615-PCP616)/(AVERAGE(PCP615:PCP616)))</f>
        <v>#DIV/0!</v>
      </c>
      <c r="PDC615">
        <f>ABS(100*(PCQ615-PCQ616)/(AVERAGE(PCQ615:PCQ616)))</f>
        <v>100</v>
      </c>
      <c r="PDI615">
        <f>ABS(100*(PCR615-PCR616)/(AVERAGE(PCR615:PCR616)))</f>
        <v>100</v>
      </c>
      <c r="PDO615">
        <f>ABS(100*(PCS615-PCS616)/(AVERAGE(PCS615:PCS616)))</f>
        <v>100</v>
      </c>
      <c r="PDS615" s="3">
        <f>AVERAGE(PCP615:PCP616)</f>
        <v>0</v>
      </c>
      <c r="PDT615" s="3">
        <f>AVERAGE(PCQ615:PCQ616)</f>
        <v>5299516.0000000009</v>
      </c>
      <c r="PDU615" s="3">
        <f>AVERAGE(PCR615:PCR616)</f>
        <v>5299516.0000000009</v>
      </c>
      <c r="PDV615" s="3">
        <f>AVERAGE(PCS615:PCS616)</f>
        <v>68408010000</v>
      </c>
      <c r="PDY615">
        <v>39</v>
      </c>
      <c r="PDZ615">
        <v>11</v>
      </c>
      <c r="PEA615" t="s">
        <v>131</v>
      </c>
      <c r="PEB615" t="s">
        <v>27</v>
      </c>
      <c r="PEE615">
        <v>0.5</v>
      </c>
      <c r="PEF615">
        <v>0.5</v>
      </c>
      <c r="PEG615">
        <v>3208</v>
      </c>
      <c r="PEH615">
        <v>5673</v>
      </c>
      <c r="PEJ615">
        <v>2016</v>
      </c>
      <c r="PEK615">
        <v>2.8759999999999999</v>
      </c>
      <c r="PEL615">
        <v>5.0839999999999996</v>
      </c>
      <c r="PEM615">
        <v>2.2080000000000002</v>
      </c>
      <c r="PEO615">
        <v>9.5000000000000001E-2</v>
      </c>
      <c r="PEP615">
        <v>1</v>
      </c>
      <c r="PEQ615">
        <v>0</v>
      </c>
      <c r="PER615">
        <v>0</v>
      </c>
      <c r="PET615">
        <v>0</v>
      </c>
      <c r="PEW615" s="1">
        <v>44851</v>
      </c>
      <c r="PEX615" s="6">
        <v>0.80452546296296301</v>
      </c>
      <c r="PEZ615">
        <v>1</v>
      </c>
      <c r="PFB615" s="3">
        <f t="shared" ref="PFB615" si="684">((PEG615*$F$21)+$F$22)*1000/PEE615</f>
        <v>0</v>
      </c>
      <c r="PFC615" s="3">
        <f t="shared" ref="PFC615" si="685">((PEH615*$H$21)+$H$22)*1000/PEF615</f>
        <v>5299516.0000000009</v>
      </c>
      <c r="PFD615" s="3">
        <f t="shared" ref="PFD615" si="686">PFC615-PFB615</f>
        <v>5299516.0000000009</v>
      </c>
      <c r="PFE615" s="3">
        <f t="shared" ref="PFE615" si="687">((PEJ615*$J$21)+$J$22)*1000/PEF615</f>
        <v>68408010000</v>
      </c>
      <c r="PFF615" s="3"/>
      <c r="PFI615" t="e">
        <f>ABS(100*(PFB615-PFB616)/(AVERAGE(PFB615:PFB616)))</f>
        <v>#DIV/0!</v>
      </c>
      <c r="PFO615">
        <f>ABS(100*(PFC615-PFC616)/(AVERAGE(PFC615:PFC616)))</f>
        <v>100</v>
      </c>
      <c r="PFU615">
        <f>ABS(100*(PFD615-PFD616)/(AVERAGE(PFD615:PFD616)))</f>
        <v>100</v>
      </c>
      <c r="PGA615">
        <f>ABS(100*(PFE615-PFE616)/(AVERAGE(PFE615:PFE616)))</f>
        <v>100</v>
      </c>
      <c r="PGE615" s="3">
        <f>AVERAGE(PFB615:PFB616)</f>
        <v>0</v>
      </c>
      <c r="PGF615" s="3">
        <f>AVERAGE(PFC615:PFC616)</f>
        <v>5299516.0000000009</v>
      </c>
      <c r="PGG615" s="3">
        <f>AVERAGE(PFD615:PFD616)</f>
        <v>5299516.0000000009</v>
      </c>
      <c r="PGH615" s="3">
        <f>AVERAGE(PFE615:PFE616)</f>
        <v>68408010000</v>
      </c>
      <c r="PGK615">
        <v>39</v>
      </c>
      <c r="PGL615">
        <v>11</v>
      </c>
      <c r="PGM615" t="s">
        <v>131</v>
      </c>
      <c r="PGN615" t="s">
        <v>27</v>
      </c>
      <c r="PGQ615">
        <v>0.5</v>
      </c>
      <c r="PGR615">
        <v>0.5</v>
      </c>
      <c r="PGS615">
        <v>3208</v>
      </c>
      <c r="PGT615">
        <v>5673</v>
      </c>
      <c r="PGV615">
        <v>2016</v>
      </c>
      <c r="PGW615">
        <v>2.8759999999999999</v>
      </c>
      <c r="PGX615">
        <v>5.0839999999999996</v>
      </c>
      <c r="PGY615">
        <v>2.2080000000000002</v>
      </c>
      <c r="PHA615">
        <v>9.5000000000000001E-2</v>
      </c>
      <c r="PHB615">
        <v>1</v>
      </c>
      <c r="PHC615">
        <v>0</v>
      </c>
      <c r="PHD615">
        <v>0</v>
      </c>
      <c r="PHF615">
        <v>0</v>
      </c>
      <c r="PHI615" s="1">
        <v>44851</v>
      </c>
      <c r="PHJ615" s="6">
        <v>0.80452546296296301</v>
      </c>
      <c r="PHL615">
        <v>1</v>
      </c>
      <c r="PHN615" s="3">
        <f t="shared" ref="PHN615" si="688">((PGS615*$F$21)+$F$22)*1000/PGQ615</f>
        <v>0</v>
      </c>
      <c r="PHO615" s="3">
        <f t="shared" ref="PHO615" si="689">((PGT615*$H$21)+$H$22)*1000/PGR615</f>
        <v>5299516.0000000009</v>
      </c>
      <c r="PHP615" s="3">
        <f t="shared" ref="PHP615" si="690">PHO615-PHN615</f>
        <v>5299516.0000000009</v>
      </c>
      <c r="PHQ615" s="3">
        <f t="shared" ref="PHQ615" si="691">((PGV615*$J$21)+$J$22)*1000/PGR615</f>
        <v>68408010000</v>
      </c>
      <c r="PHR615" s="3"/>
      <c r="PHU615" t="e">
        <f>ABS(100*(PHN615-PHN616)/(AVERAGE(PHN615:PHN616)))</f>
        <v>#DIV/0!</v>
      </c>
      <c r="PIA615">
        <f>ABS(100*(PHO615-PHO616)/(AVERAGE(PHO615:PHO616)))</f>
        <v>100</v>
      </c>
      <c r="PIG615">
        <f>ABS(100*(PHP615-PHP616)/(AVERAGE(PHP615:PHP616)))</f>
        <v>100</v>
      </c>
      <c r="PIM615">
        <f>ABS(100*(PHQ615-PHQ616)/(AVERAGE(PHQ615:PHQ616)))</f>
        <v>100</v>
      </c>
      <c r="PIQ615" s="3">
        <f>AVERAGE(PHN615:PHN616)</f>
        <v>0</v>
      </c>
      <c r="PIR615" s="3">
        <f>AVERAGE(PHO615:PHO616)</f>
        <v>5299516.0000000009</v>
      </c>
      <c r="PIS615" s="3">
        <f>AVERAGE(PHP615:PHP616)</f>
        <v>5299516.0000000009</v>
      </c>
      <c r="PIT615" s="3">
        <f>AVERAGE(PHQ615:PHQ616)</f>
        <v>68408010000</v>
      </c>
      <c r="PIW615">
        <v>39</v>
      </c>
      <c r="PIX615">
        <v>11</v>
      </c>
      <c r="PIY615" t="s">
        <v>131</v>
      </c>
      <c r="PIZ615" t="s">
        <v>27</v>
      </c>
      <c r="PJC615">
        <v>0.5</v>
      </c>
      <c r="PJD615">
        <v>0.5</v>
      </c>
      <c r="PJE615">
        <v>3208</v>
      </c>
      <c r="PJF615">
        <v>5673</v>
      </c>
      <c r="PJH615">
        <v>2016</v>
      </c>
      <c r="PJI615">
        <v>2.8759999999999999</v>
      </c>
      <c r="PJJ615">
        <v>5.0839999999999996</v>
      </c>
      <c r="PJK615">
        <v>2.2080000000000002</v>
      </c>
      <c r="PJM615">
        <v>9.5000000000000001E-2</v>
      </c>
      <c r="PJN615">
        <v>1</v>
      </c>
      <c r="PJO615">
        <v>0</v>
      </c>
      <c r="PJP615">
        <v>0</v>
      </c>
      <c r="PJR615">
        <v>0</v>
      </c>
      <c r="PJU615" s="1">
        <v>44851</v>
      </c>
      <c r="PJV615" s="6">
        <v>0.80452546296296301</v>
      </c>
      <c r="PJX615">
        <v>1</v>
      </c>
      <c r="PJZ615" s="3">
        <f t="shared" ref="PJZ615" si="692">((PJE615*$F$21)+$F$22)*1000/PJC615</f>
        <v>0</v>
      </c>
      <c r="PKA615" s="3">
        <f t="shared" ref="PKA615" si="693">((PJF615*$H$21)+$H$22)*1000/PJD615</f>
        <v>5299516.0000000009</v>
      </c>
      <c r="PKB615" s="3">
        <f t="shared" ref="PKB615" si="694">PKA615-PJZ615</f>
        <v>5299516.0000000009</v>
      </c>
      <c r="PKC615" s="3">
        <f t="shared" ref="PKC615" si="695">((PJH615*$J$21)+$J$22)*1000/PJD615</f>
        <v>68408010000</v>
      </c>
      <c r="PKD615" s="3"/>
      <c r="PKG615" t="e">
        <f>ABS(100*(PJZ615-PJZ616)/(AVERAGE(PJZ615:PJZ616)))</f>
        <v>#DIV/0!</v>
      </c>
      <c r="PKM615">
        <f>ABS(100*(PKA615-PKA616)/(AVERAGE(PKA615:PKA616)))</f>
        <v>100</v>
      </c>
      <c r="PKS615">
        <f>ABS(100*(PKB615-PKB616)/(AVERAGE(PKB615:PKB616)))</f>
        <v>100</v>
      </c>
      <c r="PKY615">
        <f>ABS(100*(PKC615-PKC616)/(AVERAGE(PKC615:PKC616)))</f>
        <v>100</v>
      </c>
      <c r="PLC615" s="3">
        <f>AVERAGE(PJZ615:PJZ616)</f>
        <v>0</v>
      </c>
      <c r="PLD615" s="3">
        <f>AVERAGE(PKA615:PKA616)</f>
        <v>5299516.0000000009</v>
      </c>
      <c r="PLE615" s="3">
        <f>AVERAGE(PKB615:PKB616)</f>
        <v>5299516.0000000009</v>
      </c>
      <c r="PLF615" s="3">
        <f>AVERAGE(PKC615:PKC616)</f>
        <v>68408010000</v>
      </c>
      <c r="PLI615">
        <v>39</v>
      </c>
      <c r="PLJ615">
        <v>11</v>
      </c>
      <c r="PLK615" t="s">
        <v>131</v>
      </c>
      <c r="PLL615" t="s">
        <v>27</v>
      </c>
      <c r="PLO615">
        <v>0.5</v>
      </c>
      <c r="PLP615">
        <v>0.5</v>
      </c>
      <c r="PLQ615">
        <v>3208</v>
      </c>
      <c r="PLR615">
        <v>5673</v>
      </c>
      <c r="PLT615">
        <v>2016</v>
      </c>
      <c r="PLU615">
        <v>2.8759999999999999</v>
      </c>
      <c r="PLV615">
        <v>5.0839999999999996</v>
      </c>
      <c r="PLW615">
        <v>2.2080000000000002</v>
      </c>
      <c r="PLY615">
        <v>9.5000000000000001E-2</v>
      </c>
      <c r="PLZ615">
        <v>1</v>
      </c>
      <c r="PMA615">
        <v>0</v>
      </c>
      <c r="PMB615">
        <v>0</v>
      </c>
      <c r="PMD615">
        <v>0</v>
      </c>
      <c r="PMG615" s="1">
        <v>44851</v>
      </c>
      <c r="PMH615" s="6">
        <v>0.80452546296296301</v>
      </c>
      <c r="PMJ615">
        <v>1</v>
      </c>
      <c r="PML615" s="3">
        <f t="shared" ref="PML615" si="696">((PLQ615*$F$21)+$F$22)*1000/PLO615</f>
        <v>0</v>
      </c>
      <c r="PMM615" s="3">
        <f t="shared" ref="PMM615" si="697">((PLR615*$H$21)+$H$22)*1000/PLP615</f>
        <v>5299516.0000000009</v>
      </c>
      <c r="PMN615" s="3">
        <f t="shared" ref="PMN615" si="698">PMM615-PML615</f>
        <v>5299516.0000000009</v>
      </c>
      <c r="PMO615" s="3">
        <f t="shared" ref="PMO615" si="699">((PLT615*$J$21)+$J$22)*1000/PLP615</f>
        <v>68408010000</v>
      </c>
      <c r="PMP615" s="3"/>
      <c r="PMS615" t="e">
        <f>ABS(100*(PML615-PML616)/(AVERAGE(PML615:PML616)))</f>
        <v>#DIV/0!</v>
      </c>
      <c r="PMY615">
        <f>ABS(100*(PMM615-PMM616)/(AVERAGE(PMM615:PMM616)))</f>
        <v>100</v>
      </c>
      <c r="PNE615">
        <f>ABS(100*(PMN615-PMN616)/(AVERAGE(PMN615:PMN616)))</f>
        <v>100</v>
      </c>
      <c r="PNK615">
        <f>ABS(100*(PMO615-PMO616)/(AVERAGE(PMO615:PMO616)))</f>
        <v>100</v>
      </c>
      <c r="PNO615" s="3">
        <f>AVERAGE(PML615:PML616)</f>
        <v>0</v>
      </c>
      <c r="PNP615" s="3">
        <f>AVERAGE(PMM615:PMM616)</f>
        <v>5299516.0000000009</v>
      </c>
      <c r="PNQ615" s="3">
        <f>AVERAGE(PMN615:PMN616)</f>
        <v>5299516.0000000009</v>
      </c>
      <c r="PNR615" s="3">
        <f>AVERAGE(PMO615:PMO616)</f>
        <v>68408010000</v>
      </c>
      <c r="PNU615">
        <v>39</v>
      </c>
      <c r="PNV615">
        <v>11</v>
      </c>
      <c r="PNW615" t="s">
        <v>131</v>
      </c>
      <c r="PNX615" t="s">
        <v>27</v>
      </c>
      <c r="POA615">
        <v>0.5</v>
      </c>
      <c r="POB615">
        <v>0.5</v>
      </c>
      <c r="POC615">
        <v>3208</v>
      </c>
      <c r="POD615">
        <v>5673</v>
      </c>
      <c r="POF615">
        <v>2016</v>
      </c>
      <c r="POG615">
        <v>2.8759999999999999</v>
      </c>
      <c r="POH615">
        <v>5.0839999999999996</v>
      </c>
      <c r="POI615">
        <v>2.2080000000000002</v>
      </c>
      <c r="POK615">
        <v>9.5000000000000001E-2</v>
      </c>
      <c r="POL615">
        <v>1</v>
      </c>
      <c r="POM615">
        <v>0</v>
      </c>
      <c r="PON615">
        <v>0</v>
      </c>
      <c r="POP615">
        <v>0</v>
      </c>
      <c r="POS615" s="1">
        <v>44851</v>
      </c>
      <c r="POT615" s="6">
        <v>0.80452546296296301</v>
      </c>
      <c r="POV615">
        <v>1</v>
      </c>
      <c r="POX615" s="3">
        <f t="shared" ref="POX615" si="700">((POC615*$F$21)+$F$22)*1000/POA615</f>
        <v>0</v>
      </c>
      <c r="POY615" s="3">
        <f t="shared" ref="POY615" si="701">((POD615*$H$21)+$H$22)*1000/POB615</f>
        <v>5299516.0000000009</v>
      </c>
      <c r="POZ615" s="3">
        <f t="shared" ref="POZ615" si="702">POY615-POX615</f>
        <v>5299516.0000000009</v>
      </c>
      <c r="PPA615" s="3">
        <f t="shared" ref="PPA615" si="703">((POF615*$J$21)+$J$22)*1000/POB615</f>
        <v>68408010000</v>
      </c>
      <c r="PPB615" s="3"/>
      <c r="PPE615" t="e">
        <f>ABS(100*(POX615-POX616)/(AVERAGE(POX615:POX616)))</f>
        <v>#DIV/0!</v>
      </c>
      <c r="PPK615">
        <f>ABS(100*(POY615-POY616)/(AVERAGE(POY615:POY616)))</f>
        <v>100</v>
      </c>
      <c r="PPQ615">
        <f>ABS(100*(POZ615-POZ616)/(AVERAGE(POZ615:POZ616)))</f>
        <v>100</v>
      </c>
      <c r="PPW615">
        <f>ABS(100*(PPA615-PPA616)/(AVERAGE(PPA615:PPA616)))</f>
        <v>100</v>
      </c>
      <c r="PQA615" s="3">
        <f>AVERAGE(POX615:POX616)</f>
        <v>0</v>
      </c>
      <c r="PQB615" s="3">
        <f>AVERAGE(POY615:POY616)</f>
        <v>5299516.0000000009</v>
      </c>
      <c r="PQC615" s="3">
        <f>AVERAGE(POZ615:POZ616)</f>
        <v>5299516.0000000009</v>
      </c>
      <c r="PQD615" s="3">
        <f>AVERAGE(PPA615:PPA616)</f>
        <v>68408010000</v>
      </c>
      <c r="PQG615">
        <v>39</v>
      </c>
      <c r="PQH615">
        <v>11</v>
      </c>
      <c r="PQI615" t="s">
        <v>131</v>
      </c>
      <c r="PQJ615" t="s">
        <v>27</v>
      </c>
      <c r="PQM615">
        <v>0.5</v>
      </c>
      <c r="PQN615">
        <v>0.5</v>
      </c>
      <c r="PQO615">
        <v>3208</v>
      </c>
      <c r="PQP615">
        <v>5673</v>
      </c>
      <c r="PQR615">
        <v>2016</v>
      </c>
      <c r="PQS615">
        <v>2.8759999999999999</v>
      </c>
      <c r="PQT615">
        <v>5.0839999999999996</v>
      </c>
      <c r="PQU615">
        <v>2.2080000000000002</v>
      </c>
      <c r="PQW615">
        <v>9.5000000000000001E-2</v>
      </c>
      <c r="PQX615">
        <v>1</v>
      </c>
      <c r="PQY615">
        <v>0</v>
      </c>
      <c r="PQZ615">
        <v>0</v>
      </c>
      <c r="PRB615">
        <v>0</v>
      </c>
      <c r="PRE615" s="1">
        <v>44851</v>
      </c>
      <c r="PRF615" s="6">
        <v>0.80452546296296301</v>
      </c>
      <c r="PRH615">
        <v>1</v>
      </c>
      <c r="PRJ615" s="3">
        <f t="shared" ref="PRJ615" si="704">((PQO615*$F$21)+$F$22)*1000/PQM615</f>
        <v>0</v>
      </c>
      <c r="PRK615" s="3">
        <f t="shared" ref="PRK615" si="705">((PQP615*$H$21)+$H$22)*1000/PQN615</f>
        <v>5299516.0000000009</v>
      </c>
      <c r="PRL615" s="3">
        <f t="shared" ref="PRL615" si="706">PRK615-PRJ615</f>
        <v>5299516.0000000009</v>
      </c>
      <c r="PRM615" s="3">
        <f t="shared" ref="PRM615" si="707">((PQR615*$J$21)+$J$22)*1000/PQN615</f>
        <v>68408010000</v>
      </c>
      <c r="PRN615" s="3"/>
      <c r="PRQ615" t="e">
        <f>ABS(100*(PRJ615-PRJ616)/(AVERAGE(PRJ615:PRJ616)))</f>
        <v>#DIV/0!</v>
      </c>
      <c r="PRW615">
        <f>ABS(100*(PRK615-PRK616)/(AVERAGE(PRK615:PRK616)))</f>
        <v>100</v>
      </c>
      <c r="PSC615">
        <f>ABS(100*(PRL615-PRL616)/(AVERAGE(PRL615:PRL616)))</f>
        <v>100</v>
      </c>
      <c r="PSI615">
        <f>ABS(100*(PRM615-PRM616)/(AVERAGE(PRM615:PRM616)))</f>
        <v>100</v>
      </c>
      <c r="PSM615" s="3">
        <f>AVERAGE(PRJ615:PRJ616)</f>
        <v>0</v>
      </c>
      <c r="PSN615" s="3">
        <f>AVERAGE(PRK615:PRK616)</f>
        <v>5299516.0000000009</v>
      </c>
      <c r="PSO615" s="3">
        <f>AVERAGE(PRL615:PRL616)</f>
        <v>5299516.0000000009</v>
      </c>
      <c r="PSP615" s="3">
        <f>AVERAGE(PRM615:PRM616)</f>
        <v>68408010000</v>
      </c>
      <c r="PSS615">
        <v>39</v>
      </c>
      <c r="PST615">
        <v>11</v>
      </c>
      <c r="PSU615" t="s">
        <v>131</v>
      </c>
      <c r="PSV615" t="s">
        <v>27</v>
      </c>
      <c r="PSY615">
        <v>0.5</v>
      </c>
      <c r="PSZ615">
        <v>0.5</v>
      </c>
      <c r="PTA615">
        <v>3208</v>
      </c>
      <c r="PTB615">
        <v>5673</v>
      </c>
      <c r="PTD615">
        <v>2016</v>
      </c>
      <c r="PTE615">
        <v>2.8759999999999999</v>
      </c>
      <c r="PTF615">
        <v>5.0839999999999996</v>
      </c>
      <c r="PTG615">
        <v>2.2080000000000002</v>
      </c>
      <c r="PTI615">
        <v>9.5000000000000001E-2</v>
      </c>
      <c r="PTJ615">
        <v>1</v>
      </c>
      <c r="PTK615">
        <v>0</v>
      </c>
      <c r="PTL615">
        <v>0</v>
      </c>
      <c r="PTN615">
        <v>0</v>
      </c>
      <c r="PTQ615" s="1">
        <v>44851</v>
      </c>
      <c r="PTR615" s="6">
        <v>0.80452546296296301</v>
      </c>
      <c r="PTT615">
        <v>1</v>
      </c>
      <c r="PTV615" s="3">
        <f t="shared" ref="PTV615" si="708">((PTA615*$F$21)+$F$22)*1000/PSY615</f>
        <v>0</v>
      </c>
      <c r="PTW615" s="3">
        <f t="shared" ref="PTW615" si="709">((PTB615*$H$21)+$H$22)*1000/PSZ615</f>
        <v>5299516.0000000009</v>
      </c>
      <c r="PTX615" s="3">
        <f t="shared" ref="PTX615" si="710">PTW615-PTV615</f>
        <v>5299516.0000000009</v>
      </c>
      <c r="PTY615" s="3">
        <f t="shared" ref="PTY615" si="711">((PTD615*$J$21)+$J$22)*1000/PSZ615</f>
        <v>68408010000</v>
      </c>
      <c r="PTZ615" s="3"/>
      <c r="PUC615" t="e">
        <f>ABS(100*(PTV615-PTV616)/(AVERAGE(PTV615:PTV616)))</f>
        <v>#DIV/0!</v>
      </c>
      <c r="PUI615">
        <f>ABS(100*(PTW615-PTW616)/(AVERAGE(PTW615:PTW616)))</f>
        <v>100</v>
      </c>
      <c r="PUO615">
        <f>ABS(100*(PTX615-PTX616)/(AVERAGE(PTX615:PTX616)))</f>
        <v>100</v>
      </c>
      <c r="PUU615">
        <f>ABS(100*(PTY615-PTY616)/(AVERAGE(PTY615:PTY616)))</f>
        <v>100</v>
      </c>
      <c r="PUY615" s="3">
        <f>AVERAGE(PTV615:PTV616)</f>
        <v>0</v>
      </c>
      <c r="PUZ615" s="3">
        <f>AVERAGE(PTW615:PTW616)</f>
        <v>5299516.0000000009</v>
      </c>
      <c r="PVA615" s="3">
        <f>AVERAGE(PTX615:PTX616)</f>
        <v>5299516.0000000009</v>
      </c>
      <c r="PVB615" s="3">
        <f>AVERAGE(PTY615:PTY616)</f>
        <v>68408010000</v>
      </c>
      <c r="PVE615">
        <v>39</v>
      </c>
      <c r="PVF615">
        <v>11</v>
      </c>
      <c r="PVG615" t="s">
        <v>131</v>
      </c>
      <c r="PVH615" t="s">
        <v>27</v>
      </c>
      <c r="PVK615">
        <v>0.5</v>
      </c>
      <c r="PVL615">
        <v>0.5</v>
      </c>
      <c r="PVM615">
        <v>3208</v>
      </c>
      <c r="PVN615">
        <v>5673</v>
      </c>
      <c r="PVP615">
        <v>2016</v>
      </c>
      <c r="PVQ615">
        <v>2.8759999999999999</v>
      </c>
      <c r="PVR615">
        <v>5.0839999999999996</v>
      </c>
      <c r="PVS615">
        <v>2.2080000000000002</v>
      </c>
      <c r="PVU615">
        <v>9.5000000000000001E-2</v>
      </c>
      <c r="PVV615">
        <v>1</v>
      </c>
      <c r="PVW615">
        <v>0</v>
      </c>
      <c r="PVX615">
        <v>0</v>
      </c>
      <c r="PVZ615">
        <v>0</v>
      </c>
      <c r="PWC615" s="1">
        <v>44851</v>
      </c>
      <c r="PWD615" s="6">
        <v>0.80452546296296301</v>
      </c>
      <c r="PWF615">
        <v>1</v>
      </c>
      <c r="PWH615" s="3">
        <f t="shared" ref="PWH615" si="712">((PVM615*$F$21)+$F$22)*1000/PVK615</f>
        <v>0</v>
      </c>
      <c r="PWI615" s="3">
        <f t="shared" ref="PWI615" si="713">((PVN615*$H$21)+$H$22)*1000/PVL615</f>
        <v>5299516.0000000009</v>
      </c>
      <c r="PWJ615" s="3">
        <f t="shared" ref="PWJ615" si="714">PWI615-PWH615</f>
        <v>5299516.0000000009</v>
      </c>
      <c r="PWK615" s="3">
        <f t="shared" ref="PWK615" si="715">((PVP615*$J$21)+$J$22)*1000/PVL615</f>
        <v>68408010000</v>
      </c>
      <c r="PWL615" s="3"/>
      <c r="PWO615" t="e">
        <f>ABS(100*(PWH615-PWH616)/(AVERAGE(PWH615:PWH616)))</f>
        <v>#DIV/0!</v>
      </c>
      <c r="PWU615">
        <f>ABS(100*(PWI615-PWI616)/(AVERAGE(PWI615:PWI616)))</f>
        <v>100</v>
      </c>
      <c r="PXA615">
        <f>ABS(100*(PWJ615-PWJ616)/(AVERAGE(PWJ615:PWJ616)))</f>
        <v>100</v>
      </c>
      <c r="PXG615">
        <f>ABS(100*(PWK615-PWK616)/(AVERAGE(PWK615:PWK616)))</f>
        <v>100</v>
      </c>
      <c r="PXK615" s="3">
        <f>AVERAGE(PWH615:PWH616)</f>
        <v>0</v>
      </c>
      <c r="PXL615" s="3">
        <f>AVERAGE(PWI615:PWI616)</f>
        <v>5299516.0000000009</v>
      </c>
      <c r="PXM615" s="3">
        <f>AVERAGE(PWJ615:PWJ616)</f>
        <v>5299516.0000000009</v>
      </c>
      <c r="PXN615" s="3">
        <f>AVERAGE(PWK615:PWK616)</f>
        <v>68408010000</v>
      </c>
      <c r="PXQ615">
        <v>39</v>
      </c>
      <c r="PXR615">
        <v>11</v>
      </c>
      <c r="PXS615" t="s">
        <v>131</v>
      </c>
      <c r="PXT615" t="s">
        <v>27</v>
      </c>
      <c r="PXW615">
        <v>0.5</v>
      </c>
      <c r="PXX615">
        <v>0.5</v>
      </c>
      <c r="PXY615">
        <v>3208</v>
      </c>
      <c r="PXZ615">
        <v>5673</v>
      </c>
      <c r="PYB615">
        <v>2016</v>
      </c>
      <c r="PYC615">
        <v>2.8759999999999999</v>
      </c>
      <c r="PYD615">
        <v>5.0839999999999996</v>
      </c>
      <c r="PYE615">
        <v>2.2080000000000002</v>
      </c>
      <c r="PYG615">
        <v>9.5000000000000001E-2</v>
      </c>
      <c r="PYH615">
        <v>1</v>
      </c>
      <c r="PYI615">
        <v>0</v>
      </c>
      <c r="PYJ615">
        <v>0</v>
      </c>
      <c r="PYL615">
        <v>0</v>
      </c>
      <c r="PYO615" s="1">
        <v>44851</v>
      </c>
      <c r="PYP615" s="6">
        <v>0.80452546296296301</v>
      </c>
      <c r="PYR615">
        <v>1</v>
      </c>
      <c r="PYT615" s="3">
        <f t="shared" ref="PYT615" si="716">((PXY615*$F$21)+$F$22)*1000/PXW615</f>
        <v>0</v>
      </c>
      <c r="PYU615" s="3">
        <f t="shared" ref="PYU615" si="717">((PXZ615*$H$21)+$H$22)*1000/PXX615</f>
        <v>5299516.0000000009</v>
      </c>
      <c r="PYV615" s="3">
        <f t="shared" ref="PYV615" si="718">PYU615-PYT615</f>
        <v>5299516.0000000009</v>
      </c>
      <c r="PYW615" s="3">
        <f t="shared" ref="PYW615" si="719">((PYB615*$J$21)+$J$22)*1000/PXX615</f>
        <v>68408010000</v>
      </c>
      <c r="PYX615" s="3"/>
      <c r="PZA615" t="e">
        <f>ABS(100*(PYT615-PYT616)/(AVERAGE(PYT615:PYT616)))</f>
        <v>#DIV/0!</v>
      </c>
      <c r="PZG615">
        <f>ABS(100*(PYU615-PYU616)/(AVERAGE(PYU615:PYU616)))</f>
        <v>100</v>
      </c>
      <c r="PZM615">
        <f>ABS(100*(PYV615-PYV616)/(AVERAGE(PYV615:PYV616)))</f>
        <v>100</v>
      </c>
      <c r="PZS615">
        <f>ABS(100*(PYW615-PYW616)/(AVERAGE(PYW615:PYW616)))</f>
        <v>100</v>
      </c>
      <c r="PZW615" s="3">
        <f>AVERAGE(PYT615:PYT616)</f>
        <v>0</v>
      </c>
      <c r="PZX615" s="3">
        <f>AVERAGE(PYU615:PYU616)</f>
        <v>5299516.0000000009</v>
      </c>
      <c r="PZY615" s="3">
        <f>AVERAGE(PYV615:PYV616)</f>
        <v>5299516.0000000009</v>
      </c>
      <c r="PZZ615" s="3">
        <f>AVERAGE(PYW615:PYW616)</f>
        <v>68408010000</v>
      </c>
      <c r="QAC615">
        <v>39</v>
      </c>
      <c r="QAD615">
        <v>11</v>
      </c>
      <c r="QAE615" t="s">
        <v>131</v>
      </c>
      <c r="QAF615" t="s">
        <v>27</v>
      </c>
      <c r="QAI615">
        <v>0.5</v>
      </c>
      <c r="QAJ615">
        <v>0.5</v>
      </c>
      <c r="QAK615">
        <v>3208</v>
      </c>
      <c r="QAL615">
        <v>5673</v>
      </c>
      <c r="QAN615">
        <v>2016</v>
      </c>
      <c r="QAO615">
        <v>2.8759999999999999</v>
      </c>
      <c r="QAP615">
        <v>5.0839999999999996</v>
      </c>
      <c r="QAQ615">
        <v>2.2080000000000002</v>
      </c>
      <c r="QAS615">
        <v>9.5000000000000001E-2</v>
      </c>
      <c r="QAT615">
        <v>1</v>
      </c>
      <c r="QAU615">
        <v>0</v>
      </c>
      <c r="QAV615">
        <v>0</v>
      </c>
      <c r="QAX615">
        <v>0</v>
      </c>
      <c r="QBA615" s="1">
        <v>44851</v>
      </c>
      <c r="QBB615" s="6">
        <v>0.80452546296296301</v>
      </c>
      <c r="QBD615">
        <v>1</v>
      </c>
      <c r="QBF615" s="3">
        <f t="shared" ref="QBF615" si="720">((QAK615*$F$21)+$F$22)*1000/QAI615</f>
        <v>0</v>
      </c>
      <c r="QBG615" s="3">
        <f t="shared" ref="QBG615" si="721">((QAL615*$H$21)+$H$22)*1000/QAJ615</f>
        <v>5299516.0000000009</v>
      </c>
      <c r="QBH615" s="3">
        <f t="shared" ref="QBH615" si="722">QBG615-QBF615</f>
        <v>5299516.0000000009</v>
      </c>
      <c r="QBI615" s="3">
        <f t="shared" ref="QBI615" si="723">((QAN615*$J$21)+$J$22)*1000/QAJ615</f>
        <v>68408010000</v>
      </c>
      <c r="QBJ615" s="3"/>
      <c r="QBM615" t="e">
        <f>ABS(100*(QBF615-QBF616)/(AVERAGE(QBF615:QBF616)))</f>
        <v>#DIV/0!</v>
      </c>
      <c r="QBS615">
        <f>ABS(100*(QBG615-QBG616)/(AVERAGE(QBG615:QBG616)))</f>
        <v>100</v>
      </c>
      <c r="QBY615">
        <f>ABS(100*(QBH615-QBH616)/(AVERAGE(QBH615:QBH616)))</f>
        <v>100</v>
      </c>
      <c r="QCE615">
        <f>ABS(100*(QBI615-QBI616)/(AVERAGE(QBI615:QBI616)))</f>
        <v>100</v>
      </c>
      <c r="QCI615" s="3">
        <f>AVERAGE(QBF615:QBF616)</f>
        <v>0</v>
      </c>
      <c r="QCJ615" s="3">
        <f>AVERAGE(QBG615:QBG616)</f>
        <v>5299516.0000000009</v>
      </c>
      <c r="QCK615" s="3">
        <f>AVERAGE(QBH615:QBH616)</f>
        <v>5299516.0000000009</v>
      </c>
      <c r="QCL615" s="3">
        <f>AVERAGE(QBI615:QBI616)</f>
        <v>68408010000</v>
      </c>
      <c r="QCO615">
        <v>39</v>
      </c>
      <c r="QCP615">
        <v>11</v>
      </c>
      <c r="QCQ615" t="s">
        <v>131</v>
      </c>
      <c r="QCR615" t="s">
        <v>27</v>
      </c>
      <c r="QCU615">
        <v>0.5</v>
      </c>
      <c r="QCV615">
        <v>0.5</v>
      </c>
      <c r="QCW615">
        <v>3208</v>
      </c>
      <c r="QCX615">
        <v>5673</v>
      </c>
      <c r="QCZ615">
        <v>2016</v>
      </c>
      <c r="QDA615">
        <v>2.8759999999999999</v>
      </c>
      <c r="QDB615">
        <v>5.0839999999999996</v>
      </c>
      <c r="QDC615">
        <v>2.2080000000000002</v>
      </c>
      <c r="QDE615">
        <v>9.5000000000000001E-2</v>
      </c>
      <c r="QDF615">
        <v>1</v>
      </c>
      <c r="QDG615">
        <v>0</v>
      </c>
      <c r="QDH615">
        <v>0</v>
      </c>
      <c r="QDJ615">
        <v>0</v>
      </c>
      <c r="QDM615" s="1">
        <v>44851</v>
      </c>
      <c r="QDN615" s="6">
        <v>0.80452546296296301</v>
      </c>
      <c r="QDP615">
        <v>1</v>
      </c>
      <c r="QDR615" s="3">
        <f t="shared" ref="QDR615" si="724">((QCW615*$F$21)+$F$22)*1000/QCU615</f>
        <v>0</v>
      </c>
      <c r="QDS615" s="3">
        <f t="shared" ref="QDS615" si="725">((QCX615*$H$21)+$H$22)*1000/QCV615</f>
        <v>5299516.0000000009</v>
      </c>
      <c r="QDT615" s="3">
        <f t="shared" ref="QDT615" si="726">QDS615-QDR615</f>
        <v>5299516.0000000009</v>
      </c>
      <c r="QDU615" s="3">
        <f t="shared" ref="QDU615" si="727">((QCZ615*$J$21)+$J$22)*1000/QCV615</f>
        <v>68408010000</v>
      </c>
      <c r="QDV615" s="3"/>
      <c r="QDY615" t="e">
        <f>ABS(100*(QDR615-QDR616)/(AVERAGE(QDR615:QDR616)))</f>
        <v>#DIV/0!</v>
      </c>
      <c r="QEE615">
        <f>ABS(100*(QDS615-QDS616)/(AVERAGE(QDS615:QDS616)))</f>
        <v>100</v>
      </c>
      <c r="QEK615">
        <f>ABS(100*(QDT615-QDT616)/(AVERAGE(QDT615:QDT616)))</f>
        <v>100</v>
      </c>
      <c r="QEQ615">
        <f>ABS(100*(QDU615-QDU616)/(AVERAGE(QDU615:QDU616)))</f>
        <v>100</v>
      </c>
      <c r="QEU615" s="3">
        <f>AVERAGE(QDR615:QDR616)</f>
        <v>0</v>
      </c>
      <c r="QEV615" s="3">
        <f>AVERAGE(QDS615:QDS616)</f>
        <v>5299516.0000000009</v>
      </c>
      <c r="QEW615" s="3">
        <f>AVERAGE(QDT615:QDT616)</f>
        <v>5299516.0000000009</v>
      </c>
      <c r="QEX615" s="3">
        <f>AVERAGE(QDU615:QDU616)</f>
        <v>68408010000</v>
      </c>
      <c r="QFA615">
        <v>39</v>
      </c>
      <c r="QFB615">
        <v>11</v>
      </c>
      <c r="QFC615" t="s">
        <v>131</v>
      </c>
      <c r="QFD615" t="s">
        <v>27</v>
      </c>
      <c r="QFG615">
        <v>0.5</v>
      </c>
      <c r="QFH615">
        <v>0.5</v>
      </c>
      <c r="QFI615">
        <v>3208</v>
      </c>
      <c r="QFJ615">
        <v>5673</v>
      </c>
      <c r="QFL615">
        <v>2016</v>
      </c>
      <c r="QFM615">
        <v>2.8759999999999999</v>
      </c>
      <c r="QFN615">
        <v>5.0839999999999996</v>
      </c>
      <c r="QFO615">
        <v>2.2080000000000002</v>
      </c>
      <c r="QFQ615">
        <v>9.5000000000000001E-2</v>
      </c>
      <c r="QFR615">
        <v>1</v>
      </c>
      <c r="QFS615">
        <v>0</v>
      </c>
      <c r="QFT615">
        <v>0</v>
      </c>
      <c r="QFV615">
        <v>0</v>
      </c>
      <c r="QFY615" s="1">
        <v>44851</v>
      </c>
      <c r="QFZ615" s="6">
        <v>0.80452546296296301</v>
      </c>
      <c r="QGB615">
        <v>1</v>
      </c>
      <c r="QGD615" s="3">
        <f t="shared" ref="QGD615" si="728">((QFI615*$F$21)+$F$22)*1000/QFG615</f>
        <v>0</v>
      </c>
      <c r="QGE615" s="3">
        <f t="shared" ref="QGE615" si="729">((QFJ615*$H$21)+$H$22)*1000/QFH615</f>
        <v>5299516.0000000009</v>
      </c>
      <c r="QGF615" s="3">
        <f t="shared" ref="QGF615" si="730">QGE615-QGD615</f>
        <v>5299516.0000000009</v>
      </c>
      <c r="QGG615" s="3">
        <f t="shared" ref="QGG615" si="731">((QFL615*$J$21)+$J$22)*1000/QFH615</f>
        <v>68408010000</v>
      </c>
      <c r="QGH615" s="3"/>
      <c r="QGK615" t="e">
        <f>ABS(100*(QGD615-QGD616)/(AVERAGE(QGD615:QGD616)))</f>
        <v>#DIV/0!</v>
      </c>
      <c r="QGQ615">
        <f>ABS(100*(QGE615-QGE616)/(AVERAGE(QGE615:QGE616)))</f>
        <v>100</v>
      </c>
      <c r="QGW615">
        <f>ABS(100*(QGF615-QGF616)/(AVERAGE(QGF615:QGF616)))</f>
        <v>100</v>
      </c>
      <c r="QHC615">
        <f>ABS(100*(QGG615-QGG616)/(AVERAGE(QGG615:QGG616)))</f>
        <v>100</v>
      </c>
      <c r="QHG615" s="3">
        <f>AVERAGE(QGD615:QGD616)</f>
        <v>0</v>
      </c>
      <c r="QHH615" s="3">
        <f>AVERAGE(QGE615:QGE616)</f>
        <v>5299516.0000000009</v>
      </c>
      <c r="QHI615" s="3">
        <f>AVERAGE(QGF615:QGF616)</f>
        <v>5299516.0000000009</v>
      </c>
      <c r="QHJ615" s="3">
        <f>AVERAGE(QGG615:QGG616)</f>
        <v>68408010000</v>
      </c>
      <c r="QHM615">
        <v>39</v>
      </c>
      <c r="QHN615">
        <v>11</v>
      </c>
      <c r="QHO615" t="s">
        <v>131</v>
      </c>
      <c r="QHP615" t="s">
        <v>27</v>
      </c>
      <c r="QHS615">
        <v>0.5</v>
      </c>
      <c r="QHT615">
        <v>0.5</v>
      </c>
      <c r="QHU615">
        <v>3208</v>
      </c>
      <c r="QHV615">
        <v>5673</v>
      </c>
      <c r="QHX615">
        <v>2016</v>
      </c>
      <c r="QHY615">
        <v>2.8759999999999999</v>
      </c>
      <c r="QHZ615">
        <v>5.0839999999999996</v>
      </c>
      <c r="QIA615">
        <v>2.2080000000000002</v>
      </c>
      <c r="QIC615">
        <v>9.5000000000000001E-2</v>
      </c>
      <c r="QID615">
        <v>1</v>
      </c>
      <c r="QIE615">
        <v>0</v>
      </c>
      <c r="QIF615">
        <v>0</v>
      </c>
      <c r="QIH615">
        <v>0</v>
      </c>
      <c r="QIK615" s="1">
        <v>44851</v>
      </c>
      <c r="QIL615" s="6">
        <v>0.80452546296296301</v>
      </c>
      <c r="QIN615">
        <v>1</v>
      </c>
      <c r="QIP615" s="3">
        <f t="shared" ref="QIP615" si="732">((QHU615*$F$21)+$F$22)*1000/QHS615</f>
        <v>0</v>
      </c>
      <c r="QIQ615" s="3">
        <f t="shared" ref="QIQ615" si="733">((QHV615*$H$21)+$H$22)*1000/QHT615</f>
        <v>5299516.0000000009</v>
      </c>
      <c r="QIR615" s="3">
        <f t="shared" ref="QIR615" si="734">QIQ615-QIP615</f>
        <v>5299516.0000000009</v>
      </c>
      <c r="QIS615" s="3">
        <f t="shared" ref="QIS615" si="735">((QHX615*$J$21)+$J$22)*1000/QHT615</f>
        <v>68408010000</v>
      </c>
      <c r="QIT615" s="3"/>
      <c r="QIW615" t="e">
        <f>ABS(100*(QIP615-QIP616)/(AVERAGE(QIP615:QIP616)))</f>
        <v>#DIV/0!</v>
      </c>
      <c r="QJC615">
        <f>ABS(100*(QIQ615-QIQ616)/(AVERAGE(QIQ615:QIQ616)))</f>
        <v>100</v>
      </c>
      <c r="QJI615">
        <f>ABS(100*(QIR615-QIR616)/(AVERAGE(QIR615:QIR616)))</f>
        <v>100</v>
      </c>
      <c r="QJO615">
        <f>ABS(100*(QIS615-QIS616)/(AVERAGE(QIS615:QIS616)))</f>
        <v>100</v>
      </c>
      <c r="QJS615" s="3">
        <f>AVERAGE(QIP615:QIP616)</f>
        <v>0</v>
      </c>
      <c r="QJT615" s="3">
        <f>AVERAGE(QIQ615:QIQ616)</f>
        <v>5299516.0000000009</v>
      </c>
      <c r="QJU615" s="3">
        <f>AVERAGE(QIR615:QIR616)</f>
        <v>5299516.0000000009</v>
      </c>
      <c r="QJV615" s="3">
        <f>AVERAGE(QIS615:QIS616)</f>
        <v>68408010000</v>
      </c>
      <c r="QJY615">
        <v>39</v>
      </c>
      <c r="QJZ615">
        <v>11</v>
      </c>
      <c r="QKA615" t="s">
        <v>131</v>
      </c>
      <c r="QKB615" t="s">
        <v>27</v>
      </c>
      <c r="QKE615">
        <v>0.5</v>
      </c>
      <c r="QKF615">
        <v>0.5</v>
      </c>
      <c r="QKG615">
        <v>3208</v>
      </c>
      <c r="QKH615">
        <v>5673</v>
      </c>
      <c r="QKJ615">
        <v>2016</v>
      </c>
      <c r="QKK615">
        <v>2.8759999999999999</v>
      </c>
      <c r="QKL615">
        <v>5.0839999999999996</v>
      </c>
      <c r="QKM615">
        <v>2.2080000000000002</v>
      </c>
      <c r="QKO615">
        <v>9.5000000000000001E-2</v>
      </c>
      <c r="QKP615">
        <v>1</v>
      </c>
      <c r="QKQ615">
        <v>0</v>
      </c>
      <c r="QKR615">
        <v>0</v>
      </c>
      <c r="QKT615">
        <v>0</v>
      </c>
      <c r="QKW615" s="1">
        <v>44851</v>
      </c>
      <c r="QKX615" s="6">
        <v>0.80452546296296301</v>
      </c>
      <c r="QKZ615">
        <v>1</v>
      </c>
      <c r="QLB615" s="3">
        <f t="shared" ref="QLB615" si="736">((QKG615*$F$21)+$F$22)*1000/QKE615</f>
        <v>0</v>
      </c>
      <c r="QLC615" s="3">
        <f t="shared" ref="QLC615" si="737">((QKH615*$H$21)+$H$22)*1000/QKF615</f>
        <v>5299516.0000000009</v>
      </c>
      <c r="QLD615" s="3">
        <f t="shared" ref="QLD615" si="738">QLC615-QLB615</f>
        <v>5299516.0000000009</v>
      </c>
      <c r="QLE615" s="3">
        <f t="shared" ref="QLE615" si="739">((QKJ615*$J$21)+$J$22)*1000/QKF615</f>
        <v>68408010000</v>
      </c>
      <c r="QLF615" s="3"/>
      <c r="QLI615" t="e">
        <f>ABS(100*(QLB615-QLB616)/(AVERAGE(QLB615:QLB616)))</f>
        <v>#DIV/0!</v>
      </c>
      <c r="QLO615">
        <f>ABS(100*(QLC615-QLC616)/(AVERAGE(QLC615:QLC616)))</f>
        <v>100</v>
      </c>
      <c r="QLU615">
        <f>ABS(100*(QLD615-QLD616)/(AVERAGE(QLD615:QLD616)))</f>
        <v>100</v>
      </c>
      <c r="QMA615">
        <f>ABS(100*(QLE615-QLE616)/(AVERAGE(QLE615:QLE616)))</f>
        <v>100</v>
      </c>
      <c r="QME615" s="3">
        <f>AVERAGE(QLB615:QLB616)</f>
        <v>0</v>
      </c>
      <c r="QMF615" s="3">
        <f>AVERAGE(QLC615:QLC616)</f>
        <v>5299516.0000000009</v>
      </c>
      <c r="QMG615" s="3">
        <f>AVERAGE(QLD615:QLD616)</f>
        <v>5299516.0000000009</v>
      </c>
      <c r="QMH615" s="3">
        <f>AVERAGE(QLE615:QLE616)</f>
        <v>68408010000</v>
      </c>
      <c r="QMK615">
        <v>39</v>
      </c>
      <c r="QML615">
        <v>11</v>
      </c>
      <c r="QMM615" t="s">
        <v>131</v>
      </c>
      <c r="QMN615" t="s">
        <v>27</v>
      </c>
      <c r="QMQ615">
        <v>0.5</v>
      </c>
      <c r="QMR615">
        <v>0.5</v>
      </c>
      <c r="QMS615">
        <v>3208</v>
      </c>
      <c r="QMT615">
        <v>5673</v>
      </c>
      <c r="QMV615">
        <v>2016</v>
      </c>
      <c r="QMW615">
        <v>2.8759999999999999</v>
      </c>
      <c r="QMX615">
        <v>5.0839999999999996</v>
      </c>
      <c r="QMY615">
        <v>2.2080000000000002</v>
      </c>
      <c r="QNA615">
        <v>9.5000000000000001E-2</v>
      </c>
      <c r="QNB615">
        <v>1</v>
      </c>
      <c r="QNC615">
        <v>0</v>
      </c>
      <c r="QND615">
        <v>0</v>
      </c>
      <c r="QNF615">
        <v>0</v>
      </c>
      <c r="QNI615" s="1">
        <v>44851</v>
      </c>
      <c r="QNJ615" s="6">
        <v>0.80452546296296301</v>
      </c>
      <c r="QNL615">
        <v>1</v>
      </c>
      <c r="QNN615" s="3">
        <f t="shared" ref="QNN615" si="740">((QMS615*$F$21)+$F$22)*1000/QMQ615</f>
        <v>0</v>
      </c>
      <c r="QNO615" s="3">
        <f t="shared" ref="QNO615" si="741">((QMT615*$H$21)+$H$22)*1000/QMR615</f>
        <v>5299516.0000000009</v>
      </c>
      <c r="QNP615" s="3">
        <f t="shared" ref="QNP615" si="742">QNO615-QNN615</f>
        <v>5299516.0000000009</v>
      </c>
      <c r="QNQ615" s="3">
        <f t="shared" ref="QNQ615" si="743">((QMV615*$J$21)+$J$22)*1000/QMR615</f>
        <v>68408010000</v>
      </c>
      <c r="QNR615" s="3"/>
      <c r="QNU615" t="e">
        <f>ABS(100*(QNN615-QNN616)/(AVERAGE(QNN615:QNN616)))</f>
        <v>#DIV/0!</v>
      </c>
      <c r="QOA615">
        <f>ABS(100*(QNO615-QNO616)/(AVERAGE(QNO615:QNO616)))</f>
        <v>100</v>
      </c>
      <c r="QOG615">
        <f>ABS(100*(QNP615-QNP616)/(AVERAGE(QNP615:QNP616)))</f>
        <v>100</v>
      </c>
      <c r="QOM615">
        <f>ABS(100*(QNQ615-QNQ616)/(AVERAGE(QNQ615:QNQ616)))</f>
        <v>100</v>
      </c>
      <c r="QOQ615" s="3">
        <f>AVERAGE(QNN615:QNN616)</f>
        <v>0</v>
      </c>
      <c r="QOR615" s="3">
        <f>AVERAGE(QNO615:QNO616)</f>
        <v>5299516.0000000009</v>
      </c>
      <c r="QOS615" s="3">
        <f>AVERAGE(QNP615:QNP616)</f>
        <v>5299516.0000000009</v>
      </c>
      <c r="QOT615" s="3">
        <f>AVERAGE(QNQ615:QNQ616)</f>
        <v>68408010000</v>
      </c>
      <c r="QOW615">
        <v>39</v>
      </c>
      <c r="QOX615">
        <v>11</v>
      </c>
      <c r="QOY615" t="s">
        <v>131</v>
      </c>
      <c r="QOZ615" t="s">
        <v>27</v>
      </c>
      <c r="QPC615">
        <v>0.5</v>
      </c>
      <c r="QPD615">
        <v>0.5</v>
      </c>
      <c r="QPE615">
        <v>3208</v>
      </c>
      <c r="QPF615">
        <v>5673</v>
      </c>
      <c r="QPH615">
        <v>2016</v>
      </c>
      <c r="QPI615">
        <v>2.8759999999999999</v>
      </c>
      <c r="QPJ615">
        <v>5.0839999999999996</v>
      </c>
      <c r="QPK615">
        <v>2.2080000000000002</v>
      </c>
      <c r="QPM615">
        <v>9.5000000000000001E-2</v>
      </c>
      <c r="QPN615">
        <v>1</v>
      </c>
      <c r="QPO615">
        <v>0</v>
      </c>
      <c r="QPP615">
        <v>0</v>
      </c>
      <c r="QPR615">
        <v>0</v>
      </c>
      <c r="QPU615" s="1">
        <v>44851</v>
      </c>
      <c r="QPV615" s="6">
        <v>0.80452546296296301</v>
      </c>
      <c r="QPX615">
        <v>1</v>
      </c>
      <c r="QPZ615" s="3">
        <f t="shared" ref="QPZ615" si="744">((QPE615*$F$21)+$F$22)*1000/QPC615</f>
        <v>0</v>
      </c>
      <c r="QQA615" s="3">
        <f t="shared" ref="QQA615" si="745">((QPF615*$H$21)+$H$22)*1000/QPD615</f>
        <v>5299516.0000000009</v>
      </c>
      <c r="QQB615" s="3">
        <f t="shared" ref="QQB615" si="746">QQA615-QPZ615</f>
        <v>5299516.0000000009</v>
      </c>
      <c r="QQC615" s="3">
        <f t="shared" ref="QQC615" si="747">((QPH615*$J$21)+$J$22)*1000/QPD615</f>
        <v>68408010000</v>
      </c>
      <c r="QQD615" s="3"/>
      <c r="QQG615" t="e">
        <f>ABS(100*(QPZ615-QPZ616)/(AVERAGE(QPZ615:QPZ616)))</f>
        <v>#DIV/0!</v>
      </c>
      <c r="QQM615">
        <f>ABS(100*(QQA615-QQA616)/(AVERAGE(QQA615:QQA616)))</f>
        <v>100</v>
      </c>
      <c r="QQS615">
        <f>ABS(100*(QQB615-QQB616)/(AVERAGE(QQB615:QQB616)))</f>
        <v>100</v>
      </c>
      <c r="QQY615">
        <f>ABS(100*(QQC615-QQC616)/(AVERAGE(QQC615:QQC616)))</f>
        <v>100</v>
      </c>
      <c r="QRC615" s="3">
        <f>AVERAGE(QPZ615:QPZ616)</f>
        <v>0</v>
      </c>
      <c r="QRD615" s="3">
        <f>AVERAGE(QQA615:QQA616)</f>
        <v>5299516.0000000009</v>
      </c>
      <c r="QRE615" s="3">
        <f>AVERAGE(QQB615:QQB616)</f>
        <v>5299516.0000000009</v>
      </c>
      <c r="QRF615" s="3">
        <f>AVERAGE(QQC615:QQC616)</f>
        <v>68408010000</v>
      </c>
      <c r="QRI615">
        <v>39</v>
      </c>
      <c r="QRJ615">
        <v>11</v>
      </c>
      <c r="QRK615" t="s">
        <v>131</v>
      </c>
      <c r="QRL615" t="s">
        <v>27</v>
      </c>
      <c r="QRO615">
        <v>0.5</v>
      </c>
      <c r="QRP615">
        <v>0.5</v>
      </c>
      <c r="QRQ615">
        <v>3208</v>
      </c>
      <c r="QRR615">
        <v>5673</v>
      </c>
      <c r="QRT615">
        <v>2016</v>
      </c>
      <c r="QRU615">
        <v>2.8759999999999999</v>
      </c>
      <c r="QRV615">
        <v>5.0839999999999996</v>
      </c>
      <c r="QRW615">
        <v>2.2080000000000002</v>
      </c>
      <c r="QRY615">
        <v>9.5000000000000001E-2</v>
      </c>
      <c r="QRZ615">
        <v>1</v>
      </c>
      <c r="QSA615">
        <v>0</v>
      </c>
      <c r="QSB615">
        <v>0</v>
      </c>
      <c r="QSD615">
        <v>0</v>
      </c>
      <c r="QSG615" s="1">
        <v>44851</v>
      </c>
      <c r="QSH615" s="6">
        <v>0.80452546296296301</v>
      </c>
      <c r="QSJ615">
        <v>1</v>
      </c>
      <c r="QSL615" s="3">
        <f t="shared" ref="QSL615" si="748">((QRQ615*$F$21)+$F$22)*1000/QRO615</f>
        <v>0</v>
      </c>
      <c r="QSM615" s="3">
        <f t="shared" ref="QSM615" si="749">((QRR615*$H$21)+$H$22)*1000/QRP615</f>
        <v>5299516.0000000009</v>
      </c>
      <c r="QSN615" s="3">
        <f t="shared" ref="QSN615" si="750">QSM615-QSL615</f>
        <v>5299516.0000000009</v>
      </c>
      <c r="QSO615" s="3">
        <f t="shared" ref="QSO615" si="751">((QRT615*$J$21)+$J$22)*1000/QRP615</f>
        <v>68408010000</v>
      </c>
      <c r="QSP615" s="3"/>
      <c r="QSS615" t="e">
        <f>ABS(100*(QSL615-QSL616)/(AVERAGE(QSL615:QSL616)))</f>
        <v>#DIV/0!</v>
      </c>
      <c r="QSY615">
        <f>ABS(100*(QSM615-QSM616)/(AVERAGE(QSM615:QSM616)))</f>
        <v>100</v>
      </c>
      <c r="QTE615">
        <f>ABS(100*(QSN615-QSN616)/(AVERAGE(QSN615:QSN616)))</f>
        <v>100</v>
      </c>
      <c r="QTK615">
        <f>ABS(100*(QSO615-QSO616)/(AVERAGE(QSO615:QSO616)))</f>
        <v>100</v>
      </c>
      <c r="QTO615" s="3">
        <f>AVERAGE(QSL615:QSL616)</f>
        <v>0</v>
      </c>
      <c r="QTP615" s="3">
        <f>AVERAGE(QSM615:QSM616)</f>
        <v>5299516.0000000009</v>
      </c>
      <c r="QTQ615" s="3">
        <f>AVERAGE(QSN615:QSN616)</f>
        <v>5299516.0000000009</v>
      </c>
      <c r="QTR615" s="3">
        <f>AVERAGE(QSO615:QSO616)</f>
        <v>68408010000</v>
      </c>
      <c r="QTU615">
        <v>39</v>
      </c>
      <c r="QTV615">
        <v>11</v>
      </c>
      <c r="QTW615" t="s">
        <v>131</v>
      </c>
      <c r="QTX615" t="s">
        <v>27</v>
      </c>
      <c r="QUA615">
        <v>0.5</v>
      </c>
      <c r="QUB615">
        <v>0.5</v>
      </c>
      <c r="QUC615">
        <v>3208</v>
      </c>
      <c r="QUD615">
        <v>5673</v>
      </c>
      <c r="QUF615">
        <v>2016</v>
      </c>
      <c r="QUG615">
        <v>2.8759999999999999</v>
      </c>
      <c r="QUH615">
        <v>5.0839999999999996</v>
      </c>
      <c r="QUI615">
        <v>2.2080000000000002</v>
      </c>
      <c r="QUK615">
        <v>9.5000000000000001E-2</v>
      </c>
      <c r="QUL615">
        <v>1</v>
      </c>
      <c r="QUM615">
        <v>0</v>
      </c>
      <c r="QUN615">
        <v>0</v>
      </c>
      <c r="QUP615">
        <v>0</v>
      </c>
      <c r="QUS615" s="1">
        <v>44851</v>
      </c>
      <c r="QUT615" s="6">
        <v>0.80452546296296301</v>
      </c>
      <c r="QUV615">
        <v>1</v>
      </c>
      <c r="QUX615" s="3">
        <f t="shared" ref="QUX615" si="752">((QUC615*$F$21)+$F$22)*1000/QUA615</f>
        <v>0</v>
      </c>
      <c r="QUY615" s="3">
        <f t="shared" ref="QUY615" si="753">((QUD615*$H$21)+$H$22)*1000/QUB615</f>
        <v>5299516.0000000009</v>
      </c>
      <c r="QUZ615" s="3">
        <f t="shared" ref="QUZ615" si="754">QUY615-QUX615</f>
        <v>5299516.0000000009</v>
      </c>
      <c r="QVA615" s="3">
        <f t="shared" ref="QVA615" si="755">((QUF615*$J$21)+$J$22)*1000/QUB615</f>
        <v>68408010000</v>
      </c>
      <c r="QVB615" s="3"/>
      <c r="QVE615" t="e">
        <f>ABS(100*(QUX615-QUX616)/(AVERAGE(QUX615:QUX616)))</f>
        <v>#DIV/0!</v>
      </c>
      <c r="QVK615">
        <f>ABS(100*(QUY615-QUY616)/(AVERAGE(QUY615:QUY616)))</f>
        <v>100</v>
      </c>
      <c r="QVQ615">
        <f>ABS(100*(QUZ615-QUZ616)/(AVERAGE(QUZ615:QUZ616)))</f>
        <v>100</v>
      </c>
      <c r="QVW615">
        <f>ABS(100*(QVA615-QVA616)/(AVERAGE(QVA615:QVA616)))</f>
        <v>100</v>
      </c>
      <c r="QWA615" s="3">
        <f>AVERAGE(QUX615:QUX616)</f>
        <v>0</v>
      </c>
      <c r="QWB615" s="3">
        <f>AVERAGE(QUY615:QUY616)</f>
        <v>5299516.0000000009</v>
      </c>
      <c r="QWC615" s="3">
        <f>AVERAGE(QUZ615:QUZ616)</f>
        <v>5299516.0000000009</v>
      </c>
      <c r="QWD615" s="3">
        <f>AVERAGE(QVA615:QVA616)</f>
        <v>68408010000</v>
      </c>
      <c r="QWG615">
        <v>39</v>
      </c>
      <c r="QWH615">
        <v>11</v>
      </c>
      <c r="QWI615" t="s">
        <v>131</v>
      </c>
      <c r="QWJ615" t="s">
        <v>27</v>
      </c>
      <c r="QWM615">
        <v>0.5</v>
      </c>
      <c r="QWN615">
        <v>0.5</v>
      </c>
      <c r="QWO615">
        <v>3208</v>
      </c>
      <c r="QWP615">
        <v>5673</v>
      </c>
      <c r="QWR615">
        <v>2016</v>
      </c>
      <c r="QWS615">
        <v>2.8759999999999999</v>
      </c>
      <c r="QWT615">
        <v>5.0839999999999996</v>
      </c>
      <c r="QWU615">
        <v>2.2080000000000002</v>
      </c>
      <c r="QWW615">
        <v>9.5000000000000001E-2</v>
      </c>
      <c r="QWX615">
        <v>1</v>
      </c>
      <c r="QWY615">
        <v>0</v>
      </c>
      <c r="QWZ615">
        <v>0</v>
      </c>
      <c r="QXB615">
        <v>0</v>
      </c>
      <c r="QXE615" s="1">
        <v>44851</v>
      </c>
      <c r="QXF615" s="6">
        <v>0.80452546296296301</v>
      </c>
      <c r="QXH615">
        <v>1</v>
      </c>
      <c r="QXJ615" s="3">
        <f t="shared" ref="QXJ615" si="756">((QWO615*$F$21)+$F$22)*1000/QWM615</f>
        <v>0</v>
      </c>
      <c r="QXK615" s="3">
        <f t="shared" ref="QXK615" si="757">((QWP615*$H$21)+$H$22)*1000/QWN615</f>
        <v>5299516.0000000009</v>
      </c>
      <c r="QXL615" s="3">
        <f t="shared" ref="QXL615" si="758">QXK615-QXJ615</f>
        <v>5299516.0000000009</v>
      </c>
      <c r="QXM615" s="3">
        <f t="shared" ref="QXM615" si="759">((QWR615*$J$21)+$J$22)*1000/QWN615</f>
        <v>68408010000</v>
      </c>
      <c r="QXN615" s="3"/>
      <c r="QXQ615" t="e">
        <f>ABS(100*(QXJ615-QXJ616)/(AVERAGE(QXJ615:QXJ616)))</f>
        <v>#DIV/0!</v>
      </c>
      <c r="QXW615">
        <f>ABS(100*(QXK615-QXK616)/(AVERAGE(QXK615:QXK616)))</f>
        <v>100</v>
      </c>
      <c r="QYC615">
        <f>ABS(100*(QXL615-QXL616)/(AVERAGE(QXL615:QXL616)))</f>
        <v>100</v>
      </c>
      <c r="QYI615">
        <f>ABS(100*(QXM615-QXM616)/(AVERAGE(QXM615:QXM616)))</f>
        <v>100</v>
      </c>
      <c r="QYM615" s="3">
        <f>AVERAGE(QXJ615:QXJ616)</f>
        <v>0</v>
      </c>
      <c r="QYN615" s="3">
        <f>AVERAGE(QXK615:QXK616)</f>
        <v>5299516.0000000009</v>
      </c>
      <c r="QYO615" s="3">
        <f>AVERAGE(QXL615:QXL616)</f>
        <v>5299516.0000000009</v>
      </c>
      <c r="QYP615" s="3">
        <f>AVERAGE(QXM615:QXM616)</f>
        <v>68408010000</v>
      </c>
      <c r="QYS615">
        <v>39</v>
      </c>
      <c r="QYT615">
        <v>11</v>
      </c>
      <c r="QYU615" t="s">
        <v>131</v>
      </c>
      <c r="QYV615" t="s">
        <v>27</v>
      </c>
      <c r="QYY615">
        <v>0.5</v>
      </c>
      <c r="QYZ615">
        <v>0.5</v>
      </c>
      <c r="QZA615">
        <v>3208</v>
      </c>
      <c r="QZB615">
        <v>5673</v>
      </c>
      <c r="QZD615">
        <v>2016</v>
      </c>
      <c r="QZE615">
        <v>2.8759999999999999</v>
      </c>
      <c r="QZF615">
        <v>5.0839999999999996</v>
      </c>
      <c r="QZG615">
        <v>2.2080000000000002</v>
      </c>
      <c r="QZI615">
        <v>9.5000000000000001E-2</v>
      </c>
      <c r="QZJ615">
        <v>1</v>
      </c>
      <c r="QZK615">
        <v>0</v>
      </c>
      <c r="QZL615">
        <v>0</v>
      </c>
      <c r="QZN615">
        <v>0</v>
      </c>
      <c r="QZQ615" s="1">
        <v>44851</v>
      </c>
      <c r="QZR615" s="6">
        <v>0.80452546296296301</v>
      </c>
      <c r="QZT615">
        <v>1</v>
      </c>
      <c r="QZV615" s="3">
        <f t="shared" ref="QZV615" si="760">((QZA615*$F$21)+$F$22)*1000/QYY615</f>
        <v>0</v>
      </c>
      <c r="QZW615" s="3">
        <f t="shared" ref="QZW615" si="761">((QZB615*$H$21)+$H$22)*1000/QYZ615</f>
        <v>5299516.0000000009</v>
      </c>
      <c r="QZX615" s="3">
        <f t="shared" ref="QZX615" si="762">QZW615-QZV615</f>
        <v>5299516.0000000009</v>
      </c>
      <c r="QZY615" s="3">
        <f t="shared" ref="QZY615" si="763">((QZD615*$J$21)+$J$22)*1000/QYZ615</f>
        <v>68408010000</v>
      </c>
      <c r="QZZ615" s="3"/>
      <c r="RAC615" t="e">
        <f>ABS(100*(QZV615-QZV616)/(AVERAGE(QZV615:QZV616)))</f>
        <v>#DIV/0!</v>
      </c>
      <c r="RAI615">
        <f>ABS(100*(QZW615-QZW616)/(AVERAGE(QZW615:QZW616)))</f>
        <v>100</v>
      </c>
      <c r="RAO615">
        <f>ABS(100*(QZX615-QZX616)/(AVERAGE(QZX615:QZX616)))</f>
        <v>100</v>
      </c>
      <c r="RAU615">
        <f>ABS(100*(QZY615-QZY616)/(AVERAGE(QZY615:QZY616)))</f>
        <v>100</v>
      </c>
      <c r="RAY615" s="3">
        <f>AVERAGE(QZV615:QZV616)</f>
        <v>0</v>
      </c>
      <c r="RAZ615" s="3">
        <f>AVERAGE(QZW615:QZW616)</f>
        <v>5299516.0000000009</v>
      </c>
      <c r="RBA615" s="3">
        <f>AVERAGE(QZX615:QZX616)</f>
        <v>5299516.0000000009</v>
      </c>
      <c r="RBB615" s="3">
        <f>AVERAGE(QZY615:QZY616)</f>
        <v>68408010000</v>
      </c>
      <c r="RBE615">
        <v>39</v>
      </c>
      <c r="RBF615">
        <v>11</v>
      </c>
      <c r="RBG615" t="s">
        <v>131</v>
      </c>
      <c r="RBH615" t="s">
        <v>27</v>
      </c>
      <c r="RBK615">
        <v>0.5</v>
      </c>
      <c r="RBL615">
        <v>0.5</v>
      </c>
      <c r="RBM615">
        <v>3208</v>
      </c>
      <c r="RBN615">
        <v>5673</v>
      </c>
      <c r="RBP615">
        <v>2016</v>
      </c>
      <c r="RBQ615">
        <v>2.8759999999999999</v>
      </c>
      <c r="RBR615">
        <v>5.0839999999999996</v>
      </c>
      <c r="RBS615">
        <v>2.2080000000000002</v>
      </c>
      <c r="RBU615">
        <v>9.5000000000000001E-2</v>
      </c>
      <c r="RBV615">
        <v>1</v>
      </c>
      <c r="RBW615">
        <v>0</v>
      </c>
      <c r="RBX615">
        <v>0</v>
      </c>
      <c r="RBZ615">
        <v>0</v>
      </c>
      <c r="RCC615" s="1">
        <v>44851</v>
      </c>
      <c r="RCD615" s="6">
        <v>0.80452546296296301</v>
      </c>
      <c r="RCF615">
        <v>1</v>
      </c>
      <c r="RCH615" s="3">
        <f t="shared" ref="RCH615" si="764">((RBM615*$F$21)+$F$22)*1000/RBK615</f>
        <v>0</v>
      </c>
      <c r="RCI615" s="3">
        <f t="shared" ref="RCI615" si="765">((RBN615*$H$21)+$H$22)*1000/RBL615</f>
        <v>5299516.0000000009</v>
      </c>
      <c r="RCJ615" s="3">
        <f t="shared" ref="RCJ615" si="766">RCI615-RCH615</f>
        <v>5299516.0000000009</v>
      </c>
      <c r="RCK615" s="3">
        <f t="shared" ref="RCK615" si="767">((RBP615*$J$21)+$J$22)*1000/RBL615</f>
        <v>68408010000</v>
      </c>
      <c r="RCL615" s="3"/>
      <c r="RCO615" t="e">
        <f>ABS(100*(RCH615-RCH616)/(AVERAGE(RCH615:RCH616)))</f>
        <v>#DIV/0!</v>
      </c>
      <c r="RCU615">
        <f>ABS(100*(RCI615-RCI616)/(AVERAGE(RCI615:RCI616)))</f>
        <v>100</v>
      </c>
      <c r="RDA615">
        <f>ABS(100*(RCJ615-RCJ616)/(AVERAGE(RCJ615:RCJ616)))</f>
        <v>100</v>
      </c>
      <c r="RDG615">
        <f>ABS(100*(RCK615-RCK616)/(AVERAGE(RCK615:RCK616)))</f>
        <v>100</v>
      </c>
      <c r="RDK615" s="3">
        <f>AVERAGE(RCH615:RCH616)</f>
        <v>0</v>
      </c>
      <c r="RDL615" s="3">
        <f>AVERAGE(RCI615:RCI616)</f>
        <v>5299516.0000000009</v>
      </c>
      <c r="RDM615" s="3">
        <f>AVERAGE(RCJ615:RCJ616)</f>
        <v>5299516.0000000009</v>
      </c>
      <c r="RDN615" s="3">
        <f>AVERAGE(RCK615:RCK616)</f>
        <v>68408010000</v>
      </c>
      <c r="RDQ615">
        <v>39</v>
      </c>
      <c r="RDR615">
        <v>11</v>
      </c>
      <c r="RDS615" t="s">
        <v>131</v>
      </c>
      <c r="RDT615" t="s">
        <v>27</v>
      </c>
      <c r="RDW615">
        <v>0.5</v>
      </c>
      <c r="RDX615">
        <v>0.5</v>
      </c>
      <c r="RDY615">
        <v>3208</v>
      </c>
      <c r="RDZ615">
        <v>5673</v>
      </c>
      <c r="REB615">
        <v>2016</v>
      </c>
      <c r="REC615">
        <v>2.8759999999999999</v>
      </c>
      <c r="RED615">
        <v>5.0839999999999996</v>
      </c>
      <c r="REE615">
        <v>2.2080000000000002</v>
      </c>
      <c r="REG615">
        <v>9.5000000000000001E-2</v>
      </c>
      <c r="REH615">
        <v>1</v>
      </c>
      <c r="REI615">
        <v>0</v>
      </c>
      <c r="REJ615">
        <v>0</v>
      </c>
      <c r="REL615">
        <v>0</v>
      </c>
      <c r="REO615" s="1">
        <v>44851</v>
      </c>
      <c r="REP615" s="6">
        <v>0.80452546296296301</v>
      </c>
      <c r="RER615">
        <v>1</v>
      </c>
      <c r="RET615" s="3">
        <f t="shared" ref="RET615" si="768">((RDY615*$F$21)+$F$22)*1000/RDW615</f>
        <v>0</v>
      </c>
      <c r="REU615" s="3">
        <f t="shared" ref="REU615" si="769">((RDZ615*$H$21)+$H$22)*1000/RDX615</f>
        <v>5299516.0000000009</v>
      </c>
      <c r="REV615" s="3">
        <f t="shared" ref="REV615" si="770">REU615-RET615</f>
        <v>5299516.0000000009</v>
      </c>
      <c r="REW615" s="3">
        <f t="shared" ref="REW615" si="771">((REB615*$J$21)+$J$22)*1000/RDX615</f>
        <v>68408010000</v>
      </c>
      <c r="REX615" s="3"/>
      <c r="RFA615" t="e">
        <f>ABS(100*(RET615-RET616)/(AVERAGE(RET615:RET616)))</f>
        <v>#DIV/0!</v>
      </c>
      <c r="RFG615">
        <f>ABS(100*(REU615-REU616)/(AVERAGE(REU615:REU616)))</f>
        <v>100</v>
      </c>
      <c r="RFM615">
        <f>ABS(100*(REV615-REV616)/(AVERAGE(REV615:REV616)))</f>
        <v>100</v>
      </c>
      <c r="RFS615">
        <f>ABS(100*(REW615-REW616)/(AVERAGE(REW615:REW616)))</f>
        <v>100</v>
      </c>
      <c r="RFW615" s="3">
        <f>AVERAGE(RET615:RET616)</f>
        <v>0</v>
      </c>
      <c r="RFX615" s="3">
        <f>AVERAGE(REU615:REU616)</f>
        <v>5299516.0000000009</v>
      </c>
      <c r="RFY615" s="3">
        <f>AVERAGE(REV615:REV616)</f>
        <v>5299516.0000000009</v>
      </c>
      <c r="RFZ615" s="3">
        <f>AVERAGE(REW615:REW616)</f>
        <v>68408010000</v>
      </c>
      <c r="RGC615">
        <v>39</v>
      </c>
      <c r="RGD615">
        <v>11</v>
      </c>
      <c r="RGE615" t="s">
        <v>131</v>
      </c>
      <c r="RGF615" t="s">
        <v>27</v>
      </c>
      <c r="RGI615">
        <v>0.5</v>
      </c>
      <c r="RGJ615">
        <v>0.5</v>
      </c>
      <c r="RGK615">
        <v>3208</v>
      </c>
      <c r="RGL615">
        <v>5673</v>
      </c>
      <c r="RGN615">
        <v>2016</v>
      </c>
      <c r="RGO615">
        <v>2.8759999999999999</v>
      </c>
      <c r="RGP615">
        <v>5.0839999999999996</v>
      </c>
      <c r="RGQ615">
        <v>2.2080000000000002</v>
      </c>
      <c r="RGS615">
        <v>9.5000000000000001E-2</v>
      </c>
      <c r="RGT615">
        <v>1</v>
      </c>
      <c r="RGU615">
        <v>0</v>
      </c>
      <c r="RGV615">
        <v>0</v>
      </c>
      <c r="RGX615">
        <v>0</v>
      </c>
      <c r="RHA615" s="1">
        <v>44851</v>
      </c>
      <c r="RHB615" s="6">
        <v>0.80452546296296301</v>
      </c>
      <c r="RHD615">
        <v>1</v>
      </c>
      <c r="RHF615" s="3">
        <f t="shared" ref="RHF615" si="772">((RGK615*$F$21)+$F$22)*1000/RGI615</f>
        <v>0</v>
      </c>
      <c r="RHG615" s="3">
        <f t="shared" ref="RHG615" si="773">((RGL615*$H$21)+$H$22)*1000/RGJ615</f>
        <v>5299516.0000000009</v>
      </c>
      <c r="RHH615" s="3">
        <f t="shared" ref="RHH615" si="774">RHG615-RHF615</f>
        <v>5299516.0000000009</v>
      </c>
      <c r="RHI615" s="3">
        <f t="shared" ref="RHI615" si="775">((RGN615*$J$21)+$J$22)*1000/RGJ615</f>
        <v>68408010000</v>
      </c>
      <c r="RHJ615" s="3"/>
      <c r="RHM615" t="e">
        <f>ABS(100*(RHF615-RHF616)/(AVERAGE(RHF615:RHF616)))</f>
        <v>#DIV/0!</v>
      </c>
      <c r="RHS615">
        <f>ABS(100*(RHG615-RHG616)/(AVERAGE(RHG615:RHG616)))</f>
        <v>100</v>
      </c>
      <c r="RHY615">
        <f>ABS(100*(RHH615-RHH616)/(AVERAGE(RHH615:RHH616)))</f>
        <v>100</v>
      </c>
      <c r="RIE615">
        <f>ABS(100*(RHI615-RHI616)/(AVERAGE(RHI615:RHI616)))</f>
        <v>100</v>
      </c>
      <c r="RII615" s="3">
        <f>AVERAGE(RHF615:RHF616)</f>
        <v>0</v>
      </c>
      <c r="RIJ615" s="3">
        <f>AVERAGE(RHG615:RHG616)</f>
        <v>5299516.0000000009</v>
      </c>
      <c r="RIK615" s="3">
        <f>AVERAGE(RHH615:RHH616)</f>
        <v>5299516.0000000009</v>
      </c>
      <c r="RIL615" s="3">
        <f>AVERAGE(RHI615:RHI616)</f>
        <v>68408010000</v>
      </c>
      <c r="RIO615">
        <v>39</v>
      </c>
      <c r="RIP615">
        <v>11</v>
      </c>
      <c r="RIQ615" t="s">
        <v>131</v>
      </c>
      <c r="RIR615" t="s">
        <v>27</v>
      </c>
      <c r="RIU615">
        <v>0.5</v>
      </c>
      <c r="RIV615">
        <v>0.5</v>
      </c>
      <c r="RIW615">
        <v>3208</v>
      </c>
      <c r="RIX615">
        <v>5673</v>
      </c>
      <c r="RIZ615">
        <v>2016</v>
      </c>
      <c r="RJA615">
        <v>2.8759999999999999</v>
      </c>
      <c r="RJB615">
        <v>5.0839999999999996</v>
      </c>
      <c r="RJC615">
        <v>2.2080000000000002</v>
      </c>
      <c r="RJE615">
        <v>9.5000000000000001E-2</v>
      </c>
      <c r="RJF615">
        <v>1</v>
      </c>
      <c r="RJG615">
        <v>0</v>
      </c>
      <c r="RJH615">
        <v>0</v>
      </c>
      <c r="RJJ615">
        <v>0</v>
      </c>
      <c r="RJM615" s="1">
        <v>44851</v>
      </c>
      <c r="RJN615" s="6">
        <v>0.80452546296296301</v>
      </c>
      <c r="RJP615">
        <v>1</v>
      </c>
      <c r="RJR615" s="3">
        <f t="shared" ref="RJR615" si="776">((RIW615*$F$21)+$F$22)*1000/RIU615</f>
        <v>0</v>
      </c>
      <c r="RJS615" s="3">
        <f t="shared" ref="RJS615" si="777">((RIX615*$H$21)+$H$22)*1000/RIV615</f>
        <v>5299516.0000000009</v>
      </c>
      <c r="RJT615" s="3">
        <f t="shared" ref="RJT615" si="778">RJS615-RJR615</f>
        <v>5299516.0000000009</v>
      </c>
      <c r="RJU615" s="3">
        <f t="shared" ref="RJU615" si="779">((RIZ615*$J$21)+$J$22)*1000/RIV615</f>
        <v>68408010000</v>
      </c>
      <c r="RJV615" s="3"/>
      <c r="RJY615" t="e">
        <f>ABS(100*(RJR615-RJR616)/(AVERAGE(RJR615:RJR616)))</f>
        <v>#DIV/0!</v>
      </c>
      <c r="RKE615">
        <f>ABS(100*(RJS615-RJS616)/(AVERAGE(RJS615:RJS616)))</f>
        <v>100</v>
      </c>
      <c r="RKK615">
        <f>ABS(100*(RJT615-RJT616)/(AVERAGE(RJT615:RJT616)))</f>
        <v>100</v>
      </c>
      <c r="RKQ615">
        <f>ABS(100*(RJU615-RJU616)/(AVERAGE(RJU615:RJU616)))</f>
        <v>100</v>
      </c>
      <c r="RKU615" s="3">
        <f>AVERAGE(RJR615:RJR616)</f>
        <v>0</v>
      </c>
      <c r="RKV615" s="3">
        <f>AVERAGE(RJS615:RJS616)</f>
        <v>5299516.0000000009</v>
      </c>
      <c r="RKW615" s="3">
        <f>AVERAGE(RJT615:RJT616)</f>
        <v>5299516.0000000009</v>
      </c>
      <c r="RKX615" s="3">
        <f>AVERAGE(RJU615:RJU616)</f>
        <v>68408010000</v>
      </c>
      <c r="RLA615">
        <v>39</v>
      </c>
      <c r="RLB615">
        <v>11</v>
      </c>
      <c r="RLC615" t="s">
        <v>131</v>
      </c>
      <c r="RLD615" t="s">
        <v>27</v>
      </c>
      <c r="RLG615">
        <v>0.5</v>
      </c>
      <c r="RLH615">
        <v>0.5</v>
      </c>
      <c r="RLI615">
        <v>3208</v>
      </c>
      <c r="RLJ615">
        <v>5673</v>
      </c>
      <c r="RLL615">
        <v>2016</v>
      </c>
      <c r="RLM615">
        <v>2.8759999999999999</v>
      </c>
      <c r="RLN615">
        <v>5.0839999999999996</v>
      </c>
      <c r="RLO615">
        <v>2.2080000000000002</v>
      </c>
      <c r="RLQ615">
        <v>9.5000000000000001E-2</v>
      </c>
      <c r="RLR615">
        <v>1</v>
      </c>
      <c r="RLS615">
        <v>0</v>
      </c>
      <c r="RLT615">
        <v>0</v>
      </c>
      <c r="RLV615">
        <v>0</v>
      </c>
      <c r="RLY615" s="1">
        <v>44851</v>
      </c>
      <c r="RLZ615" s="6">
        <v>0.80452546296296301</v>
      </c>
      <c r="RMB615">
        <v>1</v>
      </c>
      <c r="RMD615" s="3">
        <f t="shared" ref="RMD615" si="780">((RLI615*$F$21)+$F$22)*1000/RLG615</f>
        <v>0</v>
      </c>
      <c r="RME615" s="3">
        <f t="shared" ref="RME615" si="781">((RLJ615*$H$21)+$H$22)*1000/RLH615</f>
        <v>5299516.0000000009</v>
      </c>
      <c r="RMF615" s="3">
        <f t="shared" ref="RMF615" si="782">RME615-RMD615</f>
        <v>5299516.0000000009</v>
      </c>
      <c r="RMG615" s="3">
        <f t="shared" ref="RMG615" si="783">((RLL615*$J$21)+$J$22)*1000/RLH615</f>
        <v>68408010000</v>
      </c>
      <c r="RMH615" s="3"/>
      <c r="RMK615" t="e">
        <f>ABS(100*(RMD615-RMD616)/(AVERAGE(RMD615:RMD616)))</f>
        <v>#DIV/0!</v>
      </c>
      <c r="RMQ615">
        <f>ABS(100*(RME615-RME616)/(AVERAGE(RME615:RME616)))</f>
        <v>100</v>
      </c>
      <c r="RMW615">
        <f>ABS(100*(RMF615-RMF616)/(AVERAGE(RMF615:RMF616)))</f>
        <v>100</v>
      </c>
      <c r="RNC615">
        <f>ABS(100*(RMG615-RMG616)/(AVERAGE(RMG615:RMG616)))</f>
        <v>100</v>
      </c>
      <c r="RNG615" s="3">
        <f>AVERAGE(RMD615:RMD616)</f>
        <v>0</v>
      </c>
      <c r="RNH615" s="3">
        <f>AVERAGE(RME615:RME616)</f>
        <v>5299516.0000000009</v>
      </c>
      <c r="RNI615" s="3">
        <f>AVERAGE(RMF615:RMF616)</f>
        <v>5299516.0000000009</v>
      </c>
      <c r="RNJ615" s="3">
        <f>AVERAGE(RMG615:RMG616)</f>
        <v>68408010000</v>
      </c>
      <c r="RNM615">
        <v>39</v>
      </c>
      <c r="RNN615">
        <v>11</v>
      </c>
      <c r="RNO615" t="s">
        <v>131</v>
      </c>
      <c r="RNP615" t="s">
        <v>27</v>
      </c>
      <c r="RNS615">
        <v>0.5</v>
      </c>
      <c r="RNT615">
        <v>0.5</v>
      </c>
      <c r="RNU615">
        <v>3208</v>
      </c>
      <c r="RNV615">
        <v>5673</v>
      </c>
      <c r="RNX615">
        <v>2016</v>
      </c>
      <c r="RNY615">
        <v>2.8759999999999999</v>
      </c>
      <c r="RNZ615">
        <v>5.0839999999999996</v>
      </c>
      <c r="ROA615">
        <v>2.2080000000000002</v>
      </c>
      <c r="ROC615">
        <v>9.5000000000000001E-2</v>
      </c>
      <c r="ROD615">
        <v>1</v>
      </c>
      <c r="ROE615">
        <v>0</v>
      </c>
      <c r="ROF615">
        <v>0</v>
      </c>
      <c r="ROH615">
        <v>0</v>
      </c>
      <c r="ROK615" s="1">
        <v>44851</v>
      </c>
      <c r="ROL615" s="6">
        <v>0.80452546296296301</v>
      </c>
      <c r="RON615">
        <v>1</v>
      </c>
      <c r="ROP615" s="3">
        <f t="shared" ref="ROP615" si="784">((RNU615*$F$21)+$F$22)*1000/RNS615</f>
        <v>0</v>
      </c>
      <c r="ROQ615" s="3">
        <f t="shared" ref="ROQ615" si="785">((RNV615*$H$21)+$H$22)*1000/RNT615</f>
        <v>5299516.0000000009</v>
      </c>
      <c r="ROR615" s="3">
        <f t="shared" ref="ROR615" si="786">ROQ615-ROP615</f>
        <v>5299516.0000000009</v>
      </c>
      <c r="ROS615" s="3">
        <f t="shared" ref="ROS615" si="787">((RNX615*$J$21)+$J$22)*1000/RNT615</f>
        <v>68408010000</v>
      </c>
      <c r="ROT615" s="3"/>
      <c r="ROW615" t="e">
        <f>ABS(100*(ROP615-ROP616)/(AVERAGE(ROP615:ROP616)))</f>
        <v>#DIV/0!</v>
      </c>
      <c r="RPC615">
        <f>ABS(100*(ROQ615-ROQ616)/(AVERAGE(ROQ615:ROQ616)))</f>
        <v>100</v>
      </c>
      <c r="RPI615">
        <f>ABS(100*(ROR615-ROR616)/(AVERAGE(ROR615:ROR616)))</f>
        <v>100</v>
      </c>
      <c r="RPO615">
        <f>ABS(100*(ROS615-ROS616)/(AVERAGE(ROS615:ROS616)))</f>
        <v>100</v>
      </c>
      <c r="RPS615" s="3">
        <f>AVERAGE(ROP615:ROP616)</f>
        <v>0</v>
      </c>
      <c r="RPT615" s="3">
        <f>AVERAGE(ROQ615:ROQ616)</f>
        <v>5299516.0000000009</v>
      </c>
      <c r="RPU615" s="3">
        <f>AVERAGE(ROR615:ROR616)</f>
        <v>5299516.0000000009</v>
      </c>
      <c r="RPV615" s="3">
        <f>AVERAGE(ROS615:ROS616)</f>
        <v>68408010000</v>
      </c>
      <c r="RPY615">
        <v>39</v>
      </c>
      <c r="RPZ615">
        <v>11</v>
      </c>
      <c r="RQA615" t="s">
        <v>131</v>
      </c>
      <c r="RQB615" t="s">
        <v>27</v>
      </c>
      <c r="RQE615">
        <v>0.5</v>
      </c>
      <c r="RQF615">
        <v>0.5</v>
      </c>
      <c r="RQG615">
        <v>3208</v>
      </c>
      <c r="RQH615">
        <v>5673</v>
      </c>
      <c r="RQJ615">
        <v>2016</v>
      </c>
      <c r="RQK615">
        <v>2.8759999999999999</v>
      </c>
      <c r="RQL615">
        <v>5.0839999999999996</v>
      </c>
      <c r="RQM615">
        <v>2.2080000000000002</v>
      </c>
      <c r="RQO615">
        <v>9.5000000000000001E-2</v>
      </c>
      <c r="RQP615">
        <v>1</v>
      </c>
      <c r="RQQ615">
        <v>0</v>
      </c>
      <c r="RQR615">
        <v>0</v>
      </c>
      <c r="RQT615">
        <v>0</v>
      </c>
      <c r="RQW615" s="1">
        <v>44851</v>
      </c>
      <c r="RQX615" s="6">
        <v>0.80452546296296301</v>
      </c>
      <c r="RQZ615">
        <v>1</v>
      </c>
      <c r="RRB615" s="3">
        <f t="shared" ref="RRB615" si="788">((RQG615*$F$21)+$F$22)*1000/RQE615</f>
        <v>0</v>
      </c>
      <c r="RRC615" s="3">
        <f t="shared" ref="RRC615" si="789">((RQH615*$H$21)+$H$22)*1000/RQF615</f>
        <v>5299516.0000000009</v>
      </c>
      <c r="RRD615" s="3">
        <f t="shared" ref="RRD615" si="790">RRC615-RRB615</f>
        <v>5299516.0000000009</v>
      </c>
      <c r="RRE615" s="3">
        <f t="shared" ref="RRE615" si="791">((RQJ615*$J$21)+$J$22)*1000/RQF615</f>
        <v>68408010000</v>
      </c>
      <c r="RRF615" s="3"/>
      <c r="RRI615" t="e">
        <f>ABS(100*(RRB615-RRB616)/(AVERAGE(RRB615:RRB616)))</f>
        <v>#DIV/0!</v>
      </c>
      <c r="RRO615">
        <f>ABS(100*(RRC615-RRC616)/(AVERAGE(RRC615:RRC616)))</f>
        <v>100</v>
      </c>
      <c r="RRU615">
        <f>ABS(100*(RRD615-RRD616)/(AVERAGE(RRD615:RRD616)))</f>
        <v>100</v>
      </c>
      <c r="RSA615">
        <f>ABS(100*(RRE615-RRE616)/(AVERAGE(RRE615:RRE616)))</f>
        <v>100</v>
      </c>
      <c r="RSE615" s="3">
        <f>AVERAGE(RRB615:RRB616)</f>
        <v>0</v>
      </c>
      <c r="RSF615" s="3">
        <f>AVERAGE(RRC615:RRC616)</f>
        <v>5299516.0000000009</v>
      </c>
      <c r="RSG615" s="3">
        <f>AVERAGE(RRD615:RRD616)</f>
        <v>5299516.0000000009</v>
      </c>
      <c r="RSH615" s="3">
        <f>AVERAGE(RRE615:RRE616)</f>
        <v>68408010000</v>
      </c>
      <c r="RSK615">
        <v>39</v>
      </c>
      <c r="RSL615">
        <v>11</v>
      </c>
      <c r="RSM615" t="s">
        <v>131</v>
      </c>
      <c r="RSN615" t="s">
        <v>27</v>
      </c>
      <c r="RSQ615">
        <v>0.5</v>
      </c>
      <c r="RSR615">
        <v>0.5</v>
      </c>
      <c r="RSS615">
        <v>3208</v>
      </c>
      <c r="RST615">
        <v>5673</v>
      </c>
      <c r="RSV615">
        <v>2016</v>
      </c>
      <c r="RSW615">
        <v>2.8759999999999999</v>
      </c>
      <c r="RSX615">
        <v>5.0839999999999996</v>
      </c>
      <c r="RSY615">
        <v>2.2080000000000002</v>
      </c>
      <c r="RTA615">
        <v>9.5000000000000001E-2</v>
      </c>
      <c r="RTB615">
        <v>1</v>
      </c>
      <c r="RTC615">
        <v>0</v>
      </c>
      <c r="RTD615">
        <v>0</v>
      </c>
      <c r="RTF615">
        <v>0</v>
      </c>
      <c r="RTI615" s="1">
        <v>44851</v>
      </c>
      <c r="RTJ615" s="6">
        <v>0.80452546296296301</v>
      </c>
      <c r="RTL615">
        <v>1</v>
      </c>
      <c r="RTN615" s="3">
        <f t="shared" ref="RTN615" si="792">((RSS615*$F$21)+$F$22)*1000/RSQ615</f>
        <v>0</v>
      </c>
      <c r="RTO615" s="3">
        <f t="shared" ref="RTO615" si="793">((RST615*$H$21)+$H$22)*1000/RSR615</f>
        <v>5299516.0000000009</v>
      </c>
      <c r="RTP615" s="3">
        <f t="shared" ref="RTP615" si="794">RTO615-RTN615</f>
        <v>5299516.0000000009</v>
      </c>
      <c r="RTQ615" s="3">
        <f t="shared" ref="RTQ615" si="795">((RSV615*$J$21)+$J$22)*1000/RSR615</f>
        <v>68408010000</v>
      </c>
      <c r="RTR615" s="3"/>
      <c r="RTU615" t="e">
        <f>ABS(100*(RTN615-RTN616)/(AVERAGE(RTN615:RTN616)))</f>
        <v>#DIV/0!</v>
      </c>
      <c r="RUA615">
        <f>ABS(100*(RTO615-RTO616)/(AVERAGE(RTO615:RTO616)))</f>
        <v>100</v>
      </c>
      <c r="RUG615">
        <f>ABS(100*(RTP615-RTP616)/(AVERAGE(RTP615:RTP616)))</f>
        <v>100</v>
      </c>
      <c r="RUM615">
        <f>ABS(100*(RTQ615-RTQ616)/(AVERAGE(RTQ615:RTQ616)))</f>
        <v>100</v>
      </c>
      <c r="RUQ615" s="3">
        <f>AVERAGE(RTN615:RTN616)</f>
        <v>0</v>
      </c>
      <c r="RUR615" s="3">
        <f>AVERAGE(RTO615:RTO616)</f>
        <v>5299516.0000000009</v>
      </c>
      <c r="RUS615" s="3">
        <f>AVERAGE(RTP615:RTP616)</f>
        <v>5299516.0000000009</v>
      </c>
      <c r="RUT615" s="3">
        <f>AVERAGE(RTQ615:RTQ616)</f>
        <v>68408010000</v>
      </c>
      <c r="RUW615">
        <v>39</v>
      </c>
      <c r="RUX615">
        <v>11</v>
      </c>
      <c r="RUY615" t="s">
        <v>131</v>
      </c>
      <c r="RUZ615" t="s">
        <v>27</v>
      </c>
      <c r="RVC615">
        <v>0.5</v>
      </c>
      <c r="RVD615">
        <v>0.5</v>
      </c>
      <c r="RVE615">
        <v>3208</v>
      </c>
      <c r="RVF615">
        <v>5673</v>
      </c>
      <c r="RVH615">
        <v>2016</v>
      </c>
      <c r="RVI615">
        <v>2.8759999999999999</v>
      </c>
      <c r="RVJ615">
        <v>5.0839999999999996</v>
      </c>
      <c r="RVK615">
        <v>2.2080000000000002</v>
      </c>
      <c r="RVM615">
        <v>9.5000000000000001E-2</v>
      </c>
      <c r="RVN615">
        <v>1</v>
      </c>
      <c r="RVO615">
        <v>0</v>
      </c>
      <c r="RVP615">
        <v>0</v>
      </c>
      <c r="RVR615">
        <v>0</v>
      </c>
      <c r="RVU615" s="1">
        <v>44851</v>
      </c>
      <c r="RVV615" s="6">
        <v>0.80452546296296301</v>
      </c>
      <c r="RVX615">
        <v>1</v>
      </c>
      <c r="RVZ615" s="3">
        <f t="shared" ref="RVZ615" si="796">((RVE615*$F$21)+$F$22)*1000/RVC615</f>
        <v>0</v>
      </c>
      <c r="RWA615" s="3">
        <f t="shared" ref="RWA615" si="797">((RVF615*$H$21)+$H$22)*1000/RVD615</f>
        <v>5299516.0000000009</v>
      </c>
      <c r="RWB615" s="3">
        <f t="shared" ref="RWB615" si="798">RWA615-RVZ615</f>
        <v>5299516.0000000009</v>
      </c>
      <c r="RWC615" s="3">
        <f t="shared" ref="RWC615" si="799">((RVH615*$J$21)+$J$22)*1000/RVD615</f>
        <v>68408010000</v>
      </c>
      <c r="RWD615" s="3"/>
      <c r="RWG615" t="e">
        <f>ABS(100*(RVZ615-RVZ616)/(AVERAGE(RVZ615:RVZ616)))</f>
        <v>#DIV/0!</v>
      </c>
      <c r="RWM615">
        <f>ABS(100*(RWA615-RWA616)/(AVERAGE(RWA615:RWA616)))</f>
        <v>100</v>
      </c>
      <c r="RWS615">
        <f>ABS(100*(RWB615-RWB616)/(AVERAGE(RWB615:RWB616)))</f>
        <v>100</v>
      </c>
      <c r="RWY615">
        <f>ABS(100*(RWC615-RWC616)/(AVERAGE(RWC615:RWC616)))</f>
        <v>100</v>
      </c>
      <c r="RXC615" s="3">
        <f>AVERAGE(RVZ615:RVZ616)</f>
        <v>0</v>
      </c>
      <c r="RXD615" s="3">
        <f>AVERAGE(RWA615:RWA616)</f>
        <v>5299516.0000000009</v>
      </c>
      <c r="RXE615" s="3">
        <f>AVERAGE(RWB615:RWB616)</f>
        <v>5299516.0000000009</v>
      </c>
      <c r="RXF615" s="3">
        <f>AVERAGE(RWC615:RWC616)</f>
        <v>68408010000</v>
      </c>
      <c r="RXI615">
        <v>39</v>
      </c>
      <c r="RXJ615">
        <v>11</v>
      </c>
      <c r="RXK615" t="s">
        <v>131</v>
      </c>
      <c r="RXL615" t="s">
        <v>27</v>
      </c>
      <c r="RXO615">
        <v>0.5</v>
      </c>
      <c r="RXP615">
        <v>0.5</v>
      </c>
      <c r="RXQ615">
        <v>3208</v>
      </c>
      <c r="RXR615">
        <v>5673</v>
      </c>
      <c r="RXT615">
        <v>2016</v>
      </c>
      <c r="RXU615">
        <v>2.8759999999999999</v>
      </c>
      <c r="RXV615">
        <v>5.0839999999999996</v>
      </c>
      <c r="RXW615">
        <v>2.2080000000000002</v>
      </c>
      <c r="RXY615">
        <v>9.5000000000000001E-2</v>
      </c>
      <c r="RXZ615">
        <v>1</v>
      </c>
      <c r="RYA615">
        <v>0</v>
      </c>
      <c r="RYB615">
        <v>0</v>
      </c>
      <c r="RYD615">
        <v>0</v>
      </c>
      <c r="RYG615" s="1">
        <v>44851</v>
      </c>
      <c r="RYH615" s="6">
        <v>0.80452546296296301</v>
      </c>
      <c r="RYJ615">
        <v>1</v>
      </c>
      <c r="RYL615" s="3">
        <f t="shared" ref="RYL615" si="800">((RXQ615*$F$21)+$F$22)*1000/RXO615</f>
        <v>0</v>
      </c>
      <c r="RYM615" s="3">
        <f t="shared" ref="RYM615" si="801">((RXR615*$H$21)+$H$22)*1000/RXP615</f>
        <v>5299516.0000000009</v>
      </c>
      <c r="RYN615" s="3">
        <f t="shared" ref="RYN615" si="802">RYM615-RYL615</f>
        <v>5299516.0000000009</v>
      </c>
      <c r="RYO615" s="3">
        <f t="shared" ref="RYO615" si="803">((RXT615*$J$21)+$J$22)*1000/RXP615</f>
        <v>68408010000</v>
      </c>
      <c r="RYP615" s="3"/>
      <c r="RYS615" t="e">
        <f>ABS(100*(RYL615-RYL616)/(AVERAGE(RYL615:RYL616)))</f>
        <v>#DIV/0!</v>
      </c>
      <c r="RYY615">
        <f>ABS(100*(RYM615-RYM616)/(AVERAGE(RYM615:RYM616)))</f>
        <v>100</v>
      </c>
      <c r="RZE615">
        <f>ABS(100*(RYN615-RYN616)/(AVERAGE(RYN615:RYN616)))</f>
        <v>100</v>
      </c>
      <c r="RZK615">
        <f>ABS(100*(RYO615-RYO616)/(AVERAGE(RYO615:RYO616)))</f>
        <v>100</v>
      </c>
      <c r="RZO615" s="3">
        <f>AVERAGE(RYL615:RYL616)</f>
        <v>0</v>
      </c>
      <c r="RZP615" s="3">
        <f>AVERAGE(RYM615:RYM616)</f>
        <v>5299516.0000000009</v>
      </c>
      <c r="RZQ615" s="3">
        <f>AVERAGE(RYN615:RYN616)</f>
        <v>5299516.0000000009</v>
      </c>
      <c r="RZR615" s="3">
        <f>AVERAGE(RYO615:RYO616)</f>
        <v>68408010000</v>
      </c>
      <c r="RZU615">
        <v>39</v>
      </c>
      <c r="RZV615">
        <v>11</v>
      </c>
      <c r="RZW615" t="s">
        <v>131</v>
      </c>
      <c r="RZX615" t="s">
        <v>27</v>
      </c>
      <c r="SAA615">
        <v>0.5</v>
      </c>
      <c r="SAB615">
        <v>0.5</v>
      </c>
      <c r="SAC615">
        <v>3208</v>
      </c>
      <c r="SAD615">
        <v>5673</v>
      </c>
      <c r="SAF615">
        <v>2016</v>
      </c>
      <c r="SAG615">
        <v>2.8759999999999999</v>
      </c>
      <c r="SAH615">
        <v>5.0839999999999996</v>
      </c>
      <c r="SAI615">
        <v>2.2080000000000002</v>
      </c>
      <c r="SAK615">
        <v>9.5000000000000001E-2</v>
      </c>
      <c r="SAL615">
        <v>1</v>
      </c>
      <c r="SAM615">
        <v>0</v>
      </c>
      <c r="SAN615">
        <v>0</v>
      </c>
      <c r="SAP615">
        <v>0</v>
      </c>
      <c r="SAS615" s="1">
        <v>44851</v>
      </c>
      <c r="SAT615" s="6">
        <v>0.80452546296296301</v>
      </c>
      <c r="SAV615">
        <v>1</v>
      </c>
      <c r="SAX615" s="3">
        <f t="shared" ref="SAX615" si="804">((SAC615*$F$21)+$F$22)*1000/SAA615</f>
        <v>0</v>
      </c>
      <c r="SAY615" s="3">
        <f t="shared" ref="SAY615" si="805">((SAD615*$H$21)+$H$22)*1000/SAB615</f>
        <v>5299516.0000000009</v>
      </c>
      <c r="SAZ615" s="3">
        <f t="shared" ref="SAZ615" si="806">SAY615-SAX615</f>
        <v>5299516.0000000009</v>
      </c>
      <c r="SBA615" s="3">
        <f t="shared" ref="SBA615" si="807">((SAF615*$J$21)+$J$22)*1000/SAB615</f>
        <v>68408010000</v>
      </c>
      <c r="SBB615" s="3"/>
      <c r="SBE615" t="e">
        <f>ABS(100*(SAX615-SAX616)/(AVERAGE(SAX615:SAX616)))</f>
        <v>#DIV/0!</v>
      </c>
      <c r="SBK615">
        <f>ABS(100*(SAY615-SAY616)/(AVERAGE(SAY615:SAY616)))</f>
        <v>100</v>
      </c>
      <c r="SBQ615">
        <f>ABS(100*(SAZ615-SAZ616)/(AVERAGE(SAZ615:SAZ616)))</f>
        <v>100</v>
      </c>
      <c r="SBW615">
        <f>ABS(100*(SBA615-SBA616)/(AVERAGE(SBA615:SBA616)))</f>
        <v>100</v>
      </c>
      <c r="SCA615" s="3">
        <f>AVERAGE(SAX615:SAX616)</f>
        <v>0</v>
      </c>
      <c r="SCB615" s="3">
        <f>AVERAGE(SAY615:SAY616)</f>
        <v>5299516.0000000009</v>
      </c>
      <c r="SCC615" s="3">
        <f>AVERAGE(SAZ615:SAZ616)</f>
        <v>5299516.0000000009</v>
      </c>
      <c r="SCD615" s="3">
        <f>AVERAGE(SBA615:SBA616)</f>
        <v>68408010000</v>
      </c>
      <c r="SCG615">
        <v>39</v>
      </c>
      <c r="SCH615">
        <v>11</v>
      </c>
      <c r="SCI615" t="s">
        <v>131</v>
      </c>
      <c r="SCJ615" t="s">
        <v>27</v>
      </c>
      <c r="SCM615">
        <v>0.5</v>
      </c>
      <c r="SCN615">
        <v>0.5</v>
      </c>
      <c r="SCO615">
        <v>3208</v>
      </c>
      <c r="SCP615">
        <v>5673</v>
      </c>
      <c r="SCR615">
        <v>2016</v>
      </c>
      <c r="SCS615">
        <v>2.8759999999999999</v>
      </c>
      <c r="SCT615">
        <v>5.0839999999999996</v>
      </c>
      <c r="SCU615">
        <v>2.2080000000000002</v>
      </c>
      <c r="SCW615">
        <v>9.5000000000000001E-2</v>
      </c>
      <c r="SCX615">
        <v>1</v>
      </c>
      <c r="SCY615">
        <v>0</v>
      </c>
      <c r="SCZ615">
        <v>0</v>
      </c>
      <c r="SDB615">
        <v>0</v>
      </c>
      <c r="SDE615" s="1">
        <v>44851</v>
      </c>
      <c r="SDF615" s="6">
        <v>0.80452546296296301</v>
      </c>
      <c r="SDH615">
        <v>1</v>
      </c>
      <c r="SDJ615" s="3">
        <f t="shared" ref="SDJ615" si="808">((SCO615*$F$21)+$F$22)*1000/SCM615</f>
        <v>0</v>
      </c>
      <c r="SDK615" s="3">
        <f t="shared" ref="SDK615" si="809">((SCP615*$H$21)+$H$22)*1000/SCN615</f>
        <v>5299516.0000000009</v>
      </c>
      <c r="SDL615" s="3">
        <f t="shared" ref="SDL615" si="810">SDK615-SDJ615</f>
        <v>5299516.0000000009</v>
      </c>
      <c r="SDM615" s="3">
        <f t="shared" ref="SDM615" si="811">((SCR615*$J$21)+$J$22)*1000/SCN615</f>
        <v>68408010000</v>
      </c>
      <c r="SDN615" s="3"/>
      <c r="SDQ615" t="e">
        <f>ABS(100*(SDJ615-SDJ616)/(AVERAGE(SDJ615:SDJ616)))</f>
        <v>#DIV/0!</v>
      </c>
      <c r="SDW615">
        <f>ABS(100*(SDK615-SDK616)/(AVERAGE(SDK615:SDK616)))</f>
        <v>100</v>
      </c>
      <c r="SEC615">
        <f>ABS(100*(SDL615-SDL616)/(AVERAGE(SDL615:SDL616)))</f>
        <v>100</v>
      </c>
      <c r="SEI615">
        <f>ABS(100*(SDM615-SDM616)/(AVERAGE(SDM615:SDM616)))</f>
        <v>100</v>
      </c>
      <c r="SEM615" s="3">
        <f>AVERAGE(SDJ615:SDJ616)</f>
        <v>0</v>
      </c>
      <c r="SEN615" s="3">
        <f>AVERAGE(SDK615:SDK616)</f>
        <v>5299516.0000000009</v>
      </c>
      <c r="SEO615" s="3">
        <f>AVERAGE(SDL615:SDL616)</f>
        <v>5299516.0000000009</v>
      </c>
      <c r="SEP615" s="3">
        <f>AVERAGE(SDM615:SDM616)</f>
        <v>68408010000</v>
      </c>
      <c r="SES615">
        <v>39</v>
      </c>
      <c r="SET615">
        <v>11</v>
      </c>
      <c r="SEU615" t="s">
        <v>131</v>
      </c>
      <c r="SEV615" t="s">
        <v>27</v>
      </c>
      <c r="SEY615">
        <v>0.5</v>
      </c>
      <c r="SEZ615">
        <v>0.5</v>
      </c>
      <c r="SFA615">
        <v>3208</v>
      </c>
      <c r="SFB615">
        <v>5673</v>
      </c>
      <c r="SFD615">
        <v>2016</v>
      </c>
      <c r="SFE615">
        <v>2.8759999999999999</v>
      </c>
      <c r="SFF615">
        <v>5.0839999999999996</v>
      </c>
      <c r="SFG615">
        <v>2.2080000000000002</v>
      </c>
      <c r="SFI615">
        <v>9.5000000000000001E-2</v>
      </c>
      <c r="SFJ615">
        <v>1</v>
      </c>
      <c r="SFK615">
        <v>0</v>
      </c>
      <c r="SFL615">
        <v>0</v>
      </c>
      <c r="SFN615">
        <v>0</v>
      </c>
      <c r="SFQ615" s="1">
        <v>44851</v>
      </c>
      <c r="SFR615" s="6">
        <v>0.80452546296296301</v>
      </c>
      <c r="SFT615">
        <v>1</v>
      </c>
      <c r="SFV615" s="3">
        <f t="shared" ref="SFV615" si="812">((SFA615*$F$21)+$F$22)*1000/SEY615</f>
        <v>0</v>
      </c>
      <c r="SFW615" s="3">
        <f t="shared" ref="SFW615" si="813">((SFB615*$H$21)+$H$22)*1000/SEZ615</f>
        <v>5299516.0000000009</v>
      </c>
      <c r="SFX615" s="3">
        <f t="shared" ref="SFX615" si="814">SFW615-SFV615</f>
        <v>5299516.0000000009</v>
      </c>
      <c r="SFY615" s="3">
        <f t="shared" ref="SFY615" si="815">((SFD615*$J$21)+$J$22)*1000/SEZ615</f>
        <v>68408010000</v>
      </c>
      <c r="SFZ615" s="3"/>
      <c r="SGC615" t="e">
        <f>ABS(100*(SFV615-SFV616)/(AVERAGE(SFV615:SFV616)))</f>
        <v>#DIV/0!</v>
      </c>
      <c r="SGI615">
        <f>ABS(100*(SFW615-SFW616)/(AVERAGE(SFW615:SFW616)))</f>
        <v>100</v>
      </c>
      <c r="SGO615">
        <f>ABS(100*(SFX615-SFX616)/(AVERAGE(SFX615:SFX616)))</f>
        <v>100</v>
      </c>
      <c r="SGU615">
        <f>ABS(100*(SFY615-SFY616)/(AVERAGE(SFY615:SFY616)))</f>
        <v>100</v>
      </c>
      <c r="SGY615" s="3">
        <f>AVERAGE(SFV615:SFV616)</f>
        <v>0</v>
      </c>
      <c r="SGZ615" s="3">
        <f>AVERAGE(SFW615:SFW616)</f>
        <v>5299516.0000000009</v>
      </c>
      <c r="SHA615" s="3">
        <f>AVERAGE(SFX615:SFX616)</f>
        <v>5299516.0000000009</v>
      </c>
      <c r="SHB615" s="3">
        <f>AVERAGE(SFY615:SFY616)</f>
        <v>68408010000</v>
      </c>
      <c r="SHE615">
        <v>39</v>
      </c>
      <c r="SHF615">
        <v>11</v>
      </c>
      <c r="SHG615" t="s">
        <v>131</v>
      </c>
      <c r="SHH615" t="s">
        <v>27</v>
      </c>
      <c r="SHK615">
        <v>0.5</v>
      </c>
      <c r="SHL615">
        <v>0.5</v>
      </c>
      <c r="SHM615">
        <v>3208</v>
      </c>
      <c r="SHN615">
        <v>5673</v>
      </c>
      <c r="SHP615">
        <v>2016</v>
      </c>
      <c r="SHQ615">
        <v>2.8759999999999999</v>
      </c>
      <c r="SHR615">
        <v>5.0839999999999996</v>
      </c>
      <c r="SHS615">
        <v>2.2080000000000002</v>
      </c>
      <c r="SHU615">
        <v>9.5000000000000001E-2</v>
      </c>
      <c r="SHV615">
        <v>1</v>
      </c>
      <c r="SHW615">
        <v>0</v>
      </c>
      <c r="SHX615">
        <v>0</v>
      </c>
      <c r="SHZ615">
        <v>0</v>
      </c>
      <c r="SIC615" s="1">
        <v>44851</v>
      </c>
      <c r="SID615" s="6">
        <v>0.80452546296296301</v>
      </c>
      <c r="SIF615">
        <v>1</v>
      </c>
      <c r="SIH615" s="3">
        <f t="shared" ref="SIH615" si="816">((SHM615*$F$21)+$F$22)*1000/SHK615</f>
        <v>0</v>
      </c>
      <c r="SII615" s="3">
        <f t="shared" ref="SII615" si="817">((SHN615*$H$21)+$H$22)*1000/SHL615</f>
        <v>5299516.0000000009</v>
      </c>
      <c r="SIJ615" s="3">
        <f t="shared" ref="SIJ615" si="818">SII615-SIH615</f>
        <v>5299516.0000000009</v>
      </c>
      <c r="SIK615" s="3">
        <f t="shared" ref="SIK615" si="819">((SHP615*$J$21)+$J$22)*1000/SHL615</f>
        <v>68408010000</v>
      </c>
      <c r="SIL615" s="3"/>
      <c r="SIO615" t="e">
        <f>ABS(100*(SIH615-SIH616)/(AVERAGE(SIH615:SIH616)))</f>
        <v>#DIV/0!</v>
      </c>
      <c r="SIU615">
        <f>ABS(100*(SII615-SII616)/(AVERAGE(SII615:SII616)))</f>
        <v>100</v>
      </c>
      <c r="SJA615">
        <f>ABS(100*(SIJ615-SIJ616)/(AVERAGE(SIJ615:SIJ616)))</f>
        <v>100</v>
      </c>
      <c r="SJG615">
        <f>ABS(100*(SIK615-SIK616)/(AVERAGE(SIK615:SIK616)))</f>
        <v>100</v>
      </c>
      <c r="SJK615" s="3">
        <f>AVERAGE(SIH615:SIH616)</f>
        <v>0</v>
      </c>
      <c r="SJL615" s="3">
        <f>AVERAGE(SII615:SII616)</f>
        <v>5299516.0000000009</v>
      </c>
      <c r="SJM615" s="3">
        <f>AVERAGE(SIJ615:SIJ616)</f>
        <v>5299516.0000000009</v>
      </c>
      <c r="SJN615" s="3">
        <f>AVERAGE(SIK615:SIK616)</f>
        <v>68408010000</v>
      </c>
      <c r="SJQ615">
        <v>39</v>
      </c>
      <c r="SJR615">
        <v>11</v>
      </c>
      <c r="SJS615" t="s">
        <v>131</v>
      </c>
      <c r="SJT615" t="s">
        <v>27</v>
      </c>
      <c r="SJW615">
        <v>0.5</v>
      </c>
      <c r="SJX615">
        <v>0.5</v>
      </c>
      <c r="SJY615">
        <v>3208</v>
      </c>
      <c r="SJZ615">
        <v>5673</v>
      </c>
      <c r="SKB615">
        <v>2016</v>
      </c>
      <c r="SKC615">
        <v>2.8759999999999999</v>
      </c>
      <c r="SKD615">
        <v>5.0839999999999996</v>
      </c>
      <c r="SKE615">
        <v>2.2080000000000002</v>
      </c>
      <c r="SKG615">
        <v>9.5000000000000001E-2</v>
      </c>
      <c r="SKH615">
        <v>1</v>
      </c>
      <c r="SKI615">
        <v>0</v>
      </c>
      <c r="SKJ615">
        <v>0</v>
      </c>
      <c r="SKL615">
        <v>0</v>
      </c>
      <c r="SKO615" s="1">
        <v>44851</v>
      </c>
      <c r="SKP615" s="6">
        <v>0.80452546296296301</v>
      </c>
      <c r="SKR615">
        <v>1</v>
      </c>
      <c r="SKT615" s="3">
        <f t="shared" ref="SKT615" si="820">((SJY615*$F$21)+$F$22)*1000/SJW615</f>
        <v>0</v>
      </c>
      <c r="SKU615" s="3">
        <f t="shared" ref="SKU615" si="821">((SJZ615*$H$21)+$H$22)*1000/SJX615</f>
        <v>5299516.0000000009</v>
      </c>
      <c r="SKV615" s="3">
        <f t="shared" ref="SKV615" si="822">SKU615-SKT615</f>
        <v>5299516.0000000009</v>
      </c>
      <c r="SKW615" s="3">
        <f t="shared" ref="SKW615" si="823">((SKB615*$J$21)+$J$22)*1000/SJX615</f>
        <v>68408010000</v>
      </c>
      <c r="SKX615" s="3"/>
      <c r="SLA615" t="e">
        <f>ABS(100*(SKT615-SKT616)/(AVERAGE(SKT615:SKT616)))</f>
        <v>#DIV/0!</v>
      </c>
      <c r="SLG615">
        <f>ABS(100*(SKU615-SKU616)/(AVERAGE(SKU615:SKU616)))</f>
        <v>100</v>
      </c>
      <c r="SLM615">
        <f>ABS(100*(SKV615-SKV616)/(AVERAGE(SKV615:SKV616)))</f>
        <v>100</v>
      </c>
      <c r="SLS615">
        <f>ABS(100*(SKW615-SKW616)/(AVERAGE(SKW615:SKW616)))</f>
        <v>100</v>
      </c>
      <c r="SLW615" s="3">
        <f>AVERAGE(SKT615:SKT616)</f>
        <v>0</v>
      </c>
      <c r="SLX615" s="3">
        <f>AVERAGE(SKU615:SKU616)</f>
        <v>5299516.0000000009</v>
      </c>
      <c r="SLY615" s="3">
        <f>AVERAGE(SKV615:SKV616)</f>
        <v>5299516.0000000009</v>
      </c>
      <c r="SLZ615" s="3">
        <f>AVERAGE(SKW615:SKW616)</f>
        <v>68408010000</v>
      </c>
      <c r="SMC615">
        <v>39</v>
      </c>
      <c r="SMD615">
        <v>11</v>
      </c>
      <c r="SME615" t="s">
        <v>131</v>
      </c>
      <c r="SMF615" t="s">
        <v>27</v>
      </c>
      <c r="SMI615">
        <v>0.5</v>
      </c>
      <c r="SMJ615">
        <v>0.5</v>
      </c>
      <c r="SMK615">
        <v>3208</v>
      </c>
      <c r="SML615">
        <v>5673</v>
      </c>
      <c r="SMN615">
        <v>2016</v>
      </c>
      <c r="SMO615">
        <v>2.8759999999999999</v>
      </c>
      <c r="SMP615">
        <v>5.0839999999999996</v>
      </c>
      <c r="SMQ615">
        <v>2.2080000000000002</v>
      </c>
      <c r="SMS615">
        <v>9.5000000000000001E-2</v>
      </c>
      <c r="SMT615">
        <v>1</v>
      </c>
      <c r="SMU615">
        <v>0</v>
      </c>
      <c r="SMV615">
        <v>0</v>
      </c>
      <c r="SMX615">
        <v>0</v>
      </c>
      <c r="SNA615" s="1">
        <v>44851</v>
      </c>
      <c r="SNB615" s="6">
        <v>0.80452546296296301</v>
      </c>
      <c r="SND615">
        <v>1</v>
      </c>
      <c r="SNF615" s="3">
        <f t="shared" ref="SNF615" si="824">((SMK615*$F$21)+$F$22)*1000/SMI615</f>
        <v>0</v>
      </c>
      <c r="SNG615" s="3">
        <f t="shared" ref="SNG615" si="825">((SML615*$H$21)+$H$22)*1000/SMJ615</f>
        <v>5299516.0000000009</v>
      </c>
      <c r="SNH615" s="3">
        <f t="shared" ref="SNH615" si="826">SNG615-SNF615</f>
        <v>5299516.0000000009</v>
      </c>
      <c r="SNI615" s="3">
        <f t="shared" ref="SNI615" si="827">((SMN615*$J$21)+$J$22)*1000/SMJ615</f>
        <v>68408010000</v>
      </c>
      <c r="SNJ615" s="3"/>
      <c r="SNM615" t="e">
        <f>ABS(100*(SNF615-SNF616)/(AVERAGE(SNF615:SNF616)))</f>
        <v>#DIV/0!</v>
      </c>
      <c r="SNS615">
        <f>ABS(100*(SNG615-SNG616)/(AVERAGE(SNG615:SNG616)))</f>
        <v>100</v>
      </c>
      <c r="SNY615">
        <f>ABS(100*(SNH615-SNH616)/(AVERAGE(SNH615:SNH616)))</f>
        <v>100</v>
      </c>
      <c r="SOE615">
        <f>ABS(100*(SNI615-SNI616)/(AVERAGE(SNI615:SNI616)))</f>
        <v>100</v>
      </c>
      <c r="SOI615" s="3">
        <f>AVERAGE(SNF615:SNF616)</f>
        <v>0</v>
      </c>
      <c r="SOJ615" s="3">
        <f>AVERAGE(SNG615:SNG616)</f>
        <v>5299516.0000000009</v>
      </c>
      <c r="SOK615" s="3">
        <f>AVERAGE(SNH615:SNH616)</f>
        <v>5299516.0000000009</v>
      </c>
      <c r="SOL615" s="3">
        <f>AVERAGE(SNI615:SNI616)</f>
        <v>68408010000</v>
      </c>
      <c r="SOO615">
        <v>39</v>
      </c>
      <c r="SOP615">
        <v>11</v>
      </c>
      <c r="SOQ615" t="s">
        <v>131</v>
      </c>
      <c r="SOR615" t="s">
        <v>27</v>
      </c>
      <c r="SOU615">
        <v>0.5</v>
      </c>
      <c r="SOV615">
        <v>0.5</v>
      </c>
      <c r="SOW615">
        <v>3208</v>
      </c>
      <c r="SOX615">
        <v>5673</v>
      </c>
      <c r="SOZ615">
        <v>2016</v>
      </c>
      <c r="SPA615">
        <v>2.8759999999999999</v>
      </c>
      <c r="SPB615">
        <v>5.0839999999999996</v>
      </c>
      <c r="SPC615">
        <v>2.2080000000000002</v>
      </c>
      <c r="SPE615">
        <v>9.5000000000000001E-2</v>
      </c>
      <c r="SPF615">
        <v>1</v>
      </c>
      <c r="SPG615">
        <v>0</v>
      </c>
      <c r="SPH615">
        <v>0</v>
      </c>
      <c r="SPJ615">
        <v>0</v>
      </c>
      <c r="SPM615" s="1">
        <v>44851</v>
      </c>
      <c r="SPN615" s="6">
        <v>0.80452546296296301</v>
      </c>
      <c r="SPP615">
        <v>1</v>
      </c>
      <c r="SPR615" s="3">
        <f t="shared" ref="SPR615" si="828">((SOW615*$F$21)+$F$22)*1000/SOU615</f>
        <v>0</v>
      </c>
      <c r="SPS615" s="3">
        <f t="shared" ref="SPS615" si="829">((SOX615*$H$21)+$H$22)*1000/SOV615</f>
        <v>5299516.0000000009</v>
      </c>
      <c r="SPT615" s="3">
        <f t="shared" ref="SPT615" si="830">SPS615-SPR615</f>
        <v>5299516.0000000009</v>
      </c>
      <c r="SPU615" s="3">
        <f t="shared" ref="SPU615" si="831">((SOZ615*$J$21)+$J$22)*1000/SOV615</f>
        <v>68408010000</v>
      </c>
      <c r="SPV615" s="3"/>
      <c r="SPY615" t="e">
        <f>ABS(100*(SPR615-SPR616)/(AVERAGE(SPR615:SPR616)))</f>
        <v>#DIV/0!</v>
      </c>
      <c r="SQE615">
        <f>ABS(100*(SPS615-SPS616)/(AVERAGE(SPS615:SPS616)))</f>
        <v>100</v>
      </c>
      <c r="SQK615">
        <f>ABS(100*(SPT615-SPT616)/(AVERAGE(SPT615:SPT616)))</f>
        <v>100</v>
      </c>
      <c r="SQQ615">
        <f>ABS(100*(SPU615-SPU616)/(AVERAGE(SPU615:SPU616)))</f>
        <v>100</v>
      </c>
      <c r="SQU615" s="3">
        <f>AVERAGE(SPR615:SPR616)</f>
        <v>0</v>
      </c>
      <c r="SQV615" s="3">
        <f>AVERAGE(SPS615:SPS616)</f>
        <v>5299516.0000000009</v>
      </c>
      <c r="SQW615" s="3">
        <f>AVERAGE(SPT615:SPT616)</f>
        <v>5299516.0000000009</v>
      </c>
      <c r="SQX615" s="3">
        <f>AVERAGE(SPU615:SPU616)</f>
        <v>68408010000</v>
      </c>
      <c r="SRA615">
        <v>39</v>
      </c>
      <c r="SRB615">
        <v>11</v>
      </c>
      <c r="SRC615" t="s">
        <v>131</v>
      </c>
      <c r="SRD615" t="s">
        <v>27</v>
      </c>
      <c r="SRG615">
        <v>0.5</v>
      </c>
      <c r="SRH615">
        <v>0.5</v>
      </c>
      <c r="SRI615">
        <v>3208</v>
      </c>
      <c r="SRJ615">
        <v>5673</v>
      </c>
      <c r="SRL615">
        <v>2016</v>
      </c>
      <c r="SRM615">
        <v>2.8759999999999999</v>
      </c>
      <c r="SRN615">
        <v>5.0839999999999996</v>
      </c>
      <c r="SRO615">
        <v>2.2080000000000002</v>
      </c>
      <c r="SRQ615">
        <v>9.5000000000000001E-2</v>
      </c>
      <c r="SRR615">
        <v>1</v>
      </c>
      <c r="SRS615">
        <v>0</v>
      </c>
      <c r="SRT615">
        <v>0</v>
      </c>
      <c r="SRV615">
        <v>0</v>
      </c>
      <c r="SRY615" s="1">
        <v>44851</v>
      </c>
      <c r="SRZ615" s="6">
        <v>0.80452546296296301</v>
      </c>
      <c r="SSB615">
        <v>1</v>
      </c>
      <c r="SSD615" s="3">
        <f t="shared" ref="SSD615" si="832">((SRI615*$F$21)+$F$22)*1000/SRG615</f>
        <v>0</v>
      </c>
      <c r="SSE615" s="3">
        <f t="shared" ref="SSE615" si="833">((SRJ615*$H$21)+$H$22)*1000/SRH615</f>
        <v>5299516.0000000009</v>
      </c>
      <c r="SSF615" s="3">
        <f t="shared" ref="SSF615" si="834">SSE615-SSD615</f>
        <v>5299516.0000000009</v>
      </c>
      <c r="SSG615" s="3">
        <f t="shared" ref="SSG615" si="835">((SRL615*$J$21)+$J$22)*1000/SRH615</f>
        <v>68408010000</v>
      </c>
      <c r="SSH615" s="3"/>
      <c r="SSK615" t="e">
        <f>ABS(100*(SSD615-SSD616)/(AVERAGE(SSD615:SSD616)))</f>
        <v>#DIV/0!</v>
      </c>
      <c r="SSQ615">
        <f>ABS(100*(SSE615-SSE616)/(AVERAGE(SSE615:SSE616)))</f>
        <v>100</v>
      </c>
      <c r="SSW615">
        <f>ABS(100*(SSF615-SSF616)/(AVERAGE(SSF615:SSF616)))</f>
        <v>100</v>
      </c>
      <c r="STC615">
        <f>ABS(100*(SSG615-SSG616)/(AVERAGE(SSG615:SSG616)))</f>
        <v>100</v>
      </c>
      <c r="STG615" s="3">
        <f>AVERAGE(SSD615:SSD616)</f>
        <v>0</v>
      </c>
      <c r="STH615" s="3">
        <f>AVERAGE(SSE615:SSE616)</f>
        <v>5299516.0000000009</v>
      </c>
      <c r="STI615" s="3">
        <f>AVERAGE(SSF615:SSF616)</f>
        <v>5299516.0000000009</v>
      </c>
      <c r="STJ615" s="3">
        <f>AVERAGE(SSG615:SSG616)</f>
        <v>68408010000</v>
      </c>
      <c r="STM615">
        <v>39</v>
      </c>
      <c r="STN615">
        <v>11</v>
      </c>
      <c r="STO615" t="s">
        <v>131</v>
      </c>
      <c r="STP615" t="s">
        <v>27</v>
      </c>
      <c r="STS615">
        <v>0.5</v>
      </c>
      <c r="STT615">
        <v>0.5</v>
      </c>
      <c r="STU615">
        <v>3208</v>
      </c>
      <c r="STV615">
        <v>5673</v>
      </c>
      <c r="STX615">
        <v>2016</v>
      </c>
      <c r="STY615">
        <v>2.8759999999999999</v>
      </c>
      <c r="STZ615">
        <v>5.0839999999999996</v>
      </c>
      <c r="SUA615">
        <v>2.2080000000000002</v>
      </c>
      <c r="SUC615">
        <v>9.5000000000000001E-2</v>
      </c>
      <c r="SUD615">
        <v>1</v>
      </c>
      <c r="SUE615">
        <v>0</v>
      </c>
      <c r="SUF615">
        <v>0</v>
      </c>
      <c r="SUH615">
        <v>0</v>
      </c>
      <c r="SUK615" s="1">
        <v>44851</v>
      </c>
      <c r="SUL615" s="6">
        <v>0.80452546296296301</v>
      </c>
      <c r="SUN615">
        <v>1</v>
      </c>
      <c r="SUP615" s="3">
        <f t="shared" ref="SUP615" si="836">((STU615*$F$21)+$F$22)*1000/STS615</f>
        <v>0</v>
      </c>
      <c r="SUQ615" s="3">
        <f t="shared" ref="SUQ615" si="837">((STV615*$H$21)+$H$22)*1000/STT615</f>
        <v>5299516.0000000009</v>
      </c>
      <c r="SUR615" s="3">
        <f t="shared" ref="SUR615" si="838">SUQ615-SUP615</f>
        <v>5299516.0000000009</v>
      </c>
      <c r="SUS615" s="3">
        <f t="shared" ref="SUS615" si="839">((STX615*$J$21)+$J$22)*1000/STT615</f>
        <v>68408010000</v>
      </c>
      <c r="SUT615" s="3"/>
      <c r="SUW615" t="e">
        <f>ABS(100*(SUP615-SUP616)/(AVERAGE(SUP615:SUP616)))</f>
        <v>#DIV/0!</v>
      </c>
      <c r="SVC615">
        <f>ABS(100*(SUQ615-SUQ616)/(AVERAGE(SUQ615:SUQ616)))</f>
        <v>100</v>
      </c>
      <c r="SVI615">
        <f>ABS(100*(SUR615-SUR616)/(AVERAGE(SUR615:SUR616)))</f>
        <v>100</v>
      </c>
      <c r="SVO615">
        <f>ABS(100*(SUS615-SUS616)/(AVERAGE(SUS615:SUS616)))</f>
        <v>100</v>
      </c>
      <c r="SVS615" s="3">
        <f>AVERAGE(SUP615:SUP616)</f>
        <v>0</v>
      </c>
      <c r="SVT615" s="3">
        <f>AVERAGE(SUQ615:SUQ616)</f>
        <v>5299516.0000000009</v>
      </c>
      <c r="SVU615" s="3">
        <f>AVERAGE(SUR615:SUR616)</f>
        <v>5299516.0000000009</v>
      </c>
      <c r="SVV615" s="3">
        <f>AVERAGE(SUS615:SUS616)</f>
        <v>68408010000</v>
      </c>
      <c r="SVY615">
        <v>39</v>
      </c>
      <c r="SVZ615">
        <v>11</v>
      </c>
      <c r="SWA615" t="s">
        <v>131</v>
      </c>
      <c r="SWB615" t="s">
        <v>27</v>
      </c>
      <c r="SWE615">
        <v>0.5</v>
      </c>
      <c r="SWF615">
        <v>0.5</v>
      </c>
      <c r="SWG615">
        <v>3208</v>
      </c>
      <c r="SWH615">
        <v>5673</v>
      </c>
      <c r="SWJ615">
        <v>2016</v>
      </c>
      <c r="SWK615">
        <v>2.8759999999999999</v>
      </c>
      <c r="SWL615">
        <v>5.0839999999999996</v>
      </c>
      <c r="SWM615">
        <v>2.2080000000000002</v>
      </c>
      <c r="SWO615">
        <v>9.5000000000000001E-2</v>
      </c>
      <c r="SWP615">
        <v>1</v>
      </c>
      <c r="SWQ615">
        <v>0</v>
      </c>
      <c r="SWR615">
        <v>0</v>
      </c>
      <c r="SWT615">
        <v>0</v>
      </c>
      <c r="SWW615" s="1">
        <v>44851</v>
      </c>
      <c r="SWX615" s="6">
        <v>0.80452546296296301</v>
      </c>
      <c r="SWZ615">
        <v>1</v>
      </c>
      <c r="SXB615" s="3">
        <f t="shared" ref="SXB615" si="840">((SWG615*$F$21)+$F$22)*1000/SWE615</f>
        <v>0</v>
      </c>
      <c r="SXC615" s="3">
        <f t="shared" ref="SXC615" si="841">((SWH615*$H$21)+$H$22)*1000/SWF615</f>
        <v>5299516.0000000009</v>
      </c>
      <c r="SXD615" s="3">
        <f t="shared" ref="SXD615" si="842">SXC615-SXB615</f>
        <v>5299516.0000000009</v>
      </c>
      <c r="SXE615" s="3">
        <f t="shared" ref="SXE615" si="843">((SWJ615*$J$21)+$J$22)*1000/SWF615</f>
        <v>68408010000</v>
      </c>
      <c r="SXF615" s="3"/>
      <c r="SXI615" t="e">
        <f>ABS(100*(SXB615-SXB616)/(AVERAGE(SXB615:SXB616)))</f>
        <v>#DIV/0!</v>
      </c>
      <c r="SXO615">
        <f>ABS(100*(SXC615-SXC616)/(AVERAGE(SXC615:SXC616)))</f>
        <v>100</v>
      </c>
      <c r="SXU615">
        <f>ABS(100*(SXD615-SXD616)/(AVERAGE(SXD615:SXD616)))</f>
        <v>100</v>
      </c>
      <c r="SYA615">
        <f>ABS(100*(SXE615-SXE616)/(AVERAGE(SXE615:SXE616)))</f>
        <v>100</v>
      </c>
      <c r="SYE615" s="3">
        <f>AVERAGE(SXB615:SXB616)</f>
        <v>0</v>
      </c>
      <c r="SYF615" s="3">
        <f>AVERAGE(SXC615:SXC616)</f>
        <v>5299516.0000000009</v>
      </c>
      <c r="SYG615" s="3">
        <f>AVERAGE(SXD615:SXD616)</f>
        <v>5299516.0000000009</v>
      </c>
      <c r="SYH615" s="3">
        <f>AVERAGE(SXE615:SXE616)</f>
        <v>68408010000</v>
      </c>
      <c r="SYK615">
        <v>39</v>
      </c>
      <c r="SYL615">
        <v>11</v>
      </c>
      <c r="SYM615" t="s">
        <v>131</v>
      </c>
      <c r="SYN615" t="s">
        <v>27</v>
      </c>
      <c r="SYQ615">
        <v>0.5</v>
      </c>
      <c r="SYR615">
        <v>0.5</v>
      </c>
      <c r="SYS615">
        <v>3208</v>
      </c>
      <c r="SYT615">
        <v>5673</v>
      </c>
      <c r="SYV615">
        <v>2016</v>
      </c>
      <c r="SYW615">
        <v>2.8759999999999999</v>
      </c>
      <c r="SYX615">
        <v>5.0839999999999996</v>
      </c>
      <c r="SYY615">
        <v>2.2080000000000002</v>
      </c>
      <c r="SZA615">
        <v>9.5000000000000001E-2</v>
      </c>
      <c r="SZB615">
        <v>1</v>
      </c>
      <c r="SZC615">
        <v>0</v>
      </c>
      <c r="SZD615">
        <v>0</v>
      </c>
      <c r="SZF615">
        <v>0</v>
      </c>
      <c r="SZI615" s="1">
        <v>44851</v>
      </c>
      <c r="SZJ615" s="6">
        <v>0.80452546296296301</v>
      </c>
      <c r="SZL615">
        <v>1</v>
      </c>
      <c r="SZN615" s="3">
        <f t="shared" ref="SZN615" si="844">((SYS615*$F$21)+$F$22)*1000/SYQ615</f>
        <v>0</v>
      </c>
      <c r="SZO615" s="3">
        <f t="shared" ref="SZO615" si="845">((SYT615*$H$21)+$H$22)*1000/SYR615</f>
        <v>5299516.0000000009</v>
      </c>
      <c r="SZP615" s="3">
        <f t="shared" ref="SZP615" si="846">SZO615-SZN615</f>
        <v>5299516.0000000009</v>
      </c>
      <c r="SZQ615" s="3">
        <f t="shared" ref="SZQ615" si="847">((SYV615*$J$21)+$J$22)*1000/SYR615</f>
        <v>68408010000</v>
      </c>
      <c r="SZR615" s="3"/>
      <c r="SZU615" t="e">
        <f>ABS(100*(SZN615-SZN616)/(AVERAGE(SZN615:SZN616)))</f>
        <v>#DIV/0!</v>
      </c>
      <c r="TAA615">
        <f>ABS(100*(SZO615-SZO616)/(AVERAGE(SZO615:SZO616)))</f>
        <v>100</v>
      </c>
      <c r="TAG615">
        <f>ABS(100*(SZP615-SZP616)/(AVERAGE(SZP615:SZP616)))</f>
        <v>100</v>
      </c>
      <c r="TAM615">
        <f>ABS(100*(SZQ615-SZQ616)/(AVERAGE(SZQ615:SZQ616)))</f>
        <v>100</v>
      </c>
      <c r="TAQ615" s="3">
        <f>AVERAGE(SZN615:SZN616)</f>
        <v>0</v>
      </c>
      <c r="TAR615" s="3">
        <f>AVERAGE(SZO615:SZO616)</f>
        <v>5299516.0000000009</v>
      </c>
      <c r="TAS615" s="3">
        <f>AVERAGE(SZP615:SZP616)</f>
        <v>5299516.0000000009</v>
      </c>
      <c r="TAT615" s="3">
        <f>AVERAGE(SZQ615:SZQ616)</f>
        <v>68408010000</v>
      </c>
      <c r="TAW615">
        <v>39</v>
      </c>
      <c r="TAX615">
        <v>11</v>
      </c>
      <c r="TAY615" t="s">
        <v>131</v>
      </c>
      <c r="TAZ615" t="s">
        <v>27</v>
      </c>
      <c r="TBC615">
        <v>0.5</v>
      </c>
      <c r="TBD615">
        <v>0.5</v>
      </c>
      <c r="TBE615">
        <v>3208</v>
      </c>
      <c r="TBF615">
        <v>5673</v>
      </c>
      <c r="TBH615">
        <v>2016</v>
      </c>
      <c r="TBI615">
        <v>2.8759999999999999</v>
      </c>
      <c r="TBJ615">
        <v>5.0839999999999996</v>
      </c>
      <c r="TBK615">
        <v>2.2080000000000002</v>
      </c>
      <c r="TBM615">
        <v>9.5000000000000001E-2</v>
      </c>
      <c r="TBN615">
        <v>1</v>
      </c>
      <c r="TBO615">
        <v>0</v>
      </c>
      <c r="TBP615">
        <v>0</v>
      </c>
      <c r="TBR615">
        <v>0</v>
      </c>
      <c r="TBU615" s="1">
        <v>44851</v>
      </c>
      <c r="TBV615" s="6">
        <v>0.80452546296296301</v>
      </c>
      <c r="TBX615">
        <v>1</v>
      </c>
      <c r="TBZ615" s="3">
        <f t="shared" ref="TBZ615" si="848">((TBE615*$F$21)+$F$22)*1000/TBC615</f>
        <v>0</v>
      </c>
      <c r="TCA615" s="3">
        <f t="shared" ref="TCA615" si="849">((TBF615*$H$21)+$H$22)*1000/TBD615</f>
        <v>5299516.0000000009</v>
      </c>
      <c r="TCB615" s="3">
        <f t="shared" ref="TCB615" si="850">TCA615-TBZ615</f>
        <v>5299516.0000000009</v>
      </c>
      <c r="TCC615" s="3">
        <f t="shared" ref="TCC615" si="851">((TBH615*$J$21)+$J$22)*1000/TBD615</f>
        <v>68408010000</v>
      </c>
      <c r="TCD615" s="3"/>
      <c r="TCG615" t="e">
        <f>ABS(100*(TBZ615-TBZ616)/(AVERAGE(TBZ615:TBZ616)))</f>
        <v>#DIV/0!</v>
      </c>
      <c r="TCM615">
        <f>ABS(100*(TCA615-TCA616)/(AVERAGE(TCA615:TCA616)))</f>
        <v>100</v>
      </c>
      <c r="TCS615">
        <f>ABS(100*(TCB615-TCB616)/(AVERAGE(TCB615:TCB616)))</f>
        <v>100</v>
      </c>
      <c r="TCY615">
        <f>ABS(100*(TCC615-TCC616)/(AVERAGE(TCC615:TCC616)))</f>
        <v>100</v>
      </c>
      <c r="TDC615" s="3">
        <f>AVERAGE(TBZ615:TBZ616)</f>
        <v>0</v>
      </c>
      <c r="TDD615" s="3">
        <f>AVERAGE(TCA615:TCA616)</f>
        <v>5299516.0000000009</v>
      </c>
      <c r="TDE615" s="3">
        <f>AVERAGE(TCB615:TCB616)</f>
        <v>5299516.0000000009</v>
      </c>
      <c r="TDF615" s="3">
        <f>AVERAGE(TCC615:TCC616)</f>
        <v>68408010000</v>
      </c>
      <c r="TDI615">
        <v>39</v>
      </c>
      <c r="TDJ615">
        <v>11</v>
      </c>
      <c r="TDK615" t="s">
        <v>131</v>
      </c>
      <c r="TDL615" t="s">
        <v>27</v>
      </c>
      <c r="TDO615">
        <v>0.5</v>
      </c>
      <c r="TDP615">
        <v>0.5</v>
      </c>
      <c r="TDQ615">
        <v>3208</v>
      </c>
      <c r="TDR615">
        <v>5673</v>
      </c>
      <c r="TDT615">
        <v>2016</v>
      </c>
      <c r="TDU615">
        <v>2.8759999999999999</v>
      </c>
      <c r="TDV615">
        <v>5.0839999999999996</v>
      </c>
      <c r="TDW615">
        <v>2.2080000000000002</v>
      </c>
      <c r="TDY615">
        <v>9.5000000000000001E-2</v>
      </c>
      <c r="TDZ615">
        <v>1</v>
      </c>
      <c r="TEA615">
        <v>0</v>
      </c>
      <c r="TEB615">
        <v>0</v>
      </c>
      <c r="TED615">
        <v>0</v>
      </c>
      <c r="TEG615" s="1">
        <v>44851</v>
      </c>
      <c r="TEH615" s="6">
        <v>0.80452546296296301</v>
      </c>
      <c r="TEJ615">
        <v>1</v>
      </c>
      <c r="TEL615" s="3">
        <f t="shared" ref="TEL615" si="852">((TDQ615*$F$21)+$F$22)*1000/TDO615</f>
        <v>0</v>
      </c>
      <c r="TEM615" s="3">
        <f t="shared" ref="TEM615" si="853">((TDR615*$H$21)+$H$22)*1000/TDP615</f>
        <v>5299516.0000000009</v>
      </c>
      <c r="TEN615" s="3">
        <f t="shared" ref="TEN615" si="854">TEM615-TEL615</f>
        <v>5299516.0000000009</v>
      </c>
      <c r="TEO615" s="3">
        <f t="shared" ref="TEO615" si="855">((TDT615*$J$21)+$J$22)*1000/TDP615</f>
        <v>68408010000</v>
      </c>
      <c r="TEP615" s="3"/>
      <c r="TES615" t="e">
        <f>ABS(100*(TEL615-TEL616)/(AVERAGE(TEL615:TEL616)))</f>
        <v>#DIV/0!</v>
      </c>
      <c r="TEY615">
        <f>ABS(100*(TEM615-TEM616)/(AVERAGE(TEM615:TEM616)))</f>
        <v>100</v>
      </c>
      <c r="TFE615">
        <f>ABS(100*(TEN615-TEN616)/(AVERAGE(TEN615:TEN616)))</f>
        <v>100</v>
      </c>
      <c r="TFK615">
        <f>ABS(100*(TEO615-TEO616)/(AVERAGE(TEO615:TEO616)))</f>
        <v>100</v>
      </c>
      <c r="TFO615" s="3">
        <f>AVERAGE(TEL615:TEL616)</f>
        <v>0</v>
      </c>
      <c r="TFP615" s="3">
        <f>AVERAGE(TEM615:TEM616)</f>
        <v>5299516.0000000009</v>
      </c>
      <c r="TFQ615" s="3">
        <f>AVERAGE(TEN615:TEN616)</f>
        <v>5299516.0000000009</v>
      </c>
      <c r="TFR615" s="3">
        <f>AVERAGE(TEO615:TEO616)</f>
        <v>68408010000</v>
      </c>
      <c r="TFU615">
        <v>39</v>
      </c>
      <c r="TFV615">
        <v>11</v>
      </c>
      <c r="TFW615" t="s">
        <v>131</v>
      </c>
      <c r="TFX615" t="s">
        <v>27</v>
      </c>
      <c r="TGA615">
        <v>0.5</v>
      </c>
      <c r="TGB615">
        <v>0.5</v>
      </c>
      <c r="TGC615">
        <v>3208</v>
      </c>
      <c r="TGD615">
        <v>5673</v>
      </c>
      <c r="TGF615">
        <v>2016</v>
      </c>
      <c r="TGG615">
        <v>2.8759999999999999</v>
      </c>
      <c r="TGH615">
        <v>5.0839999999999996</v>
      </c>
      <c r="TGI615">
        <v>2.2080000000000002</v>
      </c>
      <c r="TGK615">
        <v>9.5000000000000001E-2</v>
      </c>
      <c r="TGL615">
        <v>1</v>
      </c>
      <c r="TGM615">
        <v>0</v>
      </c>
      <c r="TGN615">
        <v>0</v>
      </c>
      <c r="TGP615">
        <v>0</v>
      </c>
      <c r="TGS615" s="1">
        <v>44851</v>
      </c>
      <c r="TGT615" s="6">
        <v>0.80452546296296301</v>
      </c>
      <c r="TGV615">
        <v>1</v>
      </c>
      <c r="TGX615" s="3">
        <f t="shared" ref="TGX615" si="856">((TGC615*$F$21)+$F$22)*1000/TGA615</f>
        <v>0</v>
      </c>
      <c r="TGY615" s="3">
        <f t="shared" ref="TGY615" si="857">((TGD615*$H$21)+$H$22)*1000/TGB615</f>
        <v>5299516.0000000009</v>
      </c>
      <c r="TGZ615" s="3">
        <f t="shared" ref="TGZ615" si="858">TGY615-TGX615</f>
        <v>5299516.0000000009</v>
      </c>
      <c r="THA615" s="3">
        <f t="shared" ref="THA615" si="859">((TGF615*$J$21)+$J$22)*1000/TGB615</f>
        <v>68408010000</v>
      </c>
      <c r="THB615" s="3"/>
      <c r="THE615" t="e">
        <f>ABS(100*(TGX615-TGX616)/(AVERAGE(TGX615:TGX616)))</f>
        <v>#DIV/0!</v>
      </c>
      <c r="THK615">
        <f>ABS(100*(TGY615-TGY616)/(AVERAGE(TGY615:TGY616)))</f>
        <v>100</v>
      </c>
      <c r="THQ615">
        <f>ABS(100*(TGZ615-TGZ616)/(AVERAGE(TGZ615:TGZ616)))</f>
        <v>100</v>
      </c>
      <c r="THW615">
        <f>ABS(100*(THA615-THA616)/(AVERAGE(THA615:THA616)))</f>
        <v>100</v>
      </c>
      <c r="TIA615" s="3">
        <f>AVERAGE(TGX615:TGX616)</f>
        <v>0</v>
      </c>
      <c r="TIB615" s="3">
        <f>AVERAGE(TGY615:TGY616)</f>
        <v>5299516.0000000009</v>
      </c>
      <c r="TIC615" s="3">
        <f>AVERAGE(TGZ615:TGZ616)</f>
        <v>5299516.0000000009</v>
      </c>
      <c r="TID615" s="3">
        <f>AVERAGE(THA615:THA616)</f>
        <v>68408010000</v>
      </c>
      <c r="TIG615">
        <v>39</v>
      </c>
      <c r="TIH615">
        <v>11</v>
      </c>
      <c r="TII615" t="s">
        <v>131</v>
      </c>
      <c r="TIJ615" t="s">
        <v>27</v>
      </c>
      <c r="TIM615">
        <v>0.5</v>
      </c>
      <c r="TIN615">
        <v>0.5</v>
      </c>
      <c r="TIO615">
        <v>3208</v>
      </c>
      <c r="TIP615">
        <v>5673</v>
      </c>
      <c r="TIR615">
        <v>2016</v>
      </c>
      <c r="TIS615">
        <v>2.8759999999999999</v>
      </c>
      <c r="TIT615">
        <v>5.0839999999999996</v>
      </c>
      <c r="TIU615">
        <v>2.2080000000000002</v>
      </c>
      <c r="TIW615">
        <v>9.5000000000000001E-2</v>
      </c>
      <c r="TIX615">
        <v>1</v>
      </c>
      <c r="TIY615">
        <v>0</v>
      </c>
      <c r="TIZ615">
        <v>0</v>
      </c>
      <c r="TJB615">
        <v>0</v>
      </c>
      <c r="TJE615" s="1">
        <v>44851</v>
      </c>
      <c r="TJF615" s="6">
        <v>0.80452546296296301</v>
      </c>
      <c r="TJH615">
        <v>1</v>
      </c>
      <c r="TJJ615" s="3">
        <f t="shared" ref="TJJ615" si="860">((TIO615*$F$21)+$F$22)*1000/TIM615</f>
        <v>0</v>
      </c>
      <c r="TJK615" s="3">
        <f t="shared" ref="TJK615" si="861">((TIP615*$H$21)+$H$22)*1000/TIN615</f>
        <v>5299516.0000000009</v>
      </c>
      <c r="TJL615" s="3">
        <f t="shared" ref="TJL615" si="862">TJK615-TJJ615</f>
        <v>5299516.0000000009</v>
      </c>
      <c r="TJM615" s="3">
        <f t="shared" ref="TJM615" si="863">((TIR615*$J$21)+$J$22)*1000/TIN615</f>
        <v>68408010000</v>
      </c>
      <c r="TJN615" s="3"/>
      <c r="TJQ615" t="e">
        <f>ABS(100*(TJJ615-TJJ616)/(AVERAGE(TJJ615:TJJ616)))</f>
        <v>#DIV/0!</v>
      </c>
      <c r="TJW615">
        <f>ABS(100*(TJK615-TJK616)/(AVERAGE(TJK615:TJK616)))</f>
        <v>100</v>
      </c>
      <c r="TKC615">
        <f>ABS(100*(TJL615-TJL616)/(AVERAGE(TJL615:TJL616)))</f>
        <v>100</v>
      </c>
      <c r="TKI615">
        <f>ABS(100*(TJM615-TJM616)/(AVERAGE(TJM615:TJM616)))</f>
        <v>100</v>
      </c>
      <c r="TKM615" s="3">
        <f>AVERAGE(TJJ615:TJJ616)</f>
        <v>0</v>
      </c>
      <c r="TKN615" s="3">
        <f>AVERAGE(TJK615:TJK616)</f>
        <v>5299516.0000000009</v>
      </c>
      <c r="TKO615" s="3">
        <f>AVERAGE(TJL615:TJL616)</f>
        <v>5299516.0000000009</v>
      </c>
      <c r="TKP615" s="3">
        <f>AVERAGE(TJM615:TJM616)</f>
        <v>68408010000</v>
      </c>
      <c r="TKS615">
        <v>39</v>
      </c>
      <c r="TKT615">
        <v>11</v>
      </c>
      <c r="TKU615" t="s">
        <v>131</v>
      </c>
      <c r="TKV615" t="s">
        <v>27</v>
      </c>
      <c r="TKY615">
        <v>0.5</v>
      </c>
      <c r="TKZ615">
        <v>0.5</v>
      </c>
      <c r="TLA615">
        <v>3208</v>
      </c>
      <c r="TLB615">
        <v>5673</v>
      </c>
      <c r="TLD615">
        <v>2016</v>
      </c>
      <c r="TLE615">
        <v>2.8759999999999999</v>
      </c>
      <c r="TLF615">
        <v>5.0839999999999996</v>
      </c>
      <c r="TLG615">
        <v>2.2080000000000002</v>
      </c>
      <c r="TLI615">
        <v>9.5000000000000001E-2</v>
      </c>
      <c r="TLJ615">
        <v>1</v>
      </c>
      <c r="TLK615">
        <v>0</v>
      </c>
      <c r="TLL615">
        <v>0</v>
      </c>
      <c r="TLN615">
        <v>0</v>
      </c>
      <c r="TLQ615" s="1">
        <v>44851</v>
      </c>
      <c r="TLR615" s="6">
        <v>0.80452546296296301</v>
      </c>
      <c r="TLT615">
        <v>1</v>
      </c>
      <c r="TLV615" s="3">
        <f t="shared" ref="TLV615" si="864">((TLA615*$F$21)+$F$22)*1000/TKY615</f>
        <v>0</v>
      </c>
      <c r="TLW615" s="3">
        <f t="shared" ref="TLW615" si="865">((TLB615*$H$21)+$H$22)*1000/TKZ615</f>
        <v>5299516.0000000009</v>
      </c>
      <c r="TLX615" s="3">
        <f t="shared" ref="TLX615" si="866">TLW615-TLV615</f>
        <v>5299516.0000000009</v>
      </c>
      <c r="TLY615" s="3">
        <f t="shared" ref="TLY615" si="867">((TLD615*$J$21)+$J$22)*1000/TKZ615</f>
        <v>68408010000</v>
      </c>
      <c r="TLZ615" s="3"/>
      <c r="TMC615" t="e">
        <f>ABS(100*(TLV615-TLV616)/(AVERAGE(TLV615:TLV616)))</f>
        <v>#DIV/0!</v>
      </c>
      <c r="TMI615">
        <f>ABS(100*(TLW615-TLW616)/(AVERAGE(TLW615:TLW616)))</f>
        <v>100</v>
      </c>
      <c r="TMO615">
        <f>ABS(100*(TLX615-TLX616)/(AVERAGE(TLX615:TLX616)))</f>
        <v>100</v>
      </c>
      <c r="TMU615">
        <f>ABS(100*(TLY615-TLY616)/(AVERAGE(TLY615:TLY616)))</f>
        <v>100</v>
      </c>
      <c r="TMY615" s="3">
        <f>AVERAGE(TLV615:TLV616)</f>
        <v>0</v>
      </c>
      <c r="TMZ615" s="3">
        <f>AVERAGE(TLW615:TLW616)</f>
        <v>5299516.0000000009</v>
      </c>
      <c r="TNA615" s="3">
        <f>AVERAGE(TLX615:TLX616)</f>
        <v>5299516.0000000009</v>
      </c>
      <c r="TNB615" s="3">
        <f>AVERAGE(TLY615:TLY616)</f>
        <v>68408010000</v>
      </c>
      <c r="TNE615">
        <v>39</v>
      </c>
      <c r="TNF615">
        <v>11</v>
      </c>
      <c r="TNG615" t="s">
        <v>131</v>
      </c>
      <c r="TNH615" t="s">
        <v>27</v>
      </c>
      <c r="TNK615">
        <v>0.5</v>
      </c>
      <c r="TNL615">
        <v>0.5</v>
      </c>
      <c r="TNM615">
        <v>3208</v>
      </c>
      <c r="TNN615">
        <v>5673</v>
      </c>
      <c r="TNP615">
        <v>2016</v>
      </c>
      <c r="TNQ615">
        <v>2.8759999999999999</v>
      </c>
      <c r="TNR615">
        <v>5.0839999999999996</v>
      </c>
      <c r="TNS615">
        <v>2.2080000000000002</v>
      </c>
      <c r="TNU615">
        <v>9.5000000000000001E-2</v>
      </c>
      <c r="TNV615">
        <v>1</v>
      </c>
      <c r="TNW615">
        <v>0</v>
      </c>
      <c r="TNX615">
        <v>0</v>
      </c>
      <c r="TNZ615">
        <v>0</v>
      </c>
      <c r="TOC615" s="1">
        <v>44851</v>
      </c>
      <c r="TOD615" s="6">
        <v>0.80452546296296301</v>
      </c>
      <c r="TOF615">
        <v>1</v>
      </c>
      <c r="TOH615" s="3">
        <f t="shared" ref="TOH615" si="868">((TNM615*$F$21)+$F$22)*1000/TNK615</f>
        <v>0</v>
      </c>
      <c r="TOI615" s="3">
        <f t="shared" ref="TOI615" si="869">((TNN615*$H$21)+$H$22)*1000/TNL615</f>
        <v>5299516.0000000009</v>
      </c>
      <c r="TOJ615" s="3">
        <f t="shared" ref="TOJ615" si="870">TOI615-TOH615</f>
        <v>5299516.0000000009</v>
      </c>
      <c r="TOK615" s="3">
        <f t="shared" ref="TOK615" si="871">((TNP615*$J$21)+$J$22)*1000/TNL615</f>
        <v>68408010000</v>
      </c>
      <c r="TOL615" s="3"/>
      <c r="TOO615" t="e">
        <f>ABS(100*(TOH615-TOH616)/(AVERAGE(TOH615:TOH616)))</f>
        <v>#DIV/0!</v>
      </c>
      <c r="TOU615">
        <f>ABS(100*(TOI615-TOI616)/(AVERAGE(TOI615:TOI616)))</f>
        <v>100</v>
      </c>
      <c r="TPA615">
        <f>ABS(100*(TOJ615-TOJ616)/(AVERAGE(TOJ615:TOJ616)))</f>
        <v>100</v>
      </c>
      <c r="TPG615">
        <f>ABS(100*(TOK615-TOK616)/(AVERAGE(TOK615:TOK616)))</f>
        <v>100</v>
      </c>
      <c r="TPK615" s="3">
        <f>AVERAGE(TOH615:TOH616)</f>
        <v>0</v>
      </c>
      <c r="TPL615" s="3">
        <f>AVERAGE(TOI615:TOI616)</f>
        <v>5299516.0000000009</v>
      </c>
      <c r="TPM615" s="3">
        <f>AVERAGE(TOJ615:TOJ616)</f>
        <v>5299516.0000000009</v>
      </c>
      <c r="TPN615" s="3">
        <f>AVERAGE(TOK615:TOK616)</f>
        <v>68408010000</v>
      </c>
      <c r="TPQ615">
        <v>39</v>
      </c>
      <c r="TPR615">
        <v>11</v>
      </c>
      <c r="TPS615" t="s">
        <v>131</v>
      </c>
      <c r="TPT615" t="s">
        <v>27</v>
      </c>
      <c r="TPW615">
        <v>0.5</v>
      </c>
      <c r="TPX615">
        <v>0.5</v>
      </c>
      <c r="TPY615">
        <v>3208</v>
      </c>
      <c r="TPZ615">
        <v>5673</v>
      </c>
      <c r="TQB615">
        <v>2016</v>
      </c>
      <c r="TQC615">
        <v>2.8759999999999999</v>
      </c>
      <c r="TQD615">
        <v>5.0839999999999996</v>
      </c>
      <c r="TQE615">
        <v>2.2080000000000002</v>
      </c>
      <c r="TQG615">
        <v>9.5000000000000001E-2</v>
      </c>
      <c r="TQH615">
        <v>1</v>
      </c>
      <c r="TQI615">
        <v>0</v>
      </c>
      <c r="TQJ615">
        <v>0</v>
      </c>
      <c r="TQL615">
        <v>0</v>
      </c>
      <c r="TQO615" s="1">
        <v>44851</v>
      </c>
      <c r="TQP615" s="6">
        <v>0.80452546296296301</v>
      </c>
      <c r="TQR615">
        <v>1</v>
      </c>
      <c r="TQT615" s="3">
        <f t="shared" ref="TQT615" si="872">((TPY615*$F$21)+$F$22)*1000/TPW615</f>
        <v>0</v>
      </c>
      <c r="TQU615" s="3">
        <f t="shared" ref="TQU615" si="873">((TPZ615*$H$21)+$H$22)*1000/TPX615</f>
        <v>5299516.0000000009</v>
      </c>
      <c r="TQV615" s="3">
        <f t="shared" ref="TQV615" si="874">TQU615-TQT615</f>
        <v>5299516.0000000009</v>
      </c>
      <c r="TQW615" s="3">
        <f t="shared" ref="TQW615" si="875">((TQB615*$J$21)+$J$22)*1000/TPX615</f>
        <v>68408010000</v>
      </c>
      <c r="TQX615" s="3"/>
      <c r="TRA615" t="e">
        <f>ABS(100*(TQT615-TQT616)/(AVERAGE(TQT615:TQT616)))</f>
        <v>#DIV/0!</v>
      </c>
      <c r="TRG615">
        <f>ABS(100*(TQU615-TQU616)/(AVERAGE(TQU615:TQU616)))</f>
        <v>100</v>
      </c>
      <c r="TRM615">
        <f>ABS(100*(TQV615-TQV616)/(AVERAGE(TQV615:TQV616)))</f>
        <v>100</v>
      </c>
      <c r="TRS615">
        <f>ABS(100*(TQW615-TQW616)/(AVERAGE(TQW615:TQW616)))</f>
        <v>100</v>
      </c>
      <c r="TRW615" s="3">
        <f>AVERAGE(TQT615:TQT616)</f>
        <v>0</v>
      </c>
      <c r="TRX615" s="3">
        <f>AVERAGE(TQU615:TQU616)</f>
        <v>5299516.0000000009</v>
      </c>
      <c r="TRY615" s="3">
        <f>AVERAGE(TQV615:TQV616)</f>
        <v>5299516.0000000009</v>
      </c>
      <c r="TRZ615" s="3">
        <f>AVERAGE(TQW615:TQW616)</f>
        <v>68408010000</v>
      </c>
      <c r="TSC615">
        <v>39</v>
      </c>
      <c r="TSD615">
        <v>11</v>
      </c>
      <c r="TSE615" t="s">
        <v>131</v>
      </c>
      <c r="TSF615" t="s">
        <v>27</v>
      </c>
      <c r="TSI615">
        <v>0.5</v>
      </c>
      <c r="TSJ615">
        <v>0.5</v>
      </c>
      <c r="TSK615">
        <v>3208</v>
      </c>
      <c r="TSL615">
        <v>5673</v>
      </c>
      <c r="TSN615">
        <v>2016</v>
      </c>
      <c r="TSO615">
        <v>2.8759999999999999</v>
      </c>
      <c r="TSP615">
        <v>5.0839999999999996</v>
      </c>
      <c r="TSQ615">
        <v>2.2080000000000002</v>
      </c>
      <c r="TSS615">
        <v>9.5000000000000001E-2</v>
      </c>
      <c r="TST615">
        <v>1</v>
      </c>
      <c r="TSU615">
        <v>0</v>
      </c>
      <c r="TSV615">
        <v>0</v>
      </c>
      <c r="TSX615">
        <v>0</v>
      </c>
      <c r="TTA615" s="1">
        <v>44851</v>
      </c>
      <c r="TTB615" s="6">
        <v>0.80452546296296301</v>
      </c>
      <c r="TTD615">
        <v>1</v>
      </c>
      <c r="TTF615" s="3">
        <f t="shared" ref="TTF615" si="876">((TSK615*$F$21)+$F$22)*1000/TSI615</f>
        <v>0</v>
      </c>
      <c r="TTG615" s="3">
        <f t="shared" ref="TTG615" si="877">((TSL615*$H$21)+$H$22)*1000/TSJ615</f>
        <v>5299516.0000000009</v>
      </c>
      <c r="TTH615" s="3">
        <f t="shared" ref="TTH615" si="878">TTG615-TTF615</f>
        <v>5299516.0000000009</v>
      </c>
      <c r="TTI615" s="3">
        <f t="shared" ref="TTI615" si="879">((TSN615*$J$21)+$J$22)*1000/TSJ615</f>
        <v>68408010000</v>
      </c>
      <c r="TTJ615" s="3"/>
      <c r="TTM615" t="e">
        <f>ABS(100*(TTF615-TTF616)/(AVERAGE(TTF615:TTF616)))</f>
        <v>#DIV/0!</v>
      </c>
      <c r="TTS615">
        <f>ABS(100*(TTG615-TTG616)/(AVERAGE(TTG615:TTG616)))</f>
        <v>100</v>
      </c>
      <c r="TTY615">
        <f>ABS(100*(TTH615-TTH616)/(AVERAGE(TTH615:TTH616)))</f>
        <v>100</v>
      </c>
      <c r="TUE615">
        <f>ABS(100*(TTI615-TTI616)/(AVERAGE(TTI615:TTI616)))</f>
        <v>100</v>
      </c>
      <c r="TUI615" s="3">
        <f>AVERAGE(TTF615:TTF616)</f>
        <v>0</v>
      </c>
      <c r="TUJ615" s="3">
        <f>AVERAGE(TTG615:TTG616)</f>
        <v>5299516.0000000009</v>
      </c>
      <c r="TUK615" s="3">
        <f>AVERAGE(TTH615:TTH616)</f>
        <v>5299516.0000000009</v>
      </c>
      <c r="TUL615" s="3">
        <f>AVERAGE(TTI615:TTI616)</f>
        <v>68408010000</v>
      </c>
      <c r="TUO615">
        <v>39</v>
      </c>
      <c r="TUP615">
        <v>11</v>
      </c>
      <c r="TUQ615" t="s">
        <v>131</v>
      </c>
      <c r="TUR615" t="s">
        <v>27</v>
      </c>
      <c r="TUU615">
        <v>0.5</v>
      </c>
      <c r="TUV615">
        <v>0.5</v>
      </c>
      <c r="TUW615">
        <v>3208</v>
      </c>
      <c r="TUX615">
        <v>5673</v>
      </c>
      <c r="TUZ615">
        <v>2016</v>
      </c>
      <c r="TVA615">
        <v>2.8759999999999999</v>
      </c>
      <c r="TVB615">
        <v>5.0839999999999996</v>
      </c>
      <c r="TVC615">
        <v>2.2080000000000002</v>
      </c>
      <c r="TVE615">
        <v>9.5000000000000001E-2</v>
      </c>
      <c r="TVF615">
        <v>1</v>
      </c>
      <c r="TVG615">
        <v>0</v>
      </c>
      <c r="TVH615">
        <v>0</v>
      </c>
      <c r="TVJ615">
        <v>0</v>
      </c>
      <c r="TVM615" s="1">
        <v>44851</v>
      </c>
      <c r="TVN615" s="6">
        <v>0.80452546296296301</v>
      </c>
      <c r="TVP615">
        <v>1</v>
      </c>
      <c r="TVR615" s="3">
        <f t="shared" ref="TVR615" si="880">((TUW615*$F$21)+$F$22)*1000/TUU615</f>
        <v>0</v>
      </c>
      <c r="TVS615" s="3">
        <f t="shared" ref="TVS615" si="881">((TUX615*$H$21)+$H$22)*1000/TUV615</f>
        <v>5299516.0000000009</v>
      </c>
      <c r="TVT615" s="3">
        <f t="shared" ref="TVT615" si="882">TVS615-TVR615</f>
        <v>5299516.0000000009</v>
      </c>
      <c r="TVU615" s="3">
        <f t="shared" ref="TVU615" si="883">((TUZ615*$J$21)+$J$22)*1000/TUV615</f>
        <v>68408010000</v>
      </c>
      <c r="TVV615" s="3"/>
      <c r="TVY615" t="e">
        <f>ABS(100*(TVR615-TVR616)/(AVERAGE(TVR615:TVR616)))</f>
        <v>#DIV/0!</v>
      </c>
      <c r="TWE615">
        <f>ABS(100*(TVS615-TVS616)/(AVERAGE(TVS615:TVS616)))</f>
        <v>100</v>
      </c>
      <c r="TWK615">
        <f>ABS(100*(TVT615-TVT616)/(AVERAGE(TVT615:TVT616)))</f>
        <v>100</v>
      </c>
      <c r="TWQ615">
        <f>ABS(100*(TVU615-TVU616)/(AVERAGE(TVU615:TVU616)))</f>
        <v>100</v>
      </c>
      <c r="TWU615" s="3">
        <f>AVERAGE(TVR615:TVR616)</f>
        <v>0</v>
      </c>
      <c r="TWV615" s="3">
        <f>AVERAGE(TVS615:TVS616)</f>
        <v>5299516.0000000009</v>
      </c>
      <c r="TWW615" s="3">
        <f>AVERAGE(TVT615:TVT616)</f>
        <v>5299516.0000000009</v>
      </c>
      <c r="TWX615" s="3">
        <f>AVERAGE(TVU615:TVU616)</f>
        <v>68408010000</v>
      </c>
      <c r="TXA615">
        <v>39</v>
      </c>
      <c r="TXB615">
        <v>11</v>
      </c>
      <c r="TXC615" t="s">
        <v>131</v>
      </c>
      <c r="TXD615" t="s">
        <v>27</v>
      </c>
      <c r="TXG615">
        <v>0.5</v>
      </c>
      <c r="TXH615">
        <v>0.5</v>
      </c>
      <c r="TXI615">
        <v>3208</v>
      </c>
      <c r="TXJ615">
        <v>5673</v>
      </c>
      <c r="TXL615">
        <v>2016</v>
      </c>
      <c r="TXM615">
        <v>2.8759999999999999</v>
      </c>
      <c r="TXN615">
        <v>5.0839999999999996</v>
      </c>
      <c r="TXO615">
        <v>2.2080000000000002</v>
      </c>
      <c r="TXQ615">
        <v>9.5000000000000001E-2</v>
      </c>
      <c r="TXR615">
        <v>1</v>
      </c>
      <c r="TXS615">
        <v>0</v>
      </c>
      <c r="TXT615">
        <v>0</v>
      </c>
      <c r="TXV615">
        <v>0</v>
      </c>
      <c r="TXY615" s="1">
        <v>44851</v>
      </c>
      <c r="TXZ615" s="6">
        <v>0.80452546296296301</v>
      </c>
      <c r="TYB615">
        <v>1</v>
      </c>
      <c r="TYD615" s="3">
        <f t="shared" ref="TYD615" si="884">((TXI615*$F$21)+$F$22)*1000/TXG615</f>
        <v>0</v>
      </c>
      <c r="TYE615" s="3">
        <f t="shared" ref="TYE615" si="885">((TXJ615*$H$21)+$H$22)*1000/TXH615</f>
        <v>5299516.0000000009</v>
      </c>
      <c r="TYF615" s="3">
        <f t="shared" ref="TYF615" si="886">TYE615-TYD615</f>
        <v>5299516.0000000009</v>
      </c>
      <c r="TYG615" s="3">
        <f t="shared" ref="TYG615" si="887">((TXL615*$J$21)+$J$22)*1000/TXH615</f>
        <v>68408010000</v>
      </c>
      <c r="TYH615" s="3"/>
      <c r="TYK615" t="e">
        <f>ABS(100*(TYD615-TYD616)/(AVERAGE(TYD615:TYD616)))</f>
        <v>#DIV/0!</v>
      </c>
      <c r="TYQ615">
        <f>ABS(100*(TYE615-TYE616)/(AVERAGE(TYE615:TYE616)))</f>
        <v>100</v>
      </c>
      <c r="TYW615">
        <f>ABS(100*(TYF615-TYF616)/(AVERAGE(TYF615:TYF616)))</f>
        <v>100</v>
      </c>
      <c r="TZC615">
        <f>ABS(100*(TYG615-TYG616)/(AVERAGE(TYG615:TYG616)))</f>
        <v>100</v>
      </c>
      <c r="TZG615" s="3">
        <f>AVERAGE(TYD615:TYD616)</f>
        <v>0</v>
      </c>
      <c r="TZH615" s="3">
        <f>AVERAGE(TYE615:TYE616)</f>
        <v>5299516.0000000009</v>
      </c>
      <c r="TZI615" s="3">
        <f>AVERAGE(TYF615:TYF616)</f>
        <v>5299516.0000000009</v>
      </c>
      <c r="TZJ615" s="3">
        <f>AVERAGE(TYG615:TYG616)</f>
        <v>68408010000</v>
      </c>
      <c r="TZM615">
        <v>39</v>
      </c>
      <c r="TZN615">
        <v>11</v>
      </c>
      <c r="TZO615" t="s">
        <v>131</v>
      </c>
      <c r="TZP615" t="s">
        <v>27</v>
      </c>
      <c r="TZS615">
        <v>0.5</v>
      </c>
      <c r="TZT615">
        <v>0.5</v>
      </c>
      <c r="TZU615">
        <v>3208</v>
      </c>
      <c r="TZV615">
        <v>5673</v>
      </c>
      <c r="TZX615">
        <v>2016</v>
      </c>
      <c r="TZY615">
        <v>2.8759999999999999</v>
      </c>
      <c r="TZZ615">
        <v>5.0839999999999996</v>
      </c>
      <c r="UAA615">
        <v>2.2080000000000002</v>
      </c>
      <c r="UAC615">
        <v>9.5000000000000001E-2</v>
      </c>
      <c r="UAD615">
        <v>1</v>
      </c>
      <c r="UAE615">
        <v>0</v>
      </c>
      <c r="UAF615">
        <v>0</v>
      </c>
      <c r="UAH615">
        <v>0</v>
      </c>
      <c r="UAK615" s="1">
        <v>44851</v>
      </c>
      <c r="UAL615" s="6">
        <v>0.80452546296296301</v>
      </c>
      <c r="UAN615">
        <v>1</v>
      </c>
      <c r="UAP615" s="3">
        <f t="shared" ref="UAP615" si="888">((TZU615*$F$21)+$F$22)*1000/TZS615</f>
        <v>0</v>
      </c>
      <c r="UAQ615" s="3">
        <f t="shared" ref="UAQ615" si="889">((TZV615*$H$21)+$H$22)*1000/TZT615</f>
        <v>5299516.0000000009</v>
      </c>
      <c r="UAR615" s="3">
        <f t="shared" ref="UAR615" si="890">UAQ615-UAP615</f>
        <v>5299516.0000000009</v>
      </c>
      <c r="UAS615" s="3">
        <f t="shared" ref="UAS615" si="891">((TZX615*$J$21)+$J$22)*1000/TZT615</f>
        <v>68408010000</v>
      </c>
      <c r="UAT615" s="3"/>
      <c r="UAW615" t="e">
        <f>ABS(100*(UAP615-UAP616)/(AVERAGE(UAP615:UAP616)))</f>
        <v>#DIV/0!</v>
      </c>
      <c r="UBC615">
        <f>ABS(100*(UAQ615-UAQ616)/(AVERAGE(UAQ615:UAQ616)))</f>
        <v>100</v>
      </c>
      <c r="UBI615">
        <f>ABS(100*(UAR615-UAR616)/(AVERAGE(UAR615:UAR616)))</f>
        <v>100</v>
      </c>
      <c r="UBO615">
        <f>ABS(100*(UAS615-UAS616)/(AVERAGE(UAS615:UAS616)))</f>
        <v>100</v>
      </c>
      <c r="UBS615" s="3">
        <f>AVERAGE(UAP615:UAP616)</f>
        <v>0</v>
      </c>
      <c r="UBT615" s="3">
        <f>AVERAGE(UAQ615:UAQ616)</f>
        <v>5299516.0000000009</v>
      </c>
      <c r="UBU615" s="3">
        <f>AVERAGE(UAR615:UAR616)</f>
        <v>5299516.0000000009</v>
      </c>
      <c r="UBV615" s="3">
        <f>AVERAGE(UAS615:UAS616)</f>
        <v>68408010000</v>
      </c>
      <c r="UBY615">
        <v>39</v>
      </c>
      <c r="UBZ615">
        <v>11</v>
      </c>
      <c r="UCA615" t="s">
        <v>131</v>
      </c>
      <c r="UCB615" t="s">
        <v>27</v>
      </c>
      <c r="UCE615">
        <v>0.5</v>
      </c>
      <c r="UCF615">
        <v>0.5</v>
      </c>
      <c r="UCG615">
        <v>3208</v>
      </c>
      <c r="UCH615">
        <v>5673</v>
      </c>
      <c r="UCJ615">
        <v>2016</v>
      </c>
      <c r="UCK615">
        <v>2.8759999999999999</v>
      </c>
      <c r="UCL615">
        <v>5.0839999999999996</v>
      </c>
      <c r="UCM615">
        <v>2.2080000000000002</v>
      </c>
      <c r="UCO615">
        <v>9.5000000000000001E-2</v>
      </c>
      <c r="UCP615">
        <v>1</v>
      </c>
      <c r="UCQ615">
        <v>0</v>
      </c>
      <c r="UCR615">
        <v>0</v>
      </c>
      <c r="UCT615">
        <v>0</v>
      </c>
      <c r="UCW615" s="1">
        <v>44851</v>
      </c>
      <c r="UCX615" s="6">
        <v>0.80452546296296301</v>
      </c>
      <c r="UCZ615">
        <v>1</v>
      </c>
      <c r="UDB615" s="3">
        <f t="shared" ref="UDB615" si="892">((UCG615*$F$21)+$F$22)*1000/UCE615</f>
        <v>0</v>
      </c>
      <c r="UDC615" s="3">
        <f t="shared" ref="UDC615" si="893">((UCH615*$H$21)+$H$22)*1000/UCF615</f>
        <v>5299516.0000000009</v>
      </c>
      <c r="UDD615" s="3">
        <f t="shared" ref="UDD615" si="894">UDC615-UDB615</f>
        <v>5299516.0000000009</v>
      </c>
      <c r="UDE615" s="3">
        <f t="shared" ref="UDE615" si="895">((UCJ615*$J$21)+$J$22)*1000/UCF615</f>
        <v>68408010000</v>
      </c>
      <c r="UDF615" s="3"/>
      <c r="UDI615" t="e">
        <f>ABS(100*(UDB615-UDB616)/(AVERAGE(UDB615:UDB616)))</f>
        <v>#DIV/0!</v>
      </c>
      <c r="UDO615">
        <f>ABS(100*(UDC615-UDC616)/(AVERAGE(UDC615:UDC616)))</f>
        <v>100</v>
      </c>
      <c r="UDU615">
        <f>ABS(100*(UDD615-UDD616)/(AVERAGE(UDD615:UDD616)))</f>
        <v>100</v>
      </c>
      <c r="UEA615">
        <f>ABS(100*(UDE615-UDE616)/(AVERAGE(UDE615:UDE616)))</f>
        <v>100</v>
      </c>
      <c r="UEE615" s="3">
        <f>AVERAGE(UDB615:UDB616)</f>
        <v>0</v>
      </c>
      <c r="UEF615" s="3">
        <f>AVERAGE(UDC615:UDC616)</f>
        <v>5299516.0000000009</v>
      </c>
      <c r="UEG615" s="3">
        <f>AVERAGE(UDD615:UDD616)</f>
        <v>5299516.0000000009</v>
      </c>
      <c r="UEH615" s="3">
        <f>AVERAGE(UDE615:UDE616)</f>
        <v>68408010000</v>
      </c>
      <c r="UEK615">
        <v>39</v>
      </c>
      <c r="UEL615">
        <v>11</v>
      </c>
      <c r="UEM615" t="s">
        <v>131</v>
      </c>
      <c r="UEN615" t="s">
        <v>27</v>
      </c>
      <c r="UEQ615">
        <v>0.5</v>
      </c>
      <c r="UER615">
        <v>0.5</v>
      </c>
      <c r="UES615">
        <v>3208</v>
      </c>
      <c r="UET615">
        <v>5673</v>
      </c>
      <c r="UEV615">
        <v>2016</v>
      </c>
      <c r="UEW615">
        <v>2.8759999999999999</v>
      </c>
      <c r="UEX615">
        <v>5.0839999999999996</v>
      </c>
      <c r="UEY615">
        <v>2.2080000000000002</v>
      </c>
      <c r="UFA615">
        <v>9.5000000000000001E-2</v>
      </c>
      <c r="UFB615">
        <v>1</v>
      </c>
      <c r="UFC615">
        <v>0</v>
      </c>
      <c r="UFD615">
        <v>0</v>
      </c>
      <c r="UFF615">
        <v>0</v>
      </c>
      <c r="UFI615" s="1">
        <v>44851</v>
      </c>
      <c r="UFJ615" s="6">
        <v>0.80452546296296301</v>
      </c>
      <c r="UFL615">
        <v>1</v>
      </c>
      <c r="UFN615" s="3">
        <f t="shared" ref="UFN615" si="896">((UES615*$F$21)+$F$22)*1000/UEQ615</f>
        <v>0</v>
      </c>
      <c r="UFO615" s="3">
        <f t="shared" ref="UFO615" si="897">((UET615*$H$21)+$H$22)*1000/UER615</f>
        <v>5299516.0000000009</v>
      </c>
      <c r="UFP615" s="3">
        <f t="shared" ref="UFP615" si="898">UFO615-UFN615</f>
        <v>5299516.0000000009</v>
      </c>
      <c r="UFQ615" s="3">
        <f t="shared" ref="UFQ615" si="899">((UEV615*$J$21)+$J$22)*1000/UER615</f>
        <v>68408010000</v>
      </c>
      <c r="UFR615" s="3"/>
      <c r="UFU615" t="e">
        <f>ABS(100*(UFN615-UFN616)/(AVERAGE(UFN615:UFN616)))</f>
        <v>#DIV/0!</v>
      </c>
      <c r="UGA615">
        <f>ABS(100*(UFO615-UFO616)/(AVERAGE(UFO615:UFO616)))</f>
        <v>100</v>
      </c>
      <c r="UGG615">
        <f>ABS(100*(UFP615-UFP616)/(AVERAGE(UFP615:UFP616)))</f>
        <v>100</v>
      </c>
      <c r="UGM615">
        <f>ABS(100*(UFQ615-UFQ616)/(AVERAGE(UFQ615:UFQ616)))</f>
        <v>100</v>
      </c>
      <c r="UGQ615" s="3">
        <f>AVERAGE(UFN615:UFN616)</f>
        <v>0</v>
      </c>
      <c r="UGR615" s="3">
        <f>AVERAGE(UFO615:UFO616)</f>
        <v>5299516.0000000009</v>
      </c>
      <c r="UGS615" s="3">
        <f>AVERAGE(UFP615:UFP616)</f>
        <v>5299516.0000000009</v>
      </c>
      <c r="UGT615" s="3">
        <f>AVERAGE(UFQ615:UFQ616)</f>
        <v>68408010000</v>
      </c>
      <c r="UGW615">
        <v>39</v>
      </c>
      <c r="UGX615">
        <v>11</v>
      </c>
      <c r="UGY615" t="s">
        <v>131</v>
      </c>
      <c r="UGZ615" t="s">
        <v>27</v>
      </c>
      <c r="UHC615">
        <v>0.5</v>
      </c>
      <c r="UHD615">
        <v>0.5</v>
      </c>
      <c r="UHE615">
        <v>3208</v>
      </c>
      <c r="UHF615">
        <v>5673</v>
      </c>
      <c r="UHH615">
        <v>2016</v>
      </c>
      <c r="UHI615">
        <v>2.8759999999999999</v>
      </c>
      <c r="UHJ615">
        <v>5.0839999999999996</v>
      </c>
      <c r="UHK615">
        <v>2.2080000000000002</v>
      </c>
      <c r="UHM615">
        <v>9.5000000000000001E-2</v>
      </c>
      <c r="UHN615">
        <v>1</v>
      </c>
      <c r="UHO615">
        <v>0</v>
      </c>
      <c r="UHP615">
        <v>0</v>
      </c>
      <c r="UHR615">
        <v>0</v>
      </c>
      <c r="UHU615" s="1">
        <v>44851</v>
      </c>
      <c r="UHV615" s="6">
        <v>0.80452546296296301</v>
      </c>
      <c r="UHX615">
        <v>1</v>
      </c>
      <c r="UHZ615" s="3">
        <f t="shared" ref="UHZ615" si="900">((UHE615*$F$21)+$F$22)*1000/UHC615</f>
        <v>0</v>
      </c>
      <c r="UIA615" s="3">
        <f t="shared" ref="UIA615" si="901">((UHF615*$H$21)+$H$22)*1000/UHD615</f>
        <v>5299516.0000000009</v>
      </c>
      <c r="UIB615" s="3">
        <f t="shared" ref="UIB615" si="902">UIA615-UHZ615</f>
        <v>5299516.0000000009</v>
      </c>
      <c r="UIC615" s="3">
        <f t="shared" ref="UIC615" si="903">((UHH615*$J$21)+$J$22)*1000/UHD615</f>
        <v>68408010000</v>
      </c>
      <c r="UID615" s="3"/>
      <c r="UIG615" t="e">
        <f>ABS(100*(UHZ615-UHZ616)/(AVERAGE(UHZ615:UHZ616)))</f>
        <v>#DIV/0!</v>
      </c>
      <c r="UIM615">
        <f>ABS(100*(UIA615-UIA616)/(AVERAGE(UIA615:UIA616)))</f>
        <v>100</v>
      </c>
      <c r="UIS615">
        <f>ABS(100*(UIB615-UIB616)/(AVERAGE(UIB615:UIB616)))</f>
        <v>100</v>
      </c>
      <c r="UIY615">
        <f>ABS(100*(UIC615-UIC616)/(AVERAGE(UIC615:UIC616)))</f>
        <v>100</v>
      </c>
      <c r="UJC615" s="3">
        <f>AVERAGE(UHZ615:UHZ616)</f>
        <v>0</v>
      </c>
      <c r="UJD615" s="3">
        <f>AVERAGE(UIA615:UIA616)</f>
        <v>5299516.0000000009</v>
      </c>
      <c r="UJE615" s="3">
        <f>AVERAGE(UIB615:UIB616)</f>
        <v>5299516.0000000009</v>
      </c>
      <c r="UJF615" s="3">
        <f>AVERAGE(UIC615:UIC616)</f>
        <v>68408010000</v>
      </c>
      <c r="UJI615">
        <v>39</v>
      </c>
      <c r="UJJ615">
        <v>11</v>
      </c>
      <c r="UJK615" t="s">
        <v>131</v>
      </c>
      <c r="UJL615" t="s">
        <v>27</v>
      </c>
      <c r="UJO615">
        <v>0.5</v>
      </c>
      <c r="UJP615">
        <v>0.5</v>
      </c>
      <c r="UJQ615">
        <v>3208</v>
      </c>
      <c r="UJR615">
        <v>5673</v>
      </c>
      <c r="UJT615">
        <v>2016</v>
      </c>
      <c r="UJU615">
        <v>2.8759999999999999</v>
      </c>
      <c r="UJV615">
        <v>5.0839999999999996</v>
      </c>
      <c r="UJW615">
        <v>2.2080000000000002</v>
      </c>
      <c r="UJY615">
        <v>9.5000000000000001E-2</v>
      </c>
      <c r="UJZ615">
        <v>1</v>
      </c>
      <c r="UKA615">
        <v>0</v>
      </c>
      <c r="UKB615">
        <v>0</v>
      </c>
      <c r="UKD615">
        <v>0</v>
      </c>
      <c r="UKG615" s="1">
        <v>44851</v>
      </c>
      <c r="UKH615" s="6">
        <v>0.80452546296296301</v>
      </c>
      <c r="UKJ615">
        <v>1</v>
      </c>
      <c r="UKL615" s="3">
        <f t="shared" ref="UKL615" si="904">((UJQ615*$F$21)+$F$22)*1000/UJO615</f>
        <v>0</v>
      </c>
      <c r="UKM615" s="3">
        <f t="shared" ref="UKM615" si="905">((UJR615*$H$21)+$H$22)*1000/UJP615</f>
        <v>5299516.0000000009</v>
      </c>
      <c r="UKN615" s="3">
        <f t="shared" ref="UKN615" si="906">UKM615-UKL615</f>
        <v>5299516.0000000009</v>
      </c>
      <c r="UKO615" s="3">
        <f t="shared" ref="UKO615" si="907">((UJT615*$J$21)+$J$22)*1000/UJP615</f>
        <v>68408010000</v>
      </c>
      <c r="UKP615" s="3"/>
      <c r="UKS615" t="e">
        <f>ABS(100*(UKL615-UKL616)/(AVERAGE(UKL615:UKL616)))</f>
        <v>#DIV/0!</v>
      </c>
      <c r="UKY615">
        <f>ABS(100*(UKM615-UKM616)/(AVERAGE(UKM615:UKM616)))</f>
        <v>100</v>
      </c>
      <c r="ULE615">
        <f>ABS(100*(UKN615-UKN616)/(AVERAGE(UKN615:UKN616)))</f>
        <v>100</v>
      </c>
      <c r="ULK615">
        <f>ABS(100*(UKO615-UKO616)/(AVERAGE(UKO615:UKO616)))</f>
        <v>100</v>
      </c>
      <c r="ULO615" s="3">
        <f>AVERAGE(UKL615:UKL616)</f>
        <v>0</v>
      </c>
      <c r="ULP615" s="3">
        <f>AVERAGE(UKM615:UKM616)</f>
        <v>5299516.0000000009</v>
      </c>
      <c r="ULQ615" s="3">
        <f>AVERAGE(UKN615:UKN616)</f>
        <v>5299516.0000000009</v>
      </c>
      <c r="ULR615" s="3">
        <f>AVERAGE(UKO615:UKO616)</f>
        <v>68408010000</v>
      </c>
      <c r="ULU615">
        <v>39</v>
      </c>
      <c r="ULV615">
        <v>11</v>
      </c>
      <c r="ULW615" t="s">
        <v>131</v>
      </c>
      <c r="ULX615" t="s">
        <v>27</v>
      </c>
      <c r="UMA615">
        <v>0.5</v>
      </c>
      <c r="UMB615">
        <v>0.5</v>
      </c>
      <c r="UMC615">
        <v>3208</v>
      </c>
      <c r="UMD615">
        <v>5673</v>
      </c>
      <c r="UMF615">
        <v>2016</v>
      </c>
      <c r="UMG615">
        <v>2.8759999999999999</v>
      </c>
      <c r="UMH615">
        <v>5.0839999999999996</v>
      </c>
      <c r="UMI615">
        <v>2.2080000000000002</v>
      </c>
      <c r="UMK615">
        <v>9.5000000000000001E-2</v>
      </c>
      <c r="UML615">
        <v>1</v>
      </c>
      <c r="UMM615">
        <v>0</v>
      </c>
      <c r="UMN615">
        <v>0</v>
      </c>
      <c r="UMP615">
        <v>0</v>
      </c>
      <c r="UMS615" s="1">
        <v>44851</v>
      </c>
      <c r="UMT615" s="6">
        <v>0.80452546296296301</v>
      </c>
      <c r="UMV615">
        <v>1</v>
      </c>
      <c r="UMX615" s="3">
        <f t="shared" ref="UMX615" si="908">((UMC615*$F$21)+$F$22)*1000/UMA615</f>
        <v>0</v>
      </c>
      <c r="UMY615" s="3">
        <f t="shared" ref="UMY615" si="909">((UMD615*$H$21)+$H$22)*1000/UMB615</f>
        <v>5299516.0000000009</v>
      </c>
      <c r="UMZ615" s="3">
        <f t="shared" ref="UMZ615" si="910">UMY615-UMX615</f>
        <v>5299516.0000000009</v>
      </c>
      <c r="UNA615" s="3">
        <f t="shared" ref="UNA615" si="911">((UMF615*$J$21)+$J$22)*1000/UMB615</f>
        <v>68408010000</v>
      </c>
      <c r="UNB615" s="3"/>
      <c r="UNE615" t="e">
        <f>ABS(100*(UMX615-UMX616)/(AVERAGE(UMX615:UMX616)))</f>
        <v>#DIV/0!</v>
      </c>
      <c r="UNK615">
        <f>ABS(100*(UMY615-UMY616)/(AVERAGE(UMY615:UMY616)))</f>
        <v>100</v>
      </c>
      <c r="UNQ615">
        <f>ABS(100*(UMZ615-UMZ616)/(AVERAGE(UMZ615:UMZ616)))</f>
        <v>100</v>
      </c>
      <c r="UNW615">
        <f>ABS(100*(UNA615-UNA616)/(AVERAGE(UNA615:UNA616)))</f>
        <v>100</v>
      </c>
      <c r="UOA615" s="3">
        <f>AVERAGE(UMX615:UMX616)</f>
        <v>0</v>
      </c>
      <c r="UOB615" s="3">
        <f>AVERAGE(UMY615:UMY616)</f>
        <v>5299516.0000000009</v>
      </c>
      <c r="UOC615" s="3">
        <f>AVERAGE(UMZ615:UMZ616)</f>
        <v>5299516.0000000009</v>
      </c>
      <c r="UOD615" s="3">
        <f>AVERAGE(UNA615:UNA616)</f>
        <v>68408010000</v>
      </c>
      <c r="UOG615">
        <v>39</v>
      </c>
      <c r="UOH615">
        <v>11</v>
      </c>
      <c r="UOI615" t="s">
        <v>131</v>
      </c>
      <c r="UOJ615" t="s">
        <v>27</v>
      </c>
      <c r="UOM615">
        <v>0.5</v>
      </c>
      <c r="UON615">
        <v>0.5</v>
      </c>
      <c r="UOO615">
        <v>3208</v>
      </c>
      <c r="UOP615">
        <v>5673</v>
      </c>
      <c r="UOR615">
        <v>2016</v>
      </c>
      <c r="UOS615">
        <v>2.8759999999999999</v>
      </c>
      <c r="UOT615">
        <v>5.0839999999999996</v>
      </c>
      <c r="UOU615">
        <v>2.2080000000000002</v>
      </c>
      <c r="UOW615">
        <v>9.5000000000000001E-2</v>
      </c>
      <c r="UOX615">
        <v>1</v>
      </c>
      <c r="UOY615">
        <v>0</v>
      </c>
      <c r="UOZ615">
        <v>0</v>
      </c>
      <c r="UPB615">
        <v>0</v>
      </c>
      <c r="UPE615" s="1">
        <v>44851</v>
      </c>
      <c r="UPF615" s="6">
        <v>0.80452546296296301</v>
      </c>
      <c r="UPH615">
        <v>1</v>
      </c>
      <c r="UPJ615" s="3">
        <f t="shared" ref="UPJ615" si="912">((UOO615*$F$21)+$F$22)*1000/UOM615</f>
        <v>0</v>
      </c>
      <c r="UPK615" s="3">
        <f t="shared" ref="UPK615" si="913">((UOP615*$H$21)+$H$22)*1000/UON615</f>
        <v>5299516.0000000009</v>
      </c>
      <c r="UPL615" s="3">
        <f t="shared" ref="UPL615" si="914">UPK615-UPJ615</f>
        <v>5299516.0000000009</v>
      </c>
      <c r="UPM615" s="3">
        <f t="shared" ref="UPM615" si="915">((UOR615*$J$21)+$J$22)*1000/UON615</f>
        <v>68408010000</v>
      </c>
      <c r="UPN615" s="3"/>
      <c r="UPQ615" t="e">
        <f>ABS(100*(UPJ615-UPJ616)/(AVERAGE(UPJ615:UPJ616)))</f>
        <v>#DIV/0!</v>
      </c>
      <c r="UPW615">
        <f>ABS(100*(UPK615-UPK616)/(AVERAGE(UPK615:UPK616)))</f>
        <v>100</v>
      </c>
      <c r="UQC615">
        <f>ABS(100*(UPL615-UPL616)/(AVERAGE(UPL615:UPL616)))</f>
        <v>100</v>
      </c>
      <c r="UQI615">
        <f>ABS(100*(UPM615-UPM616)/(AVERAGE(UPM615:UPM616)))</f>
        <v>100</v>
      </c>
      <c r="UQM615" s="3">
        <f>AVERAGE(UPJ615:UPJ616)</f>
        <v>0</v>
      </c>
      <c r="UQN615" s="3">
        <f>AVERAGE(UPK615:UPK616)</f>
        <v>5299516.0000000009</v>
      </c>
      <c r="UQO615" s="3">
        <f>AVERAGE(UPL615:UPL616)</f>
        <v>5299516.0000000009</v>
      </c>
      <c r="UQP615" s="3">
        <f>AVERAGE(UPM615:UPM616)</f>
        <v>68408010000</v>
      </c>
      <c r="UQS615">
        <v>39</v>
      </c>
      <c r="UQT615">
        <v>11</v>
      </c>
      <c r="UQU615" t="s">
        <v>131</v>
      </c>
      <c r="UQV615" t="s">
        <v>27</v>
      </c>
      <c r="UQY615">
        <v>0.5</v>
      </c>
      <c r="UQZ615">
        <v>0.5</v>
      </c>
      <c r="URA615">
        <v>3208</v>
      </c>
      <c r="URB615">
        <v>5673</v>
      </c>
      <c r="URD615">
        <v>2016</v>
      </c>
      <c r="URE615">
        <v>2.8759999999999999</v>
      </c>
      <c r="URF615">
        <v>5.0839999999999996</v>
      </c>
      <c r="URG615">
        <v>2.2080000000000002</v>
      </c>
      <c r="URI615">
        <v>9.5000000000000001E-2</v>
      </c>
      <c r="URJ615">
        <v>1</v>
      </c>
      <c r="URK615">
        <v>0</v>
      </c>
      <c r="URL615">
        <v>0</v>
      </c>
      <c r="URN615">
        <v>0</v>
      </c>
      <c r="URQ615" s="1">
        <v>44851</v>
      </c>
      <c r="URR615" s="6">
        <v>0.80452546296296301</v>
      </c>
      <c r="URT615">
        <v>1</v>
      </c>
      <c r="URV615" s="3">
        <f t="shared" ref="URV615" si="916">((URA615*$F$21)+$F$22)*1000/UQY615</f>
        <v>0</v>
      </c>
      <c r="URW615" s="3">
        <f t="shared" ref="URW615" si="917">((URB615*$H$21)+$H$22)*1000/UQZ615</f>
        <v>5299516.0000000009</v>
      </c>
      <c r="URX615" s="3">
        <f t="shared" ref="URX615" si="918">URW615-URV615</f>
        <v>5299516.0000000009</v>
      </c>
      <c r="URY615" s="3">
        <f t="shared" ref="URY615" si="919">((URD615*$J$21)+$J$22)*1000/UQZ615</f>
        <v>68408010000</v>
      </c>
      <c r="URZ615" s="3"/>
      <c r="USC615" t="e">
        <f>ABS(100*(URV615-URV616)/(AVERAGE(URV615:URV616)))</f>
        <v>#DIV/0!</v>
      </c>
      <c r="USI615">
        <f>ABS(100*(URW615-URW616)/(AVERAGE(URW615:URW616)))</f>
        <v>100</v>
      </c>
      <c r="USO615">
        <f>ABS(100*(URX615-URX616)/(AVERAGE(URX615:URX616)))</f>
        <v>100</v>
      </c>
      <c r="USU615">
        <f>ABS(100*(URY615-URY616)/(AVERAGE(URY615:URY616)))</f>
        <v>100</v>
      </c>
      <c r="USY615" s="3">
        <f>AVERAGE(URV615:URV616)</f>
        <v>0</v>
      </c>
      <c r="USZ615" s="3">
        <f>AVERAGE(URW615:URW616)</f>
        <v>5299516.0000000009</v>
      </c>
      <c r="UTA615" s="3">
        <f>AVERAGE(URX615:URX616)</f>
        <v>5299516.0000000009</v>
      </c>
      <c r="UTB615" s="3">
        <f>AVERAGE(URY615:URY616)</f>
        <v>68408010000</v>
      </c>
      <c r="UTE615">
        <v>39</v>
      </c>
      <c r="UTF615">
        <v>11</v>
      </c>
      <c r="UTG615" t="s">
        <v>131</v>
      </c>
      <c r="UTH615" t="s">
        <v>27</v>
      </c>
      <c r="UTK615">
        <v>0.5</v>
      </c>
      <c r="UTL615">
        <v>0.5</v>
      </c>
      <c r="UTM615">
        <v>3208</v>
      </c>
      <c r="UTN615">
        <v>5673</v>
      </c>
      <c r="UTP615">
        <v>2016</v>
      </c>
      <c r="UTQ615">
        <v>2.8759999999999999</v>
      </c>
      <c r="UTR615">
        <v>5.0839999999999996</v>
      </c>
      <c r="UTS615">
        <v>2.2080000000000002</v>
      </c>
      <c r="UTU615">
        <v>9.5000000000000001E-2</v>
      </c>
      <c r="UTV615">
        <v>1</v>
      </c>
      <c r="UTW615">
        <v>0</v>
      </c>
      <c r="UTX615">
        <v>0</v>
      </c>
      <c r="UTZ615">
        <v>0</v>
      </c>
      <c r="UUC615" s="1">
        <v>44851</v>
      </c>
      <c r="UUD615" s="6">
        <v>0.80452546296296301</v>
      </c>
      <c r="UUF615">
        <v>1</v>
      </c>
      <c r="UUH615" s="3">
        <f t="shared" ref="UUH615" si="920">((UTM615*$F$21)+$F$22)*1000/UTK615</f>
        <v>0</v>
      </c>
      <c r="UUI615" s="3">
        <f t="shared" ref="UUI615" si="921">((UTN615*$H$21)+$H$22)*1000/UTL615</f>
        <v>5299516.0000000009</v>
      </c>
      <c r="UUJ615" s="3">
        <f t="shared" ref="UUJ615" si="922">UUI615-UUH615</f>
        <v>5299516.0000000009</v>
      </c>
      <c r="UUK615" s="3">
        <f t="shared" ref="UUK615" si="923">((UTP615*$J$21)+$J$22)*1000/UTL615</f>
        <v>68408010000</v>
      </c>
      <c r="UUL615" s="3"/>
      <c r="UUO615" t="e">
        <f>ABS(100*(UUH615-UUH616)/(AVERAGE(UUH615:UUH616)))</f>
        <v>#DIV/0!</v>
      </c>
      <c r="UUU615">
        <f>ABS(100*(UUI615-UUI616)/(AVERAGE(UUI615:UUI616)))</f>
        <v>100</v>
      </c>
      <c r="UVA615">
        <f>ABS(100*(UUJ615-UUJ616)/(AVERAGE(UUJ615:UUJ616)))</f>
        <v>100</v>
      </c>
      <c r="UVG615">
        <f>ABS(100*(UUK615-UUK616)/(AVERAGE(UUK615:UUK616)))</f>
        <v>100</v>
      </c>
      <c r="UVK615" s="3">
        <f>AVERAGE(UUH615:UUH616)</f>
        <v>0</v>
      </c>
      <c r="UVL615" s="3">
        <f>AVERAGE(UUI615:UUI616)</f>
        <v>5299516.0000000009</v>
      </c>
      <c r="UVM615" s="3">
        <f>AVERAGE(UUJ615:UUJ616)</f>
        <v>5299516.0000000009</v>
      </c>
      <c r="UVN615" s="3">
        <f>AVERAGE(UUK615:UUK616)</f>
        <v>68408010000</v>
      </c>
      <c r="UVQ615">
        <v>39</v>
      </c>
      <c r="UVR615">
        <v>11</v>
      </c>
      <c r="UVS615" t="s">
        <v>131</v>
      </c>
      <c r="UVT615" t="s">
        <v>27</v>
      </c>
      <c r="UVW615">
        <v>0.5</v>
      </c>
      <c r="UVX615">
        <v>0.5</v>
      </c>
      <c r="UVY615">
        <v>3208</v>
      </c>
      <c r="UVZ615">
        <v>5673</v>
      </c>
      <c r="UWB615">
        <v>2016</v>
      </c>
      <c r="UWC615">
        <v>2.8759999999999999</v>
      </c>
      <c r="UWD615">
        <v>5.0839999999999996</v>
      </c>
      <c r="UWE615">
        <v>2.2080000000000002</v>
      </c>
      <c r="UWG615">
        <v>9.5000000000000001E-2</v>
      </c>
      <c r="UWH615">
        <v>1</v>
      </c>
      <c r="UWI615">
        <v>0</v>
      </c>
      <c r="UWJ615">
        <v>0</v>
      </c>
      <c r="UWL615">
        <v>0</v>
      </c>
      <c r="UWO615" s="1">
        <v>44851</v>
      </c>
      <c r="UWP615" s="6">
        <v>0.80452546296296301</v>
      </c>
      <c r="UWR615">
        <v>1</v>
      </c>
      <c r="UWT615" s="3">
        <f t="shared" ref="UWT615" si="924">((UVY615*$F$21)+$F$22)*1000/UVW615</f>
        <v>0</v>
      </c>
      <c r="UWU615" s="3">
        <f t="shared" ref="UWU615" si="925">((UVZ615*$H$21)+$H$22)*1000/UVX615</f>
        <v>5299516.0000000009</v>
      </c>
      <c r="UWV615" s="3">
        <f t="shared" ref="UWV615" si="926">UWU615-UWT615</f>
        <v>5299516.0000000009</v>
      </c>
      <c r="UWW615" s="3">
        <f t="shared" ref="UWW615" si="927">((UWB615*$J$21)+$J$22)*1000/UVX615</f>
        <v>68408010000</v>
      </c>
      <c r="UWX615" s="3"/>
      <c r="UXA615" t="e">
        <f>ABS(100*(UWT615-UWT616)/(AVERAGE(UWT615:UWT616)))</f>
        <v>#DIV/0!</v>
      </c>
      <c r="UXG615">
        <f>ABS(100*(UWU615-UWU616)/(AVERAGE(UWU615:UWU616)))</f>
        <v>100</v>
      </c>
      <c r="UXM615">
        <f>ABS(100*(UWV615-UWV616)/(AVERAGE(UWV615:UWV616)))</f>
        <v>100</v>
      </c>
      <c r="UXS615">
        <f>ABS(100*(UWW615-UWW616)/(AVERAGE(UWW615:UWW616)))</f>
        <v>100</v>
      </c>
      <c r="UXW615" s="3">
        <f>AVERAGE(UWT615:UWT616)</f>
        <v>0</v>
      </c>
      <c r="UXX615" s="3">
        <f>AVERAGE(UWU615:UWU616)</f>
        <v>5299516.0000000009</v>
      </c>
      <c r="UXY615" s="3">
        <f>AVERAGE(UWV615:UWV616)</f>
        <v>5299516.0000000009</v>
      </c>
      <c r="UXZ615" s="3">
        <f>AVERAGE(UWW615:UWW616)</f>
        <v>68408010000</v>
      </c>
      <c r="UYC615">
        <v>39</v>
      </c>
      <c r="UYD615">
        <v>11</v>
      </c>
      <c r="UYE615" t="s">
        <v>131</v>
      </c>
      <c r="UYF615" t="s">
        <v>27</v>
      </c>
      <c r="UYI615">
        <v>0.5</v>
      </c>
      <c r="UYJ615">
        <v>0.5</v>
      </c>
      <c r="UYK615">
        <v>3208</v>
      </c>
      <c r="UYL615">
        <v>5673</v>
      </c>
      <c r="UYN615">
        <v>2016</v>
      </c>
      <c r="UYO615">
        <v>2.8759999999999999</v>
      </c>
      <c r="UYP615">
        <v>5.0839999999999996</v>
      </c>
      <c r="UYQ615">
        <v>2.2080000000000002</v>
      </c>
      <c r="UYS615">
        <v>9.5000000000000001E-2</v>
      </c>
      <c r="UYT615">
        <v>1</v>
      </c>
      <c r="UYU615">
        <v>0</v>
      </c>
      <c r="UYV615">
        <v>0</v>
      </c>
      <c r="UYX615">
        <v>0</v>
      </c>
      <c r="UZA615" s="1">
        <v>44851</v>
      </c>
      <c r="UZB615" s="6">
        <v>0.80452546296296301</v>
      </c>
      <c r="UZD615">
        <v>1</v>
      </c>
      <c r="UZF615" s="3">
        <f t="shared" ref="UZF615" si="928">((UYK615*$F$21)+$F$22)*1000/UYI615</f>
        <v>0</v>
      </c>
      <c r="UZG615" s="3">
        <f t="shared" ref="UZG615" si="929">((UYL615*$H$21)+$H$22)*1000/UYJ615</f>
        <v>5299516.0000000009</v>
      </c>
      <c r="UZH615" s="3">
        <f t="shared" ref="UZH615" si="930">UZG615-UZF615</f>
        <v>5299516.0000000009</v>
      </c>
      <c r="UZI615" s="3">
        <f t="shared" ref="UZI615" si="931">((UYN615*$J$21)+$J$22)*1000/UYJ615</f>
        <v>68408010000</v>
      </c>
      <c r="UZJ615" s="3"/>
      <c r="UZM615" t="e">
        <f>ABS(100*(UZF615-UZF616)/(AVERAGE(UZF615:UZF616)))</f>
        <v>#DIV/0!</v>
      </c>
      <c r="UZS615">
        <f>ABS(100*(UZG615-UZG616)/(AVERAGE(UZG615:UZG616)))</f>
        <v>100</v>
      </c>
      <c r="UZY615">
        <f>ABS(100*(UZH615-UZH616)/(AVERAGE(UZH615:UZH616)))</f>
        <v>100</v>
      </c>
      <c r="VAE615">
        <f>ABS(100*(UZI615-UZI616)/(AVERAGE(UZI615:UZI616)))</f>
        <v>100</v>
      </c>
      <c r="VAI615" s="3">
        <f>AVERAGE(UZF615:UZF616)</f>
        <v>0</v>
      </c>
      <c r="VAJ615" s="3">
        <f>AVERAGE(UZG615:UZG616)</f>
        <v>5299516.0000000009</v>
      </c>
      <c r="VAK615" s="3">
        <f>AVERAGE(UZH615:UZH616)</f>
        <v>5299516.0000000009</v>
      </c>
      <c r="VAL615" s="3">
        <f>AVERAGE(UZI615:UZI616)</f>
        <v>68408010000</v>
      </c>
      <c r="VAO615">
        <v>39</v>
      </c>
      <c r="VAP615">
        <v>11</v>
      </c>
      <c r="VAQ615" t="s">
        <v>131</v>
      </c>
      <c r="VAR615" t="s">
        <v>27</v>
      </c>
      <c r="VAU615">
        <v>0.5</v>
      </c>
      <c r="VAV615">
        <v>0.5</v>
      </c>
      <c r="VAW615">
        <v>3208</v>
      </c>
      <c r="VAX615">
        <v>5673</v>
      </c>
      <c r="VAZ615">
        <v>2016</v>
      </c>
      <c r="VBA615">
        <v>2.8759999999999999</v>
      </c>
      <c r="VBB615">
        <v>5.0839999999999996</v>
      </c>
      <c r="VBC615">
        <v>2.2080000000000002</v>
      </c>
      <c r="VBE615">
        <v>9.5000000000000001E-2</v>
      </c>
      <c r="VBF615">
        <v>1</v>
      </c>
      <c r="VBG615">
        <v>0</v>
      </c>
      <c r="VBH615">
        <v>0</v>
      </c>
      <c r="VBJ615">
        <v>0</v>
      </c>
      <c r="VBM615" s="1">
        <v>44851</v>
      </c>
      <c r="VBN615" s="6">
        <v>0.80452546296296301</v>
      </c>
      <c r="VBP615">
        <v>1</v>
      </c>
      <c r="VBR615" s="3">
        <f t="shared" ref="VBR615" si="932">((VAW615*$F$21)+$F$22)*1000/VAU615</f>
        <v>0</v>
      </c>
      <c r="VBS615" s="3">
        <f t="shared" ref="VBS615" si="933">((VAX615*$H$21)+$H$22)*1000/VAV615</f>
        <v>5299516.0000000009</v>
      </c>
      <c r="VBT615" s="3">
        <f t="shared" ref="VBT615" si="934">VBS615-VBR615</f>
        <v>5299516.0000000009</v>
      </c>
      <c r="VBU615" s="3">
        <f t="shared" ref="VBU615" si="935">((VAZ615*$J$21)+$J$22)*1000/VAV615</f>
        <v>68408010000</v>
      </c>
      <c r="VBV615" s="3"/>
      <c r="VBY615" t="e">
        <f>ABS(100*(VBR615-VBR616)/(AVERAGE(VBR615:VBR616)))</f>
        <v>#DIV/0!</v>
      </c>
      <c r="VCE615">
        <f>ABS(100*(VBS615-VBS616)/(AVERAGE(VBS615:VBS616)))</f>
        <v>100</v>
      </c>
      <c r="VCK615">
        <f>ABS(100*(VBT615-VBT616)/(AVERAGE(VBT615:VBT616)))</f>
        <v>100</v>
      </c>
      <c r="VCQ615">
        <f>ABS(100*(VBU615-VBU616)/(AVERAGE(VBU615:VBU616)))</f>
        <v>100</v>
      </c>
      <c r="VCU615" s="3">
        <f>AVERAGE(VBR615:VBR616)</f>
        <v>0</v>
      </c>
      <c r="VCV615" s="3">
        <f>AVERAGE(VBS615:VBS616)</f>
        <v>5299516.0000000009</v>
      </c>
      <c r="VCW615" s="3">
        <f>AVERAGE(VBT615:VBT616)</f>
        <v>5299516.0000000009</v>
      </c>
      <c r="VCX615" s="3">
        <f>AVERAGE(VBU615:VBU616)</f>
        <v>68408010000</v>
      </c>
      <c r="VDA615">
        <v>39</v>
      </c>
      <c r="VDB615">
        <v>11</v>
      </c>
      <c r="VDC615" t="s">
        <v>131</v>
      </c>
      <c r="VDD615" t="s">
        <v>27</v>
      </c>
      <c r="VDG615">
        <v>0.5</v>
      </c>
      <c r="VDH615">
        <v>0.5</v>
      </c>
      <c r="VDI615">
        <v>3208</v>
      </c>
      <c r="VDJ615">
        <v>5673</v>
      </c>
      <c r="VDL615">
        <v>2016</v>
      </c>
      <c r="VDM615">
        <v>2.8759999999999999</v>
      </c>
      <c r="VDN615">
        <v>5.0839999999999996</v>
      </c>
      <c r="VDO615">
        <v>2.2080000000000002</v>
      </c>
      <c r="VDQ615">
        <v>9.5000000000000001E-2</v>
      </c>
      <c r="VDR615">
        <v>1</v>
      </c>
      <c r="VDS615">
        <v>0</v>
      </c>
      <c r="VDT615">
        <v>0</v>
      </c>
      <c r="VDV615">
        <v>0</v>
      </c>
      <c r="VDY615" s="1">
        <v>44851</v>
      </c>
      <c r="VDZ615" s="6">
        <v>0.80452546296296301</v>
      </c>
      <c r="VEB615">
        <v>1</v>
      </c>
      <c r="VED615" s="3">
        <f t="shared" ref="VED615" si="936">((VDI615*$F$21)+$F$22)*1000/VDG615</f>
        <v>0</v>
      </c>
      <c r="VEE615" s="3">
        <f t="shared" ref="VEE615" si="937">((VDJ615*$H$21)+$H$22)*1000/VDH615</f>
        <v>5299516.0000000009</v>
      </c>
      <c r="VEF615" s="3">
        <f t="shared" ref="VEF615" si="938">VEE615-VED615</f>
        <v>5299516.0000000009</v>
      </c>
      <c r="VEG615" s="3">
        <f t="shared" ref="VEG615" si="939">((VDL615*$J$21)+$J$22)*1000/VDH615</f>
        <v>68408010000</v>
      </c>
      <c r="VEH615" s="3"/>
      <c r="VEK615" t="e">
        <f>ABS(100*(VED615-VED616)/(AVERAGE(VED615:VED616)))</f>
        <v>#DIV/0!</v>
      </c>
      <c r="VEQ615">
        <f>ABS(100*(VEE615-VEE616)/(AVERAGE(VEE615:VEE616)))</f>
        <v>100</v>
      </c>
      <c r="VEW615">
        <f>ABS(100*(VEF615-VEF616)/(AVERAGE(VEF615:VEF616)))</f>
        <v>100</v>
      </c>
      <c r="VFC615">
        <f>ABS(100*(VEG615-VEG616)/(AVERAGE(VEG615:VEG616)))</f>
        <v>100</v>
      </c>
      <c r="VFG615" s="3">
        <f>AVERAGE(VED615:VED616)</f>
        <v>0</v>
      </c>
      <c r="VFH615" s="3">
        <f>AVERAGE(VEE615:VEE616)</f>
        <v>5299516.0000000009</v>
      </c>
      <c r="VFI615" s="3">
        <f>AVERAGE(VEF615:VEF616)</f>
        <v>5299516.0000000009</v>
      </c>
      <c r="VFJ615" s="3">
        <f>AVERAGE(VEG615:VEG616)</f>
        <v>68408010000</v>
      </c>
      <c r="VFM615">
        <v>39</v>
      </c>
      <c r="VFN615">
        <v>11</v>
      </c>
      <c r="VFO615" t="s">
        <v>131</v>
      </c>
      <c r="VFP615" t="s">
        <v>27</v>
      </c>
      <c r="VFS615">
        <v>0.5</v>
      </c>
      <c r="VFT615">
        <v>0.5</v>
      </c>
      <c r="VFU615">
        <v>3208</v>
      </c>
      <c r="VFV615">
        <v>5673</v>
      </c>
      <c r="VFX615">
        <v>2016</v>
      </c>
      <c r="VFY615">
        <v>2.8759999999999999</v>
      </c>
      <c r="VFZ615">
        <v>5.0839999999999996</v>
      </c>
      <c r="VGA615">
        <v>2.2080000000000002</v>
      </c>
      <c r="VGC615">
        <v>9.5000000000000001E-2</v>
      </c>
      <c r="VGD615">
        <v>1</v>
      </c>
      <c r="VGE615">
        <v>0</v>
      </c>
      <c r="VGF615">
        <v>0</v>
      </c>
      <c r="VGH615">
        <v>0</v>
      </c>
      <c r="VGK615" s="1">
        <v>44851</v>
      </c>
      <c r="VGL615" s="6">
        <v>0.80452546296296301</v>
      </c>
      <c r="VGN615">
        <v>1</v>
      </c>
      <c r="VGP615" s="3">
        <f t="shared" ref="VGP615" si="940">((VFU615*$F$21)+$F$22)*1000/VFS615</f>
        <v>0</v>
      </c>
      <c r="VGQ615" s="3">
        <f t="shared" ref="VGQ615" si="941">((VFV615*$H$21)+$H$22)*1000/VFT615</f>
        <v>5299516.0000000009</v>
      </c>
      <c r="VGR615" s="3">
        <f t="shared" ref="VGR615" si="942">VGQ615-VGP615</f>
        <v>5299516.0000000009</v>
      </c>
      <c r="VGS615" s="3">
        <f t="shared" ref="VGS615" si="943">((VFX615*$J$21)+$J$22)*1000/VFT615</f>
        <v>68408010000</v>
      </c>
      <c r="VGT615" s="3"/>
      <c r="VGW615" t="e">
        <f>ABS(100*(VGP615-VGP616)/(AVERAGE(VGP615:VGP616)))</f>
        <v>#DIV/0!</v>
      </c>
      <c r="VHC615">
        <f>ABS(100*(VGQ615-VGQ616)/(AVERAGE(VGQ615:VGQ616)))</f>
        <v>100</v>
      </c>
      <c r="VHI615">
        <f>ABS(100*(VGR615-VGR616)/(AVERAGE(VGR615:VGR616)))</f>
        <v>100</v>
      </c>
      <c r="VHO615">
        <f>ABS(100*(VGS615-VGS616)/(AVERAGE(VGS615:VGS616)))</f>
        <v>100</v>
      </c>
      <c r="VHS615" s="3">
        <f>AVERAGE(VGP615:VGP616)</f>
        <v>0</v>
      </c>
      <c r="VHT615" s="3">
        <f>AVERAGE(VGQ615:VGQ616)</f>
        <v>5299516.0000000009</v>
      </c>
      <c r="VHU615" s="3">
        <f>AVERAGE(VGR615:VGR616)</f>
        <v>5299516.0000000009</v>
      </c>
      <c r="VHV615" s="3">
        <f>AVERAGE(VGS615:VGS616)</f>
        <v>68408010000</v>
      </c>
      <c r="VHY615">
        <v>39</v>
      </c>
      <c r="VHZ615">
        <v>11</v>
      </c>
      <c r="VIA615" t="s">
        <v>131</v>
      </c>
      <c r="VIB615" t="s">
        <v>27</v>
      </c>
      <c r="VIE615">
        <v>0.5</v>
      </c>
      <c r="VIF615">
        <v>0.5</v>
      </c>
      <c r="VIG615">
        <v>3208</v>
      </c>
      <c r="VIH615">
        <v>5673</v>
      </c>
      <c r="VIJ615">
        <v>2016</v>
      </c>
      <c r="VIK615">
        <v>2.8759999999999999</v>
      </c>
      <c r="VIL615">
        <v>5.0839999999999996</v>
      </c>
      <c r="VIM615">
        <v>2.2080000000000002</v>
      </c>
      <c r="VIO615">
        <v>9.5000000000000001E-2</v>
      </c>
      <c r="VIP615">
        <v>1</v>
      </c>
      <c r="VIQ615">
        <v>0</v>
      </c>
      <c r="VIR615">
        <v>0</v>
      </c>
      <c r="VIT615">
        <v>0</v>
      </c>
      <c r="VIW615" s="1">
        <v>44851</v>
      </c>
      <c r="VIX615" s="6">
        <v>0.80452546296296301</v>
      </c>
      <c r="VIZ615">
        <v>1</v>
      </c>
      <c r="VJB615" s="3">
        <f t="shared" ref="VJB615" si="944">((VIG615*$F$21)+$F$22)*1000/VIE615</f>
        <v>0</v>
      </c>
      <c r="VJC615" s="3">
        <f t="shared" ref="VJC615" si="945">((VIH615*$H$21)+$H$22)*1000/VIF615</f>
        <v>5299516.0000000009</v>
      </c>
      <c r="VJD615" s="3">
        <f t="shared" ref="VJD615" si="946">VJC615-VJB615</f>
        <v>5299516.0000000009</v>
      </c>
      <c r="VJE615" s="3">
        <f t="shared" ref="VJE615" si="947">((VIJ615*$J$21)+$J$22)*1000/VIF615</f>
        <v>68408010000</v>
      </c>
      <c r="VJF615" s="3"/>
      <c r="VJI615" t="e">
        <f>ABS(100*(VJB615-VJB616)/(AVERAGE(VJB615:VJB616)))</f>
        <v>#DIV/0!</v>
      </c>
      <c r="VJO615">
        <f>ABS(100*(VJC615-VJC616)/(AVERAGE(VJC615:VJC616)))</f>
        <v>100</v>
      </c>
      <c r="VJU615">
        <f>ABS(100*(VJD615-VJD616)/(AVERAGE(VJD615:VJD616)))</f>
        <v>100</v>
      </c>
      <c r="VKA615">
        <f>ABS(100*(VJE615-VJE616)/(AVERAGE(VJE615:VJE616)))</f>
        <v>100</v>
      </c>
      <c r="VKE615" s="3">
        <f>AVERAGE(VJB615:VJB616)</f>
        <v>0</v>
      </c>
      <c r="VKF615" s="3">
        <f>AVERAGE(VJC615:VJC616)</f>
        <v>5299516.0000000009</v>
      </c>
      <c r="VKG615" s="3">
        <f>AVERAGE(VJD615:VJD616)</f>
        <v>5299516.0000000009</v>
      </c>
      <c r="VKH615" s="3">
        <f>AVERAGE(VJE615:VJE616)</f>
        <v>68408010000</v>
      </c>
      <c r="VKK615">
        <v>39</v>
      </c>
      <c r="VKL615">
        <v>11</v>
      </c>
      <c r="VKM615" t="s">
        <v>131</v>
      </c>
      <c r="VKN615" t="s">
        <v>27</v>
      </c>
      <c r="VKQ615">
        <v>0.5</v>
      </c>
      <c r="VKR615">
        <v>0.5</v>
      </c>
      <c r="VKS615">
        <v>3208</v>
      </c>
      <c r="VKT615">
        <v>5673</v>
      </c>
      <c r="VKV615">
        <v>2016</v>
      </c>
      <c r="VKW615">
        <v>2.8759999999999999</v>
      </c>
      <c r="VKX615">
        <v>5.0839999999999996</v>
      </c>
      <c r="VKY615">
        <v>2.2080000000000002</v>
      </c>
      <c r="VLA615">
        <v>9.5000000000000001E-2</v>
      </c>
      <c r="VLB615">
        <v>1</v>
      </c>
      <c r="VLC615">
        <v>0</v>
      </c>
      <c r="VLD615">
        <v>0</v>
      </c>
      <c r="VLF615">
        <v>0</v>
      </c>
      <c r="VLI615" s="1">
        <v>44851</v>
      </c>
      <c r="VLJ615" s="6">
        <v>0.80452546296296301</v>
      </c>
      <c r="VLL615">
        <v>1</v>
      </c>
      <c r="VLN615" s="3">
        <f t="shared" ref="VLN615" si="948">((VKS615*$F$21)+$F$22)*1000/VKQ615</f>
        <v>0</v>
      </c>
      <c r="VLO615" s="3">
        <f t="shared" ref="VLO615" si="949">((VKT615*$H$21)+$H$22)*1000/VKR615</f>
        <v>5299516.0000000009</v>
      </c>
      <c r="VLP615" s="3">
        <f t="shared" ref="VLP615" si="950">VLO615-VLN615</f>
        <v>5299516.0000000009</v>
      </c>
      <c r="VLQ615" s="3">
        <f t="shared" ref="VLQ615" si="951">((VKV615*$J$21)+$J$22)*1000/VKR615</f>
        <v>68408010000</v>
      </c>
      <c r="VLR615" s="3"/>
      <c r="VLU615" t="e">
        <f>ABS(100*(VLN615-VLN616)/(AVERAGE(VLN615:VLN616)))</f>
        <v>#DIV/0!</v>
      </c>
      <c r="VMA615">
        <f>ABS(100*(VLO615-VLO616)/(AVERAGE(VLO615:VLO616)))</f>
        <v>100</v>
      </c>
      <c r="VMG615">
        <f>ABS(100*(VLP615-VLP616)/(AVERAGE(VLP615:VLP616)))</f>
        <v>100</v>
      </c>
      <c r="VMM615">
        <f>ABS(100*(VLQ615-VLQ616)/(AVERAGE(VLQ615:VLQ616)))</f>
        <v>100</v>
      </c>
      <c r="VMQ615" s="3">
        <f>AVERAGE(VLN615:VLN616)</f>
        <v>0</v>
      </c>
      <c r="VMR615" s="3">
        <f>AVERAGE(VLO615:VLO616)</f>
        <v>5299516.0000000009</v>
      </c>
      <c r="VMS615" s="3">
        <f>AVERAGE(VLP615:VLP616)</f>
        <v>5299516.0000000009</v>
      </c>
      <c r="VMT615" s="3">
        <f>AVERAGE(VLQ615:VLQ616)</f>
        <v>68408010000</v>
      </c>
      <c r="VMW615">
        <v>39</v>
      </c>
      <c r="VMX615">
        <v>11</v>
      </c>
      <c r="VMY615" t="s">
        <v>131</v>
      </c>
      <c r="VMZ615" t="s">
        <v>27</v>
      </c>
      <c r="VNC615">
        <v>0.5</v>
      </c>
      <c r="VND615">
        <v>0.5</v>
      </c>
      <c r="VNE615">
        <v>3208</v>
      </c>
      <c r="VNF615">
        <v>5673</v>
      </c>
      <c r="VNH615">
        <v>2016</v>
      </c>
      <c r="VNI615">
        <v>2.8759999999999999</v>
      </c>
      <c r="VNJ615">
        <v>5.0839999999999996</v>
      </c>
      <c r="VNK615">
        <v>2.2080000000000002</v>
      </c>
      <c r="VNM615">
        <v>9.5000000000000001E-2</v>
      </c>
      <c r="VNN615">
        <v>1</v>
      </c>
      <c r="VNO615">
        <v>0</v>
      </c>
      <c r="VNP615">
        <v>0</v>
      </c>
      <c r="VNR615">
        <v>0</v>
      </c>
      <c r="VNU615" s="1">
        <v>44851</v>
      </c>
      <c r="VNV615" s="6">
        <v>0.80452546296296301</v>
      </c>
      <c r="VNX615">
        <v>1</v>
      </c>
      <c r="VNZ615" s="3">
        <f t="shared" ref="VNZ615" si="952">((VNE615*$F$21)+$F$22)*1000/VNC615</f>
        <v>0</v>
      </c>
      <c r="VOA615" s="3">
        <f t="shared" ref="VOA615" si="953">((VNF615*$H$21)+$H$22)*1000/VND615</f>
        <v>5299516.0000000009</v>
      </c>
      <c r="VOB615" s="3">
        <f t="shared" ref="VOB615" si="954">VOA615-VNZ615</f>
        <v>5299516.0000000009</v>
      </c>
      <c r="VOC615" s="3">
        <f t="shared" ref="VOC615" si="955">((VNH615*$J$21)+$J$22)*1000/VND615</f>
        <v>68408010000</v>
      </c>
      <c r="VOD615" s="3"/>
      <c r="VOG615" t="e">
        <f>ABS(100*(VNZ615-VNZ616)/(AVERAGE(VNZ615:VNZ616)))</f>
        <v>#DIV/0!</v>
      </c>
      <c r="VOM615">
        <f>ABS(100*(VOA615-VOA616)/(AVERAGE(VOA615:VOA616)))</f>
        <v>100</v>
      </c>
      <c r="VOS615">
        <f>ABS(100*(VOB615-VOB616)/(AVERAGE(VOB615:VOB616)))</f>
        <v>100</v>
      </c>
      <c r="VOY615">
        <f>ABS(100*(VOC615-VOC616)/(AVERAGE(VOC615:VOC616)))</f>
        <v>100</v>
      </c>
      <c r="VPC615" s="3">
        <f>AVERAGE(VNZ615:VNZ616)</f>
        <v>0</v>
      </c>
      <c r="VPD615" s="3">
        <f>AVERAGE(VOA615:VOA616)</f>
        <v>5299516.0000000009</v>
      </c>
      <c r="VPE615" s="3">
        <f>AVERAGE(VOB615:VOB616)</f>
        <v>5299516.0000000009</v>
      </c>
      <c r="VPF615" s="3">
        <f>AVERAGE(VOC615:VOC616)</f>
        <v>68408010000</v>
      </c>
      <c r="VPI615">
        <v>39</v>
      </c>
      <c r="VPJ615">
        <v>11</v>
      </c>
      <c r="VPK615" t="s">
        <v>131</v>
      </c>
      <c r="VPL615" t="s">
        <v>27</v>
      </c>
      <c r="VPO615">
        <v>0.5</v>
      </c>
      <c r="VPP615">
        <v>0.5</v>
      </c>
      <c r="VPQ615">
        <v>3208</v>
      </c>
      <c r="VPR615">
        <v>5673</v>
      </c>
      <c r="VPT615">
        <v>2016</v>
      </c>
      <c r="VPU615">
        <v>2.8759999999999999</v>
      </c>
      <c r="VPV615">
        <v>5.0839999999999996</v>
      </c>
      <c r="VPW615">
        <v>2.2080000000000002</v>
      </c>
      <c r="VPY615">
        <v>9.5000000000000001E-2</v>
      </c>
      <c r="VPZ615">
        <v>1</v>
      </c>
      <c r="VQA615">
        <v>0</v>
      </c>
      <c r="VQB615">
        <v>0</v>
      </c>
      <c r="VQD615">
        <v>0</v>
      </c>
      <c r="VQG615" s="1">
        <v>44851</v>
      </c>
      <c r="VQH615" s="6">
        <v>0.80452546296296301</v>
      </c>
      <c r="VQJ615">
        <v>1</v>
      </c>
      <c r="VQL615" s="3">
        <f t="shared" ref="VQL615" si="956">((VPQ615*$F$21)+$F$22)*1000/VPO615</f>
        <v>0</v>
      </c>
      <c r="VQM615" s="3">
        <f t="shared" ref="VQM615" si="957">((VPR615*$H$21)+$H$22)*1000/VPP615</f>
        <v>5299516.0000000009</v>
      </c>
      <c r="VQN615" s="3">
        <f t="shared" ref="VQN615" si="958">VQM615-VQL615</f>
        <v>5299516.0000000009</v>
      </c>
      <c r="VQO615" s="3">
        <f t="shared" ref="VQO615" si="959">((VPT615*$J$21)+$J$22)*1000/VPP615</f>
        <v>68408010000</v>
      </c>
      <c r="VQP615" s="3"/>
      <c r="VQS615" t="e">
        <f>ABS(100*(VQL615-VQL616)/(AVERAGE(VQL615:VQL616)))</f>
        <v>#DIV/0!</v>
      </c>
      <c r="VQY615">
        <f>ABS(100*(VQM615-VQM616)/(AVERAGE(VQM615:VQM616)))</f>
        <v>100</v>
      </c>
      <c r="VRE615">
        <f>ABS(100*(VQN615-VQN616)/(AVERAGE(VQN615:VQN616)))</f>
        <v>100</v>
      </c>
      <c r="VRK615">
        <f>ABS(100*(VQO615-VQO616)/(AVERAGE(VQO615:VQO616)))</f>
        <v>100</v>
      </c>
      <c r="VRO615" s="3">
        <f>AVERAGE(VQL615:VQL616)</f>
        <v>0</v>
      </c>
      <c r="VRP615" s="3">
        <f>AVERAGE(VQM615:VQM616)</f>
        <v>5299516.0000000009</v>
      </c>
      <c r="VRQ615" s="3">
        <f>AVERAGE(VQN615:VQN616)</f>
        <v>5299516.0000000009</v>
      </c>
      <c r="VRR615" s="3">
        <f>AVERAGE(VQO615:VQO616)</f>
        <v>68408010000</v>
      </c>
      <c r="VRU615">
        <v>39</v>
      </c>
      <c r="VRV615">
        <v>11</v>
      </c>
      <c r="VRW615" t="s">
        <v>131</v>
      </c>
      <c r="VRX615" t="s">
        <v>27</v>
      </c>
      <c r="VSA615">
        <v>0.5</v>
      </c>
      <c r="VSB615">
        <v>0.5</v>
      </c>
      <c r="VSC615">
        <v>3208</v>
      </c>
      <c r="VSD615">
        <v>5673</v>
      </c>
      <c r="VSF615">
        <v>2016</v>
      </c>
      <c r="VSG615">
        <v>2.8759999999999999</v>
      </c>
      <c r="VSH615">
        <v>5.0839999999999996</v>
      </c>
      <c r="VSI615">
        <v>2.2080000000000002</v>
      </c>
      <c r="VSK615">
        <v>9.5000000000000001E-2</v>
      </c>
      <c r="VSL615">
        <v>1</v>
      </c>
      <c r="VSM615">
        <v>0</v>
      </c>
      <c r="VSN615">
        <v>0</v>
      </c>
      <c r="VSP615">
        <v>0</v>
      </c>
      <c r="VSS615" s="1">
        <v>44851</v>
      </c>
      <c r="VST615" s="6">
        <v>0.80452546296296301</v>
      </c>
      <c r="VSV615">
        <v>1</v>
      </c>
      <c r="VSX615" s="3">
        <f t="shared" ref="VSX615" si="960">((VSC615*$F$21)+$F$22)*1000/VSA615</f>
        <v>0</v>
      </c>
      <c r="VSY615" s="3">
        <f t="shared" ref="VSY615" si="961">((VSD615*$H$21)+$H$22)*1000/VSB615</f>
        <v>5299516.0000000009</v>
      </c>
      <c r="VSZ615" s="3">
        <f t="shared" ref="VSZ615" si="962">VSY615-VSX615</f>
        <v>5299516.0000000009</v>
      </c>
      <c r="VTA615" s="3">
        <f t="shared" ref="VTA615" si="963">((VSF615*$J$21)+$J$22)*1000/VSB615</f>
        <v>68408010000</v>
      </c>
      <c r="VTB615" s="3"/>
      <c r="VTE615" t="e">
        <f>ABS(100*(VSX615-VSX616)/(AVERAGE(VSX615:VSX616)))</f>
        <v>#DIV/0!</v>
      </c>
      <c r="VTK615">
        <f>ABS(100*(VSY615-VSY616)/(AVERAGE(VSY615:VSY616)))</f>
        <v>100</v>
      </c>
      <c r="VTQ615">
        <f>ABS(100*(VSZ615-VSZ616)/(AVERAGE(VSZ615:VSZ616)))</f>
        <v>100</v>
      </c>
      <c r="VTW615">
        <f>ABS(100*(VTA615-VTA616)/(AVERAGE(VTA615:VTA616)))</f>
        <v>100</v>
      </c>
      <c r="VUA615" s="3">
        <f>AVERAGE(VSX615:VSX616)</f>
        <v>0</v>
      </c>
      <c r="VUB615" s="3">
        <f>AVERAGE(VSY615:VSY616)</f>
        <v>5299516.0000000009</v>
      </c>
      <c r="VUC615" s="3">
        <f>AVERAGE(VSZ615:VSZ616)</f>
        <v>5299516.0000000009</v>
      </c>
      <c r="VUD615" s="3">
        <f>AVERAGE(VTA615:VTA616)</f>
        <v>68408010000</v>
      </c>
      <c r="VUG615">
        <v>39</v>
      </c>
      <c r="VUH615">
        <v>11</v>
      </c>
      <c r="VUI615" t="s">
        <v>131</v>
      </c>
      <c r="VUJ615" t="s">
        <v>27</v>
      </c>
      <c r="VUM615">
        <v>0.5</v>
      </c>
      <c r="VUN615">
        <v>0.5</v>
      </c>
      <c r="VUO615">
        <v>3208</v>
      </c>
      <c r="VUP615">
        <v>5673</v>
      </c>
      <c r="VUR615">
        <v>2016</v>
      </c>
      <c r="VUS615">
        <v>2.8759999999999999</v>
      </c>
      <c r="VUT615">
        <v>5.0839999999999996</v>
      </c>
      <c r="VUU615">
        <v>2.2080000000000002</v>
      </c>
      <c r="VUW615">
        <v>9.5000000000000001E-2</v>
      </c>
      <c r="VUX615">
        <v>1</v>
      </c>
      <c r="VUY615">
        <v>0</v>
      </c>
      <c r="VUZ615">
        <v>0</v>
      </c>
      <c r="VVB615">
        <v>0</v>
      </c>
      <c r="VVE615" s="1">
        <v>44851</v>
      </c>
      <c r="VVF615" s="6">
        <v>0.80452546296296301</v>
      </c>
      <c r="VVH615">
        <v>1</v>
      </c>
      <c r="VVJ615" s="3">
        <f t="shared" ref="VVJ615" si="964">((VUO615*$F$21)+$F$22)*1000/VUM615</f>
        <v>0</v>
      </c>
      <c r="VVK615" s="3">
        <f t="shared" ref="VVK615" si="965">((VUP615*$H$21)+$H$22)*1000/VUN615</f>
        <v>5299516.0000000009</v>
      </c>
      <c r="VVL615" s="3">
        <f t="shared" ref="VVL615" si="966">VVK615-VVJ615</f>
        <v>5299516.0000000009</v>
      </c>
      <c r="VVM615" s="3">
        <f t="shared" ref="VVM615" si="967">((VUR615*$J$21)+$J$22)*1000/VUN615</f>
        <v>68408010000</v>
      </c>
      <c r="VVN615" s="3"/>
      <c r="VVQ615" t="e">
        <f>ABS(100*(VVJ615-VVJ616)/(AVERAGE(VVJ615:VVJ616)))</f>
        <v>#DIV/0!</v>
      </c>
      <c r="VVW615">
        <f>ABS(100*(VVK615-VVK616)/(AVERAGE(VVK615:VVK616)))</f>
        <v>100</v>
      </c>
      <c r="VWC615">
        <f>ABS(100*(VVL615-VVL616)/(AVERAGE(VVL615:VVL616)))</f>
        <v>100</v>
      </c>
      <c r="VWI615">
        <f>ABS(100*(VVM615-VVM616)/(AVERAGE(VVM615:VVM616)))</f>
        <v>100</v>
      </c>
      <c r="VWM615" s="3">
        <f>AVERAGE(VVJ615:VVJ616)</f>
        <v>0</v>
      </c>
      <c r="VWN615" s="3">
        <f>AVERAGE(VVK615:VVK616)</f>
        <v>5299516.0000000009</v>
      </c>
      <c r="VWO615" s="3">
        <f>AVERAGE(VVL615:VVL616)</f>
        <v>5299516.0000000009</v>
      </c>
      <c r="VWP615" s="3">
        <f>AVERAGE(VVM615:VVM616)</f>
        <v>68408010000</v>
      </c>
      <c r="VWS615">
        <v>39</v>
      </c>
      <c r="VWT615">
        <v>11</v>
      </c>
      <c r="VWU615" t="s">
        <v>131</v>
      </c>
      <c r="VWV615" t="s">
        <v>27</v>
      </c>
      <c r="VWY615">
        <v>0.5</v>
      </c>
      <c r="VWZ615">
        <v>0.5</v>
      </c>
      <c r="VXA615">
        <v>3208</v>
      </c>
      <c r="VXB615">
        <v>5673</v>
      </c>
      <c r="VXD615">
        <v>2016</v>
      </c>
      <c r="VXE615">
        <v>2.8759999999999999</v>
      </c>
      <c r="VXF615">
        <v>5.0839999999999996</v>
      </c>
      <c r="VXG615">
        <v>2.2080000000000002</v>
      </c>
      <c r="VXI615">
        <v>9.5000000000000001E-2</v>
      </c>
      <c r="VXJ615">
        <v>1</v>
      </c>
      <c r="VXK615">
        <v>0</v>
      </c>
      <c r="VXL615">
        <v>0</v>
      </c>
      <c r="VXN615">
        <v>0</v>
      </c>
      <c r="VXQ615" s="1">
        <v>44851</v>
      </c>
      <c r="VXR615" s="6">
        <v>0.80452546296296301</v>
      </c>
      <c r="VXT615">
        <v>1</v>
      </c>
      <c r="VXV615" s="3">
        <f t="shared" ref="VXV615" si="968">((VXA615*$F$21)+$F$22)*1000/VWY615</f>
        <v>0</v>
      </c>
      <c r="VXW615" s="3">
        <f t="shared" ref="VXW615" si="969">((VXB615*$H$21)+$H$22)*1000/VWZ615</f>
        <v>5299516.0000000009</v>
      </c>
      <c r="VXX615" s="3">
        <f t="shared" ref="VXX615" si="970">VXW615-VXV615</f>
        <v>5299516.0000000009</v>
      </c>
      <c r="VXY615" s="3">
        <f t="shared" ref="VXY615" si="971">((VXD615*$J$21)+$J$22)*1000/VWZ615</f>
        <v>68408010000</v>
      </c>
      <c r="VXZ615" s="3"/>
      <c r="VYC615" t="e">
        <f>ABS(100*(VXV615-VXV616)/(AVERAGE(VXV615:VXV616)))</f>
        <v>#DIV/0!</v>
      </c>
      <c r="VYI615">
        <f>ABS(100*(VXW615-VXW616)/(AVERAGE(VXW615:VXW616)))</f>
        <v>100</v>
      </c>
      <c r="VYO615">
        <f>ABS(100*(VXX615-VXX616)/(AVERAGE(VXX615:VXX616)))</f>
        <v>100</v>
      </c>
      <c r="VYU615">
        <f>ABS(100*(VXY615-VXY616)/(AVERAGE(VXY615:VXY616)))</f>
        <v>100</v>
      </c>
      <c r="VYY615" s="3">
        <f>AVERAGE(VXV615:VXV616)</f>
        <v>0</v>
      </c>
      <c r="VYZ615" s="3">
        <f>AVERAGE(VXW615:VXW616)</f>
        <v>5299516.0000000009</v>
      </c>
      <c r="VZA615" s="3">
        <f>AVERAGE(VXX615:VXX616)</f>
        <v>5299516.0000000009</v>
      </c>
      <c r="VZB615" s="3">
        <f>AVERAGE(VXY615:VXY616)</f>
        <v>68408010000</v>
      </c>
      <c r="VZE615">
        <v>39</v>
      </c>
      <c r="VZF615">
        <v>11</v>
      </c>
      <c r="VZG615" t="s">
        <v>131</v>
      </c>
      <c r="VZH615" t="s">
        <v>27</v>
      </c>
      <c r="VZK615">
        <v>0.5</v>
      </c>
      <c r="VZL615">
        <v>0.5</v>
      </c>
      <c r="VZM615">
        <v>3208</v>
      </c>
      <c r="VZN615">
        <v>5673</v>
      </c>
      <c r="VZP615">
        <v>2016</v>
      </c>
      <c r="VZQ615">
        <v>2.8759999999999999</v>
      </c>
      <c r="VZR615">
        <v>5.0839999999999996</v>
      </c>
      <c r="VZS615">
        <v>2.2080000000000002</v>
      </c>
      <c r="VZU615">
        <v>9.5000000000000001E-2</v>
      </c>
      <c r="VZV615">
        <v>1</v>
      </c>
      <c r="VZW615">
        <v>0</v>
      </c>
      <c r="VZX615">
        <v>0</v>
      </c>
      <c r="VZZ615">
        <v>0</v>
      </c>
      <c r="WAC615" s="1">
        <v>44851</v>
      </c>
      <c r="WAD615" s="6">
        <v>0.80452546296296301</v>
      </c>
      <c r="WAF615">
        <v>1</v>
      </c>
      <c r="WAH615" s="3">
        <f t="shared" ref="WAH615" si="972">((VZM615*$F$21)+$F$22)*1000/VZK615</f>
        <v>0</v>
      </c>
      <c r="WAI615" s="3">
        <f t="shared" ref="WAI615" si="973">((VZN615*$H$21)+$H$22)*1000/VZL615</f>
        <v>5299516.0000000009</v>
      </c>
      <c r="WAJ615" s="3">
        <f t="shared" ref="WAJ615" si="974">WAI615-WAH615</f>
        <v>5299516.0000000009</v>
      </c>
      <c r="WAK615" s="3">
        <f t="shared" ref="WAK615" si="975">((VZP615*$J$21)+$J$22)*1000/VZL615</f>
        <v>68408010000</v>
      </c>
      <c r="WAL615" s="3"/>
      <c r="WAO615" t="e">
        <f>ABS(100*(WAH615-WAH616)/(AVERAGE(WAH615:WAH616)))</f>
        <v>#DIV/0!</v>
      </c>
      <c r="WAU615">
        <f>ABS(100*(WAI615-WAI616)/(AVERAGE(WAI615:WAI616)))</f>
        <v>100</v>
      </c>
      <c r="WBA615">
        <f>ABS(100*(WAJ615-WAJ616)/(AVERAGE(WAJ615:WAJ616)))</f>
        <v>100</v>
      </c>
      <c r="WBG615">
        <f>ABS(100*(WAK615-WAK616)/(AVERAGE(WAK615:WAK616)))</f>
        <v>100</v>
      </c>
      <c r="WBK615" s="3">
        <f>AVERAGE(WAH615:WAH616)</f>
        <v>0</v>
      </c>
      <c r="WBL615" s="3">
        <f>AVERAGE(WAI615:WAI616)</f>
        <v>5299516.0000000009</v>
      </c>
      <c r="WBM615" s="3">
        <f>AVERAGE(WAJ615:WAJ616)</f>
        <v>5299516.0000000009</v>
      </c>
      <c r="WBN615" s="3">
        <f>AVERAGE(WAK615:WAK616)</f>
        <v>68408010000</v>
      </c>
      <c r="WBQ615">
        <v>39</v>
      </c>
      <c r="WBR615">
        <v>11</v>
      </c>
      <c r="WBS615" t="s">
        <v>131</v>
      </c>
      <c r="WBT615" t="s">
        <v>27</v>
      </c>
      <c r="WBW615">
        <v>0.5</v>
      </c>
      <c r="WBX615">
        <v>0.5</v>
      </c>
      <c r="WBY615">
        <v>3208</v>
      </c>
      <c r="WBZ615">
        <v>5673</v>
      </c>
      <c r="WCB615">
        <v>2016</v>
      </c>
      <c r="WCC615">
        <v>2.8759999999999999</v>
      </c>
      <c r="WCD615">
        <v>5.0839999999999996</v>
      </c>
      <c r="WCE615">
        <v>2.2080000000000002</v>
      </c>
      <c r="WCG615">
        <v>9.5000000000000001E-2</v>
      </c>
      <c r="WCH615">
        <v>1</v>
      </c>
      <c r="WCI615">
        <v>0</v>
      </c>
      <c r="WCJ615">
        <v>0</v>
      </c>
      <c r="WCL615">
        <v>0</v>
      </c>
      <c r="WCO615" s="1">
        <v>44851</v>
      </c>
      <c r="WCP615" s="6">
        <v>0.80452546296296301</v>
      </c>
      <c r="WCR615">
        <v>1</v>
      </c>
      <c r="WCT615" s="3">
        <f t="shared" ref="WCT615" si="976">((WBY615*$F$21)+$F$22)*1000/WBW615</f>
        <v>0</v>
      </c>
      <c r="WCU615" s="3">
        <f t="shared" ref="WCU615" si="977">((WBZ615*$H$21)+$H$22)*1000/WBX615</f>
        <v>5299516.0000000009</v>
      </c>
      <c r="WCV615" s="3">
        <f t="shared" ref="WCV615" si="978">WCU615-WCT615</f>
        <v>5299516.0000000009</v>
      </c>
      <c r="WCW615" s="3">
        <f t="shared" ref="WCW615" si="979">((WCB615*$J$21)+$J$22)*1000/WBX615</f>
        <v>68408010000</v>
      </c>
      <c r="WCX615" s="3"/>
      <c r="WDA615" t="e">
        <f>ABS(100*(WCT615-WCT616)/(AVERAGE(WCT615:WCT616)))</f>
        <v>#DIV/0!</v>
      </c>
      <c r="WDG615">
        <f>ABS(100*(WCU615-WCU616)/(AVERAGE(WCU615:WCU616)))</f>
        <v>100</v>
      </c>
      <c r="WDM615">
        <f>ABS(100*(WCV615-WCV616)/(AVERAGE(WCV615:WCV616)))</f>
        <v>100</v>
      </c>
      <c r="WDS615">
        <f>ABS(100*(WCW615-WCW616)/(AVERAGE(WCW615:WCW616)))</f>
        <v>100</v>
      </c>
      <c r="WDW615" s="3">
        <f>AVERAGE(WCT615:WCT616)</f>
        <v>0</v>
      </c>
      <c r="WDX615" s="3">
        <f>AVERAGE(WCU615:WCU616)</f>
        <v>5299516.0000000009</v>
      </c>
      <c r="WDY615" s="3">
        <f>AVERAGE(WCV615:WCV616)</f>
        <v>5299516.0000000009</v>
      </c>
      <c r="WDZ615" s="3">
        <f>AVERAGE(WCW615:WCW616)</f>
        <v>68408010000</v>
      </c>
      <c r="WEC615">
        <v>39</v>
      </c>
      <c r="WED615">
        <v>11</v>
      </c>
      <c r="WEE615" t="s">
        <v>131</v>
      </c>
      <c r="WEF615" t="s">
        <v>27</v>
      </c>
      <c r="WEI615">
        <v>0.5</v>
      </c>
      <c r="WEJ615">
        <v>0.5</v>
      </c>
      <c r="WEK615">
        <v>3208</v>
      </c>
      <c r="WEL615">
        <v>5673</v>
      </c>
      <c r="WEN615">
        <v>2016</v>
      </c>
      <c r="WEO615">
        <v>2.8759999999999999</v>
      </c>
      <c r="WEP615">
        <v>5.0839999999999996</v>
      </c>
      <c r="WEQ615">
        <v>2.2080000000000002</v>
      </c>
      <c r="WES615">
        <v>9.5000000000000001E-2</v>
      </c>
      <c r="WET615">
        <v>1</v>
      </c>
      <c r="WEU615">
        <v>0</v>
      </c>
      <c r="WEV615">
        <v>0</v>
      </c>
      <c r="WEX615">
        <v>0</v>
      </c>
      <c r="WFA615" s="1">
        <v>44851</v>
      </c>
      <c r="WFB615" s="6">
        <v>0.80452546296296301</v>
      </c>
      <c r="WFD615">
        <v>1</v>
      </c>
      <c r="WFF615" s="3">
        <f t="shared" ref="WFF615" si="980">((WEK615*$F$21)+$F$22)*1000/WEI615</f>
        <v>0</v>
      </c>
      <c r="WFG615" s="3">
        <f t="shared" ref="WFG615" si="981">((WEL615*$H$21)+$H$22)*1000/WEJ615</f>
        <v>5299516.0000000009</v>
      </c>
      <c r="WFH615" s="3">
        <f t="shared" ref="WFH615" si="982">WFG615-WFF615</f>
        <v>5299516.0000000009</v>
      </c>
      <c r="WFI615" s="3">
        <f t="shared" ref="WFI615" si="983">((WEN615*$J$21)+$J$22)*1000/WEJ615</f>
        <v>68408010000</v>
      </c>
      <c r="WFJ615" s="3"/>
      <c r="WFM615" t="e">
        <f>ABS(100*(WFF615-WFF616)/(AVERAGE(WFF615:WFF616)))</f>
        <v>#DIV/0!</v>
      </c>
      <c r="WFS615">
        <f>ABS(100*(WFG615-WFG616)/(AVERAGE(WFG615:WFG616)))</f>
        <v>100</v>
      </c>
      <c r="WFY615">
        <f>ABS(100*(WFH615-WFH616)/(AVERAGE(WFH615:WFH616)))</f>
        <v>100</v>
      </c>
      <c r="WGE615">
        <f>ABS(100*(WFI615-WFI616)/(AVERAGE(WFI615:WFI616)))</f>
        <v>100</v>
      </c>
      <c r="WGI615" s="3">
        <f>AVERAGE(WFF615:WFF616)</f>
        <v>0</v>
      </c>
      <c r="WGJ615" s="3">
        <f>AVERAGE(WFG615:WFG616)</f>
        <v>5299516.0000000009</v>
      </c>
      <c r="WGK615" s="3">
        <f>AVERAGE(WFH615:WFH616)</f>
        <v>5299516.0000000009</v>
      </c>
      <c r="WGL615" s="3">
        <f>AVERAGE(WFI615:WFI616)</f>
        <v>68408010000</v>
      </c>
      <c r="WGO615">
        <v>39</v>
      </c>
      <c r="WGP615">
        <v>11</v>
      </c>
      <c r="WGQ615" t="s">
        <v>131</v>
      </c>
      <c r="WGR615" t="s">
        <v>27</v>
      </c>
      <c r="WGU615">
        <v>0.5</v>
      </c>
      <c r="WGV615">
        <v>0.5</v>
      </c>
      <c r="WGW615">
        <v>3208</v>
      </c>
      <c r="WGX615">
        <v>5673</v>
      </c>
      <c r="WGZ615">
        <v>2016</v>
      </c>
      <c r="WHA615">
        <v>2.8759999999999999</v>
      </c>
      <c r="WHB615">
        <v>5.0839999999999996</v>
      </c>
      <c r="WHC615">
        <v>2.2080000000000002</v>
      </c>
      <c r="WHE615">
        <v>9.5000000000000001E-2</v>
      </c>
      <c r="WHF615">
        <v>1</v>
      </c>
      <c r="WHG615">
        <v>0</v>
      </c>
      <c r="WHH615">
        <v>0</v>
      </c>
      <c r="WHJ615">
        <v>0</v>
      </c>
      <c r="WHM615" s="1">
        <v>44851</v>
      </c>
      <c r="WHN615" s="6">
        <v>0.80452546296296301</v>
      </c>
      <c r="WHP615">
        <v>1</v>
      </c>
      <c r="WHR615" s="3">
        <f t="shared" ref="WHR615" si="984">((WGW615*$F$21)+$F$22)*1000/WGU615</f>
        <v>0</v>
      </c>
      <c r="WHS615" s="3">
        <f t="shared" ref="WHS615" si="985">((WGX615*$H$21)+$H$22)*1000/WGV615</f>
        <v>5299516.0000000009</v>
      </c>
      <c r="WHT615" s="3">
        <f t="shared" ref="WHT615" si="986">WHS615-WHR615</f>
        <v>5299516.0000000009</v>
      </c>
      <c r="WHU615" s="3">
        <f t="shared" ref="WHU615" si="987">((WGZ615*$J$21)+$J$22)*1000/WGV615</f>
        <v>68408010000</v>
      </c>
      <c r="WHV615" s="3"/>
      <c r="WHY615" t="e">
        <f>ABS(100*(WHR615-WHR616)/(AVERAGE(WHR615:WHR616)))</f>
        <v>#DIV/0!</v>
      </c>
      <c r="WIE615">
        <f>ABS(100*(WHS615-WHS616)/(AVERAGE(WHS615:WHS616)))</f>
        <v>100</v>
      </c>
      <c r="WIK615">
        <f>ABS(100*(WHT615-WHT616)/(AVERAGE(WHT615:WHT616)))</f>
        <v>100</v>
      </c>
      <c r="WIQ615">
        <f>ABS(100*(WHU615-WHU616)/(AVERAGE(WHU615:WHU616)))</f>
        <v>100</v>
      </c>
      <c r="WIU615" s="3">
        <f>AVERAGE(WHR615:WHR616)</f>
        <v>0</v>
      </c>
      <c r="WIV615" s="3">
        <f>AVERAGE(WHS615:WHS616)</f>
        <v>5299516.0000000009</v>
      </c>
      <c r="WIW615" s="3">
        <f>AVERAGE(WHT615:WHT616)</f>
        <v>5299516.0000000009</v>
      </c>
      <c r="WIX615" s="3">
        <f>AVERAGE(WHU615:WHU616)</f>
        <v>68408010000</v>
      </c>
      <c r="WJA615">
        <v>39</v>
      </c>
      <c r="WJB615">
        <v>11</v>
      </c>
      <c r="WJC615" t="s">
        <v>131</v>
      </c>
      <c r="WJD615" t="s">
        <v>27</v>
      </c>
      <c r="WJG615">
        <v>0.5</v>
      </c>
      <c r="WJH615">
        <v>0.5</v>
      </c>
      <c r="WJI615">
        <v>3208</v>
      </c>
      <c r="WJJ615">
        <v>5673</v>
      </c>
      <c r="WJL615">
        <v>2016</v>
      </c>
      <c r="WJM615">
        <v>2.8759999999999999</v>
      </c>
      <c r="WJN615">
        <v>5.0839999999999996</v>
      </c>
      <c r="WJO615">
        <v>2.2080000000000002</v>
      </c>
      <c r="WJQ615">
        <v>9.5000000000000001E-2</v>
      </c>
      <c r="WJR615">
        <v>1</v>
      </c>
      <c r="WJS615">
        <v>0</v>
      </c>
      <c r="WJT615">
        <v>0</v>
      </c>
      <c r="WJV615">
        <v>0</v>
      </c>
      <c r="WJY615" s="1">
        <v>44851</v>
      </c>
      <c r="WJZ615" s="6">
        <v>0.80452546296296301</v>
      </c>
      <c r="WKB615">
        <v>1</v>
      </c>
      <c r="WKD615" s="3">
        <f t="shared" ref="WKD615" si="988">((WJI615*$F$21)+$F$22)*1000/WJG615</f>
        <v>0</v>
      </c>
      <c r="WKE615" s="3">
        <f t="shared" ref="WKE615" si="989">((WJJ615*$H$21)+$H$22)*1000/WJH615</f>
        <v>5299516.0000000009</v>
      </c>
      <c r="WKF615" s="3">
        <f t="shared" ref="WKF615" si="990">WKE615-WKD615</f>
        <v>5299516.0000000009</v>
      </c>
      <c r="WKG615" s="3">
        <f t="shared" ref="WKG615" si="991">((WJL615*$J$21)+$J$22)*1000/WJH615</f>
        <v>68408010000</v>
      </c>
      <c r="WKH615" s="3"/>
      <c r="WKK615" t="e">
        <f>ABS(100*(WKD615-WKD616)/(AVERAGE(WKD615:WKD616)))</f>
        <v>#DIV/0!</v>
      </c>
      <c r="WKQ615">
        <f>ABS(100*(WKE615-WKE616)/(AVERAGE(WKE615:WKE616)))</f>
        <v>100</v>
      </c>
      <c r="WKW615">
        <f>ABS(100*(WKF615-WKF616)/(AVERAGE(WKF615:WKF616)))</f>
        <v>100</v>
      </c>
      <c r="WLC615">
        <f>ABS(100*(WKG615-WKG616)/(AVERAGE(WKG615:WKG616)))</f>
        <v>100</v>
      </c>
      <c r="WLG615" s="3">
        <f>AVERAGE(WKD615:WKD616)</f>
        <v>0</v>
      </c>
      <c r="WLH615" s="3">
        <f>AVERAGE(WKE615:WKE616)</f>
        <v>5299516.0000000009</v>
      </c>
      <c r="WLI615" s="3">
        <f>AVERAGE(WKF615:WKF616)</f>
        <v>5299516.0000000009</v>
      </c>
      <c r="WLJ615" s="3">
        <f>AVERAGE(WKG615:WKG616)</f>
        <v>68408010000</v>
      </c>
      <c r="WLM615">
        <v>39</v>
      </c>
      <c r="WLN615">
        <v>11</v>
      </c>
      <c r="WLO615" t="s">
        <v>131</v>
      </c>
      <c r="WLP615" t="s">
        <v>27</v>
      </c>
      <c r="WLS615">
        <v>0.5</v>
      </c>
      <c r="WLT615">
        <v>0.5</v>
      </c>
      <c r="WLU615">
        <v>3208</v>
      </c>
      <c r="WLV615">
        <v>5673</v>
      </c>
      <c r="WLX615">
        <v>2016</v>
      </c>
      <c r="WLY615">
        <v>2.8759999999999999</v>
      </c>
      <c r="WLZ615">
        <v>5.0839999999999996</v>
      </c>
      <c r="WMA615">
        <v>2.2080000000000002</v>
      </c>
      <c r="WMC615">
        <v>9.5000000000000001E-2</v>
      </c>
      <c r="WMD615">
        <v>1</v>
      </c>
      <c r="WME615">
        <v>0</v>
      </c>
      <c r="WMF615">
        <v>0</v>
      </c>
      <c r="WMH615">
        <v>0</v>
      </c>
      <c r="WMK615" s="1">
        <v>44851</v>
      </c>
      <c r="WML615" s="6">
        <v>0.80452546296296301</v>
      </c>
      <c r="WMN615">
        <v>1</v>
      </c>
      <c r="WMP615" s="3">
        <f t="shared" ref="WMP615" si="992">((WLU615*$F$21)+$F$22)*1000/WLS615</f>
        <v>0</v>
      </c>
      <c r="WMQ615" s="3">
        <f t="shared" ref="WMQ615" si="993">((WLV615*$H$21)+$H$22)*1000/WLT615</f>
        <v>5299516.0000000009</v>
      </c>
      <c r="WMR615" s="3">
        <f t="shared" ref="WMR615" si="994">WMQ615-WMP615</f>
        <v>5299516.0000000009</v>
      </c>
      <c r="WMS615" s="3">
        <f t="shared" ref="WMS615" si="995">((WLX615*$J$21)+$J$22)*1000/WLT615</f>
        <v>68408010000</v>
      </c>
      <c r="WMT615" s="3"/>
      <c r="WMW615" t="e">
        <f>ABS(100*(WMP615-WMP616)/(AVERAGE(WMP615:WMP616)))</f>
        <v>#DIV/0!</v>
      </c>
      <c r="WNC615">
        <f>ABS(100*(WMQ615-WMQ616)/(AVERAGE(WMQ615:WMQ616)))</f>
        <v>100</v>
      </c>
      <c r="WNI615">
        <f>ABS(100*(WMR615-WMR616)/(AVERAGE(WMR615:WMR616)))</f>
        <v>100</v>
      </c>
      <c r="WNO615">
        <f>ABS(100*(WMS615-WMS616)/(AVERAGE(WMS615:WMS616)))</f>
        <v>100</v>
      </c>
      <c r="WNS615" s="3">
        <f>AVERAGE(WMP615:WMP616)</f>
        <v>0</v>
      </c>
      <c r="WNT615" s="3">
        <f>AVERAGE(WMQ615:WMQ616)</f>
        <v>5299516.0000000009</v>
      </c>
      <c r="WNU615" s="3">
        <f>AVERAGE(WMR615:WMR616)</f>
        <v>5299516.0000000009</v>
      </c>
      <c r="WNV615" s="3">
        <f>AVERAGE(WMS615:WMS616)</f>
        <v>68408010000</v>
      </c>
      <c r="WNY615">
        <v>39</v>
      </c>
      <c r="WNZ615">
        <v>11</v>
      </c>
      <c r="WOA615" t="s">
        <v>131</v>
      </c>
      <c r="WOB615" t="s">
        <v>27</v>
      </c>
      <c r="WOE615">
        <v>0.5</v>
      </c>
      <c r="WOF615">
        <v>0.5</v>
      </c>
      <c r="WOG615">
        <v>3208</v>
      </c>
      <c r="WOH615">
        <v>5673</v>
      </c>
      <c r="WOJ615">
        <v>2016</v>
      </c>
      <c r="WOK615">
        <v>2.8759999999999999</v>
      </c>
      <c r="WOL615">
        <v>5.0839999999999996</v>
      </c>
      <c r="WOM615">
        <v>2.2080000000000002</v>
      </c>
      <c r="WOO615">
        <v>9.5000000000000001E-2</v>
      </c>
      <c r="WOP615">
        <v>1</v>
      </c>
      <c r="WOQ615">
        <v>0</v>
      </c>
      <c r="WOR615">
        <v>0</v>
      </c>
      <c r="WOT615">
        <v>0</v>
      </c>
      <c r="WOW615" s="1">
        <v>44851</v>
      </c>
      <c r="WOX615" s="6">
        <v>0.80452546296296301</v>
      </c>
      <c r="WOZ615">
        <v>1</v>
      </c>
      <c r="WPB615" s="3">
        <f t="shared" ref="WPB615" si="996">((WOG615*$F$21)+$F$22)*1000/WOE615</f>
        <v>0</v>
      </c>
      <c r="WPC615" s="3">
        <f t="shared" ref="WPC615" si="997">((WOH615*$H$21)+$H$22)*1000/WOF615</f>
        <v>5299516.0000000009</v>
      </c>
      <c r="WPD615" s="3">
        <f t="shared" ref="WPD615" si="998">WPC615-WPB615</f>
        <v>5299516.0000000009</v>
      </c>
      <c r="WPE615" s="3">
        <f t="shared" ref="WPE615" si="999">((WOJ615*$J$21)+$J$22)*1000/WOF615</f>
        <v>68408010000</v>
      </c>
      <c r="WPF615" s="3"/>
      <c r="WPI615" t="e">
        <f>ABS(100*(WPB615-WPB616)/(AVERAGE(WPB615:WPB616)))</f>
        <v>#DIV/0!</v>
      </c>
      <c r="WPO615">
        <f>ABS(100*(WPC615-WPC616)/(AVERAGE(WPC615:WPC616)))</f>
        <v>100</v>
      </c>
      <c r="WPU615">
        <f>ABS(100*(WPD615-WPD616)/(AVERAGE(WPD615:WPD616)))</f>
        <v>100</v>
      </c>
      <c r="WQA615">
        <f>ABS(100*(WPE615-WPE616)/(AVERAGE(WPE615:WPE616)))</f>
        <v>100</v>
      </c>
      <c r="WQE615" s="3">
        <f>AVERAGE(WPB615:WPB616)</f>
        <v>0</v>
      </c>
      <c r="WQF615" s="3">
        <f>AVERAGE(WPC615:WPC616)</f>
        <v>5299516.0000000009</v>
      </c>
      <c r="WQG615" s="3">
        <f>AVERAGE(WPD615:WPD616)</f>
        <v>5299516.0000000009</v>
      </c>
      <c r="WQH615" s="3">
        <f>AVERAGE(WPE615:WPE616)</f>
        <v>68408010000</v>
      </c>
      <c r="WQK615">
        <v>39</v>
      </c>
      <c r="WQL615">
        <v>11</v>
      </c>
      <c r="WQM615" t="s">
        <v>131</v>
      </c>
      <c r="WQN615" t="s">
        <v>27</v>
      </c>
      <c r="WQQ615">
        <v>0.5</v>
      </c>
      <c r="WQR615">
        <v>0.5</v>
      </c>
      <c r="WQS615">
        <v>3208</v>
      </c>
      <c r="WQT615">
        <v>5673</v>
      </c>
      <c r="WQV615">
        <v>2016</v>
      </c>
      <c r="WQW615">
        <v>2.8759999999999999</v>
      </c>
      <c r="WQX615">
        <v>5.0839999999999996</v>
      </c>
      <c r="WQY615">
        <v>2.2080000000000002</v>
      </c>
      <c r="WRA615">
        <v>9.5000000000000001E-2</v>
      </c>
      <c r="WRB615">
        <v>1</v>
      </c>
      <c r="WRC615">
        <v>0</v>
      </c>
      <c r="WRD615">
        <v>0</v>
      </c>
      <c r="WRF615">
        <v>0</v>
      </c>
      <c r="WRI615" s="1">
        <v>44851</v>
      </c>
      <c r="WRJ615" s="6">
        <v>0.80452546296296301</v>
      </c>
      <c r="WRL615">
        <v>1</v>
      </c>
      <c r="WRN615" s="3">
        <f t="shared" ref="WRN615" si="1000">((WQS615*$F$21)+$F$22)*1000/WQQ615</f>
        <v>0</v>
      </c>
      <c r="WRO615" s="3">
        <f t="shared" ref="WRO615" si="1001">((WQT615*$H$21)+$H$22)*1000/WQR615</f>
        <v>5299516.0000000009</v>
      </c>
      <c r="WRP615" s="3">
        <f t="shared" ref="WRP615" si="1002">WRO615-WRN615</f>
        <v>5299516.0000000009</v>
      </c>
      <c r="WRQ615" s="3">
        <f t="shared" ref="WRQ615" si="1003">((WQV615*$J$21)+$J$22)*1000/WQR615</f>
        <v>68408010000</v>
      </c>
      <c r="WRR615" s="3"/>
      <c r="WRU615" t="e">
        <f>ABS(100*(WRN615-WRN616)/(AVERAGE(WRN615:WRN616)))</f>
        <v>#DIV/0!</v>
      </c>
      <c r="WSA615">
        <f>ABS(100*(WRO615-WRO616)/(AVERAGE(WRO615:WRO616)))</f>
        <v>100</v>
      </c>
      <c r="WSG615">
        <f>ABS(100*(WRP615-WRP616)/(AVERAGE(WRP615:WRP616)))</f>
        <v>100</v>
      </c>
      <c r="WSM615">
        <f>ABS(100*(WRQ615-WRQ616)/(AVERAGE(WRQ615:WRQ616)))</f>
        <v>100</v>
      </c>
      <c r="WSQ615" s="3">
        <f>AVERAGE(WRN615:WRN616)</f>
        <v>0</v>
      </c>
      <c r="WSR615" s="3">
        <f>AVERAGE(WRO615:WRO616)</f>
        <v>5299516.0000000009</v>
      </c>
      <c r="WSS615" s="3">
        <f>AVERAGE(WRP615:WRP616)</f>
        <v>5299516.0000000009</v>
      </c>
      <c r="WST615" s="3">
        <f>AVERAGE(WRQ615:WRQ616)</f>
        <v>68408010000</v>
      </c>
      <c r="WSW615">
        <v>39</v>
      </c>
      <c r="WSX615">
        <v>11</v>
      </c>
      <c r="WSY615" t="s">
        <v>131</v>
      </c>
      <c r="WSZ615" t="s">
        <v>27</v>
      </c>
      <c r="WTC615">
        <v>0.5</v>
      </c>
      <c r="WTD615">
        <v>0.5</v>
      </c>
      <c r="WTE615">
        <v>3208</v>
      </c>
      <c r="WTF615">
        <v>5673</v>
      </c>
      <c r="WTH615">
        <v>2016</v>
      </c>
      <c r="WTI615">
        <v>2.8759999999999999</v>
      </c>
      <c r="WTJ615">
        <v>5.0839999999999996</v>
      </c>
      <c r="WTK615">
        <v>2.2080000000000002</v>
      </c>
      <c r="WTM615">
        <v>9.5000000000000001E-2</v>
      </c>
      <c r="WTN615">
        <v>1</v>
      </c>
      <c r="WTO615">
        <v>0</v>
      </c>
      <c r="WTP615">
        <v>0</v>
      </c>
      <c r="WTR615">
        <v>0</v>
      </c>
      <c r="WTU615" s="1">
        <v>44851</v>
      </c>
      <c r="WTV615" s="6">
        <v>0.80452546296296301</v>
      </c>
      <c r="WTX615">
        <v>1</v>
      </c>
      <c r="WTZ615" s="3">
        <f t="shared" ref="WTZ615" si="1004">((WTE615*$F$21)+$F$22)*1000/WTC615</f>
        <v>0</v>
      </c>
      <c r="WUA615" s="3">
        <f t="shared" ref="WUA615" si="1005">((WTF615*$H$21)+$H$22)*1000/WTD615</f>
        <v>5299516.0000000009</v>
      </c>
      <c r="WUB615" s="3">
        <f t="shared" ref="WUB615" si="1006">WUA615-WTZ615</f>
        <v>5299516.0000000009</v>
      </c>
      <c r="WUC615" s="3">
        <f t="shared" ref="WUC615" si="1007">((WTH615*$J$21)+$J$22)*1000/WTD615</f>
        <v>68408010000</v>
      </c>
      <c r="WUD615" s="3"/>
      <c r="WUG615" t="e">
        <f>ABS(100*(WTZ615-WTZ616)/(AVERAGE(WTZ615:WTZ616)))</f>
        <v>#DIV/0!</v>
      </c>
      <c r="WUM615">
        <f>ABS(100*(WUA615-WUA616)/(AVERAGE(WUA615:WUA616)))</f>
        <v>100</v>
      </c>
      <c r="WUS615">
        <f>ABS(100*(WUB615-WUB616)/(AVERAGE(WUB615:WUB616)))</f>
        <v>100</v>
      </c>
      <c r="WUY615">
        <f>ABS(100*(WUC615-WUC616)/(AVERAGE(WUC615:WUC616)))</f>
        <v>100</v>
      </c>
      <c r="WVC615" s="3">
        <f>AVERAGE(WTZ615:WTZ616)</f>
        <v>0</v>
      </c>
      <c r="WVD615" s="3">
        <f>AVERAGE(WUA615:WUA616)</f>
        <v>5299516.0000000009</v>
      </c>
      <c r="WVE615" s="3">
        <f>AVERAGE(WUB615:WUB616)</f>
        <v>5299516.0000000009</v>
      </c>
      <c r="WVF615" s="3">
        <f>AVERAGE(WUC615:WUC616)</f>
        <v>68408010000</v>
      </c>
      <c r="WVI615">
        <v>39</v>
      </c>
      <c r="WVJ615">
        <v>11</v>
      </c>
      <c r="WVK615" t="s">
        <v>131</v>
      </c>
      <c r="WVL615" t="s">
        <v>27</v>
      </c>
      <c r="WVO615">
        <v>0.5</v>
      </c>
      <c r="WVP615">
        <v>0.5</v>
      </c>
      <c r="WVQ615">
        <v>3208</v>
      </c>
      <c r="WVR615">
        <v>5673</v>
      </c>
      <c r="WVT615">
        <v>2016</v>
      </c>
      <c r="WVU615">
        <v>2.8759999999999999</v>
      </c>
      <c r="WVV615">
        <v>5.0839999999999996</v>
      </c>
      <c r="WVW615">
        <v>2.2080000000000002</v>
      </c>
      <c r="WVY615">
        <v>9.5000000000000001E-2</v>
      </c>
      <c r="WVZ615">
        <v>1</v>
      </c>
      <c r="WWA615">
        <v>0</v>
      </c>
      <c r="WWB615">
        <v>0</v>
      </c>
      <c r="WWD615">
        <v>0</v>
      </c>
      <c r="WWG615" s="1">
        <v>44851</v>
      </c>
      <c r="WWH615" s="6">
        <v>0.80452546296296301</v>
      </c>
      <c r="WWJ615">
        <v>1</v>
      </c>
      <c r="WWL615" s="3">
        <f t="shared" ref="WWL615" si="1008">((WVQ615*$F$21)+$F$22)*1000/WVO615</f>
        <v>0</v>
      </c>
      <c r="WWM615" s="3">
        <f t="shared" ref="WWM615" si="1009">((WVR615*$H$21)+$H$22)*1000/WVP615</f>
        <v>5299516.0000000009</v>
      </c>
      <c r="WWN615" s="3">
        <f t="shared" ref="WWN615" si="1010">WWM615-WWL615</f>
        <v>5299516.0000000009</v>
      </c>
      <c r="WWO615" s="3">
        <f t="shared" ref="WWO615" si="1011">((WVT615*$J$21)+$J$22)*1000/WVP615</f>
        <v>68408010000</v>
      </c>
      <c r="WWP615" s="3"/>
      <c r="WWS615" t="e">
        <f>ABS(100*(WWL615-WWL616)/(AVERAGE(WWL615:WWL616)))</f>
        <v>#DIV/0!</v>
      </c>
      <c r="WWY615">
        <f>ABS(100*(WWM615-WWM616)/(AVERAGE(WWM615:WWM616)))</f>
        <v>100</v>
      </c>
      <c r="WXE615">
        <f>ABS(100*(WWN615-WWN616)/(AVERAGE(WWN615:WWN616)))</f>
        <v>100</v>
      </c>
      <c r="WXK615">
        <f>ABS(100*(WWO615-WWO616)/(AVERAGE(WWO615:WWO616)))</f>
        <v>100</v>
      </c>
      <c r="WXO615" s="3">
        <f>AVERAGE(WWL615:WWL616)</f>
        <v>0</v>
      </c>
      <c r="WXP615" s="3">
        <f>AVERAGE(WWM615:WWM616)</f>
        <v>5299516.0000000009</v>
      </c>
      <c r="WXQ615" s="3">
        <f>AVERAGE(WWN615:WWN616)</f>
        <v>5299516.0000000009</v>
      </c>
      <c r="WXR615" s="3">
        <f>AVERAGE(WWO615:WWO616)</f>
        <v>68408010000</v>
      </c>
      <c r="WXU615">
        <v>39</v>
      </c>
      <c r="WXV615">
        <v>11</v>
      </c>
      <c r="WXW615" t="s">
        <v>131</v>
      </c>
      <c r="WXX615" t="s">
        <v>27</v>
      </c>
      <c r="WYA615">
        <v>0.5</v>
      </c>
      <c r="WYB615">
        <v>0.5</v>
      </c>
      <c r="WYC615">
        <v>3208</v>
      </c>
      <c r="WYD615">
        <v>5673</v>
      </c>
      <c r="WYF615">
        <v>2016</v>
      </c>
      <c r="WYG615">
        <v>2.8759999999999999</v>
      </c>
      <c r="WYH615">
        <v>5.0839999999999996</v>
      </c>
      <c r="WYI615">
        <v>2.2080000000000002</v>
      </c>
      <c r="WYK615">
        <v>9.5000000000000001E-2</v>
      </c>
      <c r="WYL615">
        <v>1</v>
      </c>
      <c r="WYM615">
        <v>0</v>
      </c>
      <c r="WYN615">
        <v>0</v>
      </c>
      <c r="WYP615">
        <v>0</v>
      </c>
      <c r="WYS615" s="1">
        <v>44851</v>
      </c>
      <c r="WYT615" s="6">
        <v>0.80452546296296301</v>
      </c>
      <c r="WYV615">
        <v>1</v>
      </c>
      <c r="WYX615" s="3">
        <f t="shared" ref="WYX615" si="1012">((WYC615*$F$21)+$F$22)*1000/WYA615</f>
        <v>0</v>
      </c>
      <c r="WYY615" s="3">
        <f t="shared" ref="WYY615" si="1013">((WYD615*$H$21)+$H$22)*1000/WYB615</f>
        <v>5299516.0000000009</v>
      </c>
      <c r="WYZ615" s="3">
        <f t="shared" ref="WYZ615" si="1014">WYY615-WYX615</f>
        <v>5299516.0000000009</v>
      </c>
      <c r="WZA615" s="3">
        <f t="shared" ref="WZA615" si="1015">((WYF615*$J$21)+$J$22)*1000/WYB615</f>
        <v>68408010000</v>
      </c>
      <c r="WZB615" s="3"/>
      <c r="WZE615" t="e">
        <f>ABS(100*(WYX615-WYX616)/(AVERAGE(WYX615:WYX616)))</f>
        <v>#DIV/0!</v>
      </c>
      <c r="WZK615">
        <f>ABS(100*(WYY615-WYY616)/(AVERAGE(WYY615:WYY616)))</f>
        <v>100</v>
      </c>
      <c r="WZQ615">
        <f>ABS(100*(WYZ615-WYZ616)/(AVERAGE(WYZ615:WYZ616)))</f>
        <v>100</v>
      </c>
      <c r="WZW615">
        <f>ABS(100*(WZA615-WZA616)/(AVERAGE(WZA615:WZA616)))</f>
        <v>100</v>
      </c>
      <c r="XAA615" s="3">
        <f>AVERAGE(WYX615:WYX616)</f>
        <v>0</v>
      </c>
      <c r="XAB615" s="3">
        <f>AVERAGE(WYY615:WYY616)</f>
        <v>5299516.0000000009</v>
      </c>
      <c r="XAC615" s="3">
        <f>AVERAGE(WYZ615:WYZ616)</f>
        <v>5299516.0000000009</v>
      </c>
      <c r="XAD615" s="3">
        <f>AVERAGE(WZA615:WZA616)</f>
        <v>68408010000</v>
      </c>
      <c r="XAG615">
        <v>39</v>
      </c>
      <c r="XAH615">
        <v>11</v>
      </c>
      <c r="XAI615" t="s">
        <v>131</v>
      </c>
      <c r="XAJ615" t="s">
        <v>27</v>
      </c>
      <c r="XAM615">
        <v>0.5</v>
      </c>
      <c r="XAN615">
        <v>0.5</v>
      </c>
      <c r="XAO615">
        <v>3208</v>
      </c>
      <c r="XAP615">
        <v>5673</v>
      </c>
      <c r="XAR615">
        <v>2016</v>
      </c>
      <c r="XAS615">
        <v>2.8759999999999999</v>
      </c>
      <c r="XAT615">
        <v>5.0839999999999996</v>
      </c>
      <c r="XAU615">
        <v>2.2080000000000002</v>
      </c>
      <c r="XAW615">
        <v>9.5000000000000001E-2</v>
      </c>
      <c r="XAX615">
        <v>1</v>
      </c>
      <c r="XAY615">
        <v>0</v>
      </c>
      <c r="XAZ615">
        <v>0</v>
      </c>
      <c r="XBB615">
        <v>0</v>
      </c>
      <c r="XBE615" s="1">
        <v>44851</v>
      </c>
      <c r="XBF615" s="6">
        <v>0.80452546296296301</v>
      </c>
      <c r="XBH615">
        <v>1</v>
      </c>
      <c r="XBJ615" s="3">
        <f t="shared" ref="XBJ615" si="1016">((XAO615*$F$21)+$F$22)*1000/XAM615</f>
        <v>0</v>
      </c>
      <c r="XBK615" s="3">
        <f t="shared" ref="XBK615" si="1017">((XAP615*$H$21)+$H$22)*1000/XAN615</f>
        <v>5299516.0000000009</v>
      </c>
      <c r="XBL615" s="3">
        <f t="shared" ref="XBL615" si="1018">XBK615-XBJ615</f>
        <v>5299516.0000000009</v>
      </c>
      <c r="XBM615" s="3">
        <f t="shared" ref="XBM615" si="1019">((XAR615*$J$21)+$J$22)*1000/XAN615</f>
        <v>68408010000</v>
      </c>
      <c r="XBN615" s="3"/>
      <c r="XBQ615" t="e">
        <f>ABS(100*(XBJ615-XBJ616)/(AVERAGE(XBJ615:XBJ616)))</f>
        <v>#DIV/0!</v>
      </c>
      <c r="XBW615">
        <f>ABS(100*(XBK615-XBK616)/(AVERAGE(XBK615:XBK616)))</f>
        <v>100</v>
      </c>
      <c r="XCC615">
        <f>ABS(100*(XBL615-XBL616)/(AVERAGE(XBL615:XBL616)))</f>
        <v>100</v>
      </c>
      <c r="XCI615">
        <f>ABS(100*(XBM615-XBM616)/(AVERAGE(XBM615:XBM616)))</f>
        <v>100</v>
      </c>
      <c r="XCM615" s="3">
        <f>AVERAGE(XBJ615:XBJ616)</f>
        <v>0</v>
      </c>
      <c r="XCN615" s="3">
        <f>AVERAGE(XBK615:XBK616)</f>
        <v>5299516.0000000009</v>
      </c>
      <c r="XCO615" s="3">
        <f>AVERAGE(XBL615:XBL616)</f>
        <v>5299516.0000000009</v>
      </c>
      <c r="XCP615" s="3">
        <f>AVERAGE(XBM615:XBM616)</f>
        <v>68408010000</v>
      </c>
      <c r="XCS615">
        <v>39</v>
      </c>
      <c r="XCT615">
        <v>11</v>
      </c>
      <c r="XCU615" t="s">
        <v>131</v>
      </c>
      <c r="XCV615" t="s">
        <v>27</v>
      </c>
      <c r="XCY615">
        <v>0.5</v>
      </c>
      <c r="XCZ615">
        <v>0.5</v>
      </c>
      <c r="XDA615">
        <v>3208</v>
      </c>
      <c r="XDB615">
        <v>5673</v>
      </c>
      <c r="XDD615">
        <v>2016</v>
      </c>
      <c r="XDE615">
        <v>2.8759999999999999</v>
      </c>
      <c r="XDF615">
        <v>5.0839999999999996</v>
      </c>
      <c r="XDG615">
        <v>2.2080000000000002</v>
      </c>
      <c r="XDI615">
        <v>9.5000000000000001E-2</v>
      </c>
      <c r="XDJ615">
        <v>1</v>
      </c>
      <c r="XDK615">
        <v>0</v>
      </c>
      <c r="XDL615">
        <v>0</v>
      </c>
      <c r="XDN615">
        <v>0</v>
      </c>
      <c r="XDQ615" s="1">
        <v>44851</v>
      </c>
      <c r="XDR615" s="6">
        <v>0.80452546296296301</v>
      </c>
      <c r="XDT615">
        <v>1</v>
      </c>
      <c r="XDV615" s="3">
        <f t="shared" ref="XDV615" si="1020">((XDA615*$F$21)+$F$22)*1000/XCY615</f>
        <v>0</v>
      </c>
      <c r="XDW615" s="3">
        <f t="shared" ref="XDW615" si="1021">((XDB615*$H$21)+$H$22)*1000/XCZ615</f>
        <v>5299516.0000000009</v>
      </c>
      <c r="XDX615" s="3">
        <f t="shared" ref="XDX615" si="1022">XDW615-XDV615</f>
        <v>5299516.0000000009</v>
      </c>
      <c r="XDY615" s="3">
        <f t="shared" ref="XDY615" si="1023">((XDD615*$J$21)+$J$22)*1000/XCZ615</f>
        <v>68408010000</v>
      </c>
      <c r="XDZ615" s="3"/>
      <c r="XEC615" t="e">
        <f>ABS(100*(XDV615-XDV616)/(AVERAGE(XDV615:XDV616)))</f>
        <v>#DIV/0!</v>
      </c>
      <c r="XEI615">
        <f>ABS(100*(XDW615-XDW616)/(AVERAGE(XDW615:XDW616)))</f>
        <v>100</v>
      </c>
      <c r="XEO615">
        <f>ABS(100*(XDX615-XDX616)/(AVERAGE(XDX615:XDX616)))</f>
        <v>100</v>
      </c>
      <c r="XEU615">
        <f>ABS(100*(XDY615-XDY616)/(AVERAGE(XDY615:XDY616)))</f>
        <v>100</v>
      </c>
      <c r="XEY615" s="3">
        <f>AVERAGE(XDV615:XDV616)</f>
        <v>0</v>
      </c>
      <c r="XEZ615" s="3">
        <f>AVERAGE(XDW615:XDW616)</f>
        <v>5299516.0000000009</v>
      </c>
      <c r="XFA615" s="3">
        <f>AVERAGE(XDX615:XDX616)</f>
        <v>5299516.0000000009</v>
      </c>
      <c r="XFB615" s="3">
        <f>AVERAGE(XDY615:XDY616)</f>
        <v>68408010000</v>
      </c>
    </row>
    <row r="616" spans="1:1022 1025:2046 2049:3070 3073:4094 4097:5118 5121:6142 6145:7166 7169:8190 8193:9214 9217:10238 10241:11262 11265:12286 12289:13310 13313:14334 14337:15358 15361:16382" x14ac:dyDescent="0.35">
      <c r="A616">
        <v>40</v>
      </c>
      <c r="B616">
        <v>11</v>
      </c>
      <c r="C616" t="s">
        <v>131</v>
      </c>
      <c r="D616" t="s">
        <v>27</v>
      </c>
      <c r="G616">
        <v>0.5</v>
      </c>
      <c r="H616">
        <v>0.5</v>
      </c>
      <c r="I616">
        <v>3296</v>
      </c>
      <c r="J616">
        <v>5860</v>
      </c>
      <c r="L616">
        <v>1914</v>
      </c>
      <c r="M616">
        <v>2.9430000000000001</v>
      </c>
      <c r="N616">
        <v>5.2430000000000003</v>
      </c>
      <c r="O616">
        <v>2.2999999999999998</v>
      </c>
      <c r="Q616">
        <v>8.4000000000000005E-2</v>
      </c>
      <c r="R616">
        <v>1</v>
      </c>
      <c r="S616">
        <v>0</v>
      </c>
      <c r="T616">
        <v>0</v>
      </c>
      <c r="V616">
        <v>0</v>
      </c>
      <c r="Y616" s="11">
        <v>44851</v>
      </c>
      <c r="Z616">
        <v>0.81195601851851851</v>
      </c>
      <c r="AB616">
        <v>1</v>
      </c>
      <c r="AD616">
        <v>3.3387111262619507</v>
      </c>
      <c r="AE616">
        <v>6.169779541048122</v>
      </c>
      <c r="AF616">
        <v>2.8310684147861713</v>
      </c>
      <c r="AG616">
        <v>0.19876496237535904</v>
      </c>
    </row>
    <row r="617" spans="1:1022 1025:2046 2049:3070 3073:4094 4097:5118 5121:6142 6145:7166 7169:8190 8193:9214 9217:10238 10241:11262 11265:12286 12289:13310 13313:14334 14337:15358 15361:16382" x14ac:dyDescent="0.35">
      <c r="A617">
        <v>41</v>
      </c>
      <c r="B617">
        <v>12</v>
      </c>
      <c r="C617" t="s">
        <v>132</v>
      </c>
      <c r="D617" t="s">
        <v>27</v>
      </c>
      <c r="G617">
        <v>0.5</v>
      </c>
      <c r="H617">
        <v>0.5</v>
      </c>
      <c r="I617">
        <v>5821</v>
      </c>
      <c r="J617">
        <v>8354</v>
      </c>
      <c r="L617">
        <v>8892</v>
      </c>
      <c r="M617">
        <v>4.8810000000000002</v>
      </c>
      <c r="N617">
        <v>7.3559999999999999</v>
      </c>
      <c r="O617">
        <v>2.4750000000000001</v>
      </c>
      <c r="Q617">
        <v>0.81399999999999995</v>
      </c>
      <c r="R617">
        <v>1</v>
      </c>
      <c r="S617">
        <v>0</v>
      </c>
      <c r="T617">
        <v>0</v>
      </c>
      <c r="V617">
        <v>0</v>
      </c>
      <c r="Y617" s="11">
        <v>44851</v>
      </c>
      <c r="Z617">
        <v>0.82484953703703701</v>
      </c>
      <c r="AB617">
        <v>1</v>
      </c>
      <c r="AD617">
        <v>5.8333861093752182</v>
      </c>
      <c r="AE617">
        <v>8.749347431041187</v>
      </c>
      <c r="AF617">
        <v>2.9159613216659688</v>
      </c>
      <c r="AG617">
        <v>0.91933080138504031</v>
      </c>
    </row>
    <row r="618" spans="1:1022 1025:2046 2049:3070 3073:4094 4097:5118 5121:6142 6145:7166 7169:8190 8193:9214 9217:10238 10241:11262 11265:12286 12289:13310 13313:14334 14337:15358 15361:16382" x14ac:dyDescent="0.35">
      <c r="A618">
        <v>42</v>
      </c>
      <c r="B618">
        <v>12</v>
      </c>
      <c r="C618" t="s">
        <v>132</v>
      </c>
      <c r="D618" t="s">
        <v>27</v>
      </c>
      <c r="G618">
        <v>0.5</v>
      </c>
      <c r="H618">
        <v>0.5</v>
      </c>
      <c r="I618">
        <v>6625</v>
      </c>
      <c r="J618">
        <v>8325</v>
      </c>
      <c r="L618">
        <v>8691</v>
      </c>
      <c r="M618">
        <v>5.4980000000000002</v>
      </c>
      <c r="N618">
        <v>7.3319999999999999</v>
      </c>
      <c r="O618">
        <v>1.8340000000000001</v>
      </c>
      <c r="Q618">
        <v>0.79300000000000004</v>
      </c>
      <c r="R618">
        <v>1</v>
      </c>
      <c r="S618">
        <v>0</v>
      </c>
      <c r="T618">
        <v>0</v>
      </c>
      <c r="V618">
        <v>0</v>
      </c>
      <c r="Y618" s="11">
        <v>44851</v>
      </c>
      <c r="Z618">
        <v>0.83200231481481479</v>
      </c>
      <c r="AB618">
        <v>1</v>
      </c>
      <c r="AD618">
        <v>6.6277301436021752</v>
      </c>
      <c r="AE618">
        <v>8.7193524555761517</v>
      </c>
      <c r="AF618">
        <v>2.0916223119739765</v>
      </c>
      <c r="AG618">
        <v>0.89857503560101259</v>
      </c>
      <c r="AK618">
        <v>5.9609887610395006E-2</v>
      </c>
      <c r="AQ618">
        <v>1.0736678572685026</v>
      </c>
      <c r="AW618">
        <v>4.2200538749874603</v>
      </c>
      <c r="BC618">
        <v>4.0862957931518862</v>
      </c>
      <c r="BG618">
        <v>6.6297061237868196</v>
      </c>
      <c r="BH618">
        <v>8.7664135377712942</v>
      </c>
      <c r="BI618">
        <v>2.1367074139844746</v>
      </c>
      <c r="BJ618">
        <v>0.91731718231644066</v>
      </c>
    </row>
    <row r="619" spans="1:1022 1025:2046 2049:3070 3073:4094 4097:5118 5121:6142 6145:7166 7169:8190 8193:9214 9217:10238 10241:11262 11265:12286 12289:13310 13313:14334 14337:15358 15361:16382" x14ac:dyDescent="0.35">
      <c r="A619">
        <v>43</v>
      </c>
      <c r="B619">
        <v>12</v>
      </c>
      <c r="C619" t="s">
        <v>132</v>
      </c>
      <c r="D619" t="s">
        <v>27</v>
      </c>
      <c r="G619">
        <v>0.5</v>
      </c>
      <c r="H619">
        <v>0.5</v>
      </c>
      <c r="I619">
        <v>6629</v>
      </c>
      <c r="J619">
        <v>8416</v>
      </c>
      <c r="L619">
        <v>9054</v>
      </c>
      <c r="M619">
        <v>5.5</v>
      </c>
      <c r="N619">
        <v>7.4080000000000004</v>
      </c>
      <c r="O619">
        <v>1.9079999999999999</v>
      </c>
      <c r="Q619">
        <v>0.83099999999999996</v>
      </c>
      <c r="R619">
        <v>1</v>
      </c>
      <c r="S619">
        <v>0</v>
      </c>
      <c r="T619">
        <v>0</v>
      </c>
      <c r="V619">
        <v>0</v>
      </c>
      <c r="Y619" s="11">
        <v>44851</v>
      </c>
      <c r="Z619">
        <v>0.83962962962962961</v>
      </c>
      <c r="AB619">
        <v>1</v>
      </c>
      <c r="AD619">
        <v>6.631682103971464</v>
      </c>
      <c r="AE619">
        <v>8.8134746199664367</v>
      </c>
      <c r="AF619">
        <v>2.1817925159949727</v>
      </c>
      <c r="AG619">
        <v>0.93605932903186873</v>
      </c>
    </row>
    <row r="620" spans="1:1022 1025:2046 2049:3070 3073:4094 4097:5118 5121:6142 6145:7166 7169:8190 8193:9214 9217:10238 10241:11262 11265:12286 12289:13310 13313:14334 14337:15358 15361:16382" x14ac:dyDescent="0.35">
      <c r="A620">
        <v>44</v>
      </c>
      <c r="B620">
        <v>13</v>
      </c>
      <c r="C620" t="s">
        <v>133</v>
      </c>
      <c r="D620" t="s">
        <v>27</v>
      </c>
      <c r="G620">
        <v>0.5</v>
      </c>
      <c r="H620">
        <v>0.5</v>
      </c>
      <c r="I620">
        <v>11570</v>
      </c>
      <c r="J620">
        <v>15269</v>
      </c>
      <c r="L620">
        <v>6415</v>
      </c>
      <c r="M620">
        <v>9.2910000000000004</v>
      </c>
      <c r="N620">
        <v>13.214</v>
      </c>
      <c r="O620">
        <v>3.923</v>
      </c>
      <c r="Q620">
        <v>0.55500000000000005</v>
      </c>
      <c r="R620">
        <v>1</v>
      </c>
      <c r="S620">
        <v>0</v>
      </c>
      <c r="T620">
        <v>0</v>
      </c>
      <c r="V620">
        <v>0</v>
      </c>
      <c r="Y620" s="11">
        <v>44851</v>
      </c>
      <c r="Z620">
        <v>0.85315972222222225</v>
      </c>
      <c r="AB620">
        <v>1</v>
      </c>
      <c r="AD620">
        <v>11.51334115013489</v>
      </c>
      <c r="AE620">
        <v>15.901597615203995</v>
      </c>
      <c r="AF620">
        <v>4.3882564650691052</v>
      </c>
      <c r="AG620">
        <v>0.66354954841470781</v>
      </c>
    </row>
    <row r="621" spans="1:1022 1025:2046 2049:3070 3073:4094 4097:5118 5121:6142 6145:7166 7169:8190 8193:9214 9217:10238 10241:11262 11265:12286 12289:13310 13313:14334 14337:15358 15361:16382" x14ac:dyDescent="0.35">
      <c r="A621">
        <v>45</v>
      </c>
      <c r="B621">
        <v>13</v>
      </c>
      <c r="C621" t="s">
        <v>133</v>
      </c>
      <c r="D621" t="s">
        <v>27</v>
      </c>
      <c r="G621">
        <v>0.5</v>
      </c>
      <c r="H621">
        <v>0.5</v>
      </c>
      <c r="I621">
        <v>13158</v>
      </c>
      <c r="J621">
        <v>15256</v>
      </c>
      <c r="L621">
        <v>6313</v>
      </c>
      <c r="M621">
        <v>10.51</v>
      </c>
      <c r="N621">
        <v>13.202999999999999</v>
      </c>
      <c r="O621">
        <v>2.6930000000000001</v>
      </c>
      <c r="Q621">
        <v>0.54400000000000004</v>
      </c>
      <c r="R621">
        <v>1</v>
      </c>
      <c r="S621">
        <v>0</v>
      </c>
      <c r="T621">
        <v>0</v>
      </c>
      <c r="V621">
        <v>0</v>
      </c>
      <c r="Y621" s="11">
        <v>44851</v>
      </c>
      <c r="Z621">
        <v>0.86063657407407401</v>
      </c>
      <c r="AB621">
        <v>1</v>
      </c>
      <c r="AD621">
        <v>13.082269416742363</v>
      </c>
      <c r="AE621">
        <v>15.888151591719669</v>
      </c>
      <c r="AF621">
        <v>2.805882174977306</v>
      </c>
      <c r="AG621">
        <v>0.65301677174818629</v>
      </c>
      <c r="AK621">
        <v>2.3611585004796098</v>
      </c>
      <c r="AQ621">
        <v>0.57771127752825169</v>
      </c>
      <c r="AW621">
        <v>13.224676974631327</v>
      </c>
      <c r="BC621">
        <v>2.065775854429341</v>
      </c>
      <c r="BG621">
        <v>12.929624947478601</v>
      </c>
      <c r="BH621">
        <v>15.934178364416018</v>
      </c>
      <c r="BI621">
        <v>3.0045534169374166</v>
      </c>
      <c r="BJ621">
        <v>0.65983209782652374</v>
      </c>
    </row>
    <row r="622" spans="1:1022 1025:2046 2049:3070 3073:4094 4097:5118 5121:6142 6145:7166 7169:8190 8193:9214 9217:10238 10241:11262 11265:12286 12289:13310 13313:14334 14337:15358 15361:16382" x14ac:dyDescent="0.35">
      <c r="A622">
        <v>46</v>
      </c>
      <c r="B622">
        <v>13</v>
      </c>
      <c r="C622" t="s">
        <v>133</v>
      </c>
      <c r="D622" t="s">
        <v>27</v>
      </c>
      <c r="G622">
        <v>0.5</v>
      </c>
      <c r="H622">
        <v>0.5</v>
      </c>
      <c r="I622">
        <v>12849</v>
      </c>
      <c r="J622">
        <v>15345</v>
      </c>
      <c r="L622">
        <v>6445</v>
      </c>
      <c r="M622">
        <v>10.272</v>
      </c>
      <c r="N622">
        <v>13.279</v>
      </c>
      <c r="O622">
        <v>3.0070000000000001</v>
      </c>
      <c r="Q622">
        <v>0.55800000000000005</v>
      </c>
      <c r="R622">
        <v>1</v>
      </c>
      <c r="S622">
        <v>0</v>
      </c>
      <c r="T622">
        <v>0</v>
      </c>
      <c r="V622">
        <v>0</v>
      </c>
      <c r="Y622" s="11">
        <v>44851</v>
      </c>
      <c r="Z622">
        <v>0.86846064814814816</v>
      </c>
      <c r="AB622">
        <v>1</v>
      </c>
      <c r="AD622">
        <v>12.77698047821484</v>
      </c>
      <c r="AE622">
        <v>15.980205137112367</v>
      </c>
      <c r="AF622">
        <v>3.2032246588975273</v>
      </c>
      <c r="AG622">
        <v>0.6666474239048612</v>
      </c>
    </row>
    <row r="623" spans="1:1022 1025:2046 2049:3070 3073:4094 4097:5118 5121:6142 6145:7166 7169:8190 8193:9214 9217:10238 10241:11262 11265:12286 12289:13310 13313:14334 14337:15358 15361:16382" x14ac:dyDescent="0.35">
      <c r="A623">
        <v>47</v>
      </c>
      <c r="B623">
        <v>14</v>
      </c>
      <c r="C623" t="s">
        <v>135</v>
      </c>
      <c r="D623" t="s">
        <v>27</v>
      </c>
      <c r="G623">
        <v>0.5</v>
      </c>
      <c r="H623">
        <v>0.5</v>
      </c>
      <c r="I623">
        <v>7397</v>
      </c>
      <c r="J623">
        <v>7356</v>
      </c>
      <c r="L623">
        <v>13331</v>
      </c>
      <c r="M623">
        <v>6.09</v>
      </c>
      <c r="N623">
        <v>6.5110000000000001</v>
      </c>
      <c r="O623">
        <v>0.42099999999999999</v>
      </c>
      <c r="Q623">
        <v>1.278</v>
      </c>
      <c r="R623">
        <v>1</v>
      </c>
      <c r="S623">
        <v>0</v>
      </c>
      <c r="T623">
        <v>0</v>
      </c>
      <c r="V623">
        <v>0</v>
      </c>
      <c r="Y623" s="11">
        <v>44851</v>
      </c>
      <c r="Z623">
        <v>0.88170138888888883</v>
      </c>
      <c r="AB623">
        <v>1</v>
      </c>
      <c r="AD623">
        <v>7.3904584948748262</v>
      </c>
      <c r="AE623">
        <v>7.7171065512444432</v>
      </c>
      <c r="AF623">
        <v>0.32664805636961702</v>
      </c>
      <c r="AG623">
        <v>1.3777131114114054</v>
      </c>
    </row>
    <row r="624" spans="1:1022 1025:2046 2049:3070 3073:4094 4097:5118 5121:6142 6145:7166 7169:8190 8193:9214 9217:10238 10241:11262 11265:12286 12289:13310 13313:14334 14337:15358 15361:16382" x14ac:dyDescent="0.35">
      <c r="A624">
        <v>48</v>
      </c>
      <c r="B624">
        <v>14</v>
      </c>
      <c r="C624" t="s">
        <v>135</v>
      </c>
      <c r="D624" t="s">
        <v>27</v>
      </c>
      <c r="G624">
        <v>0.5</v>
      </c>
      <c r="H624">
        <v>0.5</v>
      </c>
      <c r="I624">
        <v>4899</v>
      </c>
      <c r="J624">
        <v>7262</v>
      </c>
      <c r="L624">
        <v>13131</v>
      </c>
      <c r="M624">
        <v>4.173</v>
      </c>
      <c r="N624">
        <v>6.431</v>
      </c>
      <c r="O624">
        <v>2.258</v>
      </c>
      <c r="Q624">
        <v>1.2569999999999999</v>
      </c>
      <c r="R624">
        <v>1</v>
      </c>
      <c r="S624">
        <v>0</v>
      </c>
      <c r="T624">
        <v>0</v>
      </c>
      <c r="V624">
        <v>0</v>
      </c>
      <c r="Y624" s="11">
        <v>44851</v>
      </c>
      <c r="Z624">
        <v>0.88868055555555558</v>
      </c>
      <c r="AB624">
        <v>1</v>
      </c>
      <c r="AD624">
        <v>4.922459244254255</v>
      </c>
      <c r="AE624">
        <v>7.6198814583577761</v>
      </c>
      <c r="AF624">
        <v>2.6974222141035211</v>
      </c>
      <c r="AG624">
        <v>1.3570606081437162</v>
      </c>
      <c r="AK624">
        <v>0.40222865556901022</v>
      </c>
      <c r="AQ624">
        <v>2.2016025473452578</v>
      </c>
      <c r="AW624">
        <v>6.7829056520254429</v>
      </c>
      <c r="BC624">
        <v>2.5170273057917467</v>
      </c>
      <c r="BG624">
        <v>4.9125793433310339</v>
      </c>
      <c r="BH624">
        <v>7.704694837258911</v>
      </c>
      <c r="BI624">
        <v>2.7921154939278772</v>
      </c>
      <c r="BJ624">
        <v>1.3743570796304059</v>
      </c>
    </row>
    <row r="625" spans="1:62" x14ac:dyDescent="0.35">
      <c r="A625">
        <v>49</v>
      </c>
      <c r="B625">
        <v>14</v>
      </c>
      <c r="C625" t="s">
        <v>135</v>
      </c>
      <c r="D625" t="s">
        <v>27</v>
      </c>
      <c r="G625">
        <v>0.5</v>
      </c>
      <c r="H625">
        <v>0.5</v>
      </c>
      <c r="I625">
        <v>4879</v>
      </c>
      <c r="J625">
        <v>7426</v>
      </c>
      <c r="L625">
        <v>13466</v>
      </c>
      <c r="M625">
        <v>4.1580000000000004</v>
      </c>
      <c r="N625">
        <v>6.57</v>
      </c>
      <c r="O625">
        <v>2.4129999999999998</v>
      </c>
      <c r="Q625">
        <v>1.292</v>
      </c>
      <c r="R625">
        <v>1</v>
      </c>
      <c r="S625">
        <v>0</v>
      </c>
      <c r="T625">
        <v>0</v>
      </c>
      <c r="V625">
        <v>0</v>
      </c>
      <c r="Y625" s="11">
        <v>44851</v>
      </c>
      <c r="Z625">
        <v>0.89619212962962969</v>
      </c>
      <c r="AB625">
        <v>1</v>
      </c>
      <c r="AD625">
        <v>4.9026994424078136</v>
      </c>
      <c r="AE625">
        <v>7.7895082161600468</v>
      </c>
      <c r="AF625">
        <v>2.8868087737522332</v>
      </c>
      <c r="AG625">
        <v>1.3916535511170955</v>
      </c>
    </row>
    <row r="626" spans="1:62" x14ac:dyDescent="0.35">
      <c r="A626">
        <v>50</v>
      </c>
      <c r="B626">
        <v>15</v>
      </c>
      <c r="C626" t="s">
        <v>138</v>
      </c>
      <c r="D626" t="s">
        <v>27</v>
      </c>
      <c r="G626">
        <v>0.5</v>
      </c>
      <c r="H626">
        <v>0.5</v>
      </c>
      <c r="I626">
        <v>8100</v>
      </c>
      <c r="J626">
        <v>10216</v>
      </c>
      <c r="L626">
        <v>1332</v>
      </c>
      <c r="M626">
        <v>6.6289999999999996</v>
      </c>
      <c r="N626">
        <v>8.9339999999999993</v>
      </c>
      <c r="O626">
        <v>2.3039999999999998</v>
      </c>
      <c r="Q626">
        <v>2.3E-2</v>
      </c>
      <c r="R626">
        <v>1</v>
      </c>
      <c r="S626">
        <v>0</v>
      </c>
      <c r="T626">
        <v>0</v>
      </c>
      <c r="V626">
        <v>0</v>
      </c>
      <c r="Y626" s="11">
        <v>44851</v>
      </c>
      <c r="Z626">
        <v>0.90923611111111102</v>
      </c>
      <c r="AB626">
        <v>1</v>
      </c>
      <c r="AD626">
        <v>8.0850155297772535</v>
      </c>
      <c r="AE626">
        <v>10.675231717796235</v>
      </c>
      <c r="AF626">
        <v>2.5902161880189816</v>
      </c>
      <c r="AG626">
        <v>0.13866617786638305</v>
      </c>
    </row>
    <row r="627" spans="1:62" x14ac:dyDescent="0.35">
      <c r="A627">
        <v>51</v>
      </c>
      <c r="B627">
        <v>15</v>
      </c>
      <c r="C627" t="s">
        <v>138</v>
      </c>
      <c r="D627" t="s">
        <v>27</v>
      </c>
      <c r="G627">
        <v>0.5</v>
      </c>
      <c r="H627">
        <v>0.5</v>
      </c>
      <c r="I627">
        <v>8850</v>
      </c>
      <c r="J627">
        <v>10199</v>
      </c>
      <c r="L627">
        <v>1245</v>
      </c>
      <c r="M627">
        <v>7.2050000000000001</v>
      </c>
      <c r="N627">
        <v>8.9190000000000005</v>
      </c>
      <c r="O627">
        <v>1.714</v>
      </c>
      <c r="Q627">
        <v>1.4E-2</v>
      </c>
      <c r="R627">
        <v>1</v>
      </c>
      <c r="S627">
        <v>0</v>
      </c>
      <c r="T627">
        <v>0</v>
      </c>
      <c r="V627">
        <v>0</v>
      </c>
      <c r="Y627" s="11">
        <v>44851</v>
      </c>
      <c r="Z627">
        <v>0.91645833333333337</v>
      </c>
      <c r="AB627">
        <v>1</v>
      </c>
      <c r="AD627">
        <v>8.8260080990188179</v>
      </c>
      <c r="AE627">
        <v>10.65764845631673</v>
      </c>
      <c r="AF627">
        <v>1.8316403572979123</v>
      </c>
      <c r="AG627">
        <v>0.12968233894493819</v>
      </c>
      <c r="AK627">
        <v>1.2389764657890494</v>
      </c>
      <c r="AQ627">
        <v>0.34876558771951882</v>
      </c>
      <c r="AW627">
        <v>7.661149458006367</v>
      </c>
      <c r="BC627">
        <v>2.7486528688367642</v>
      </c>
      <c r="BG627">
        <v>8.7716686439411049</v>
      </c>
      <c r="BH627">
        <v>10.676266027295028</v>
      </c>
      <c r="BI627">
        <v>1.9045973833539236</v>
      </c>
      <c r="BJ627">
        <v>0.13148943298086102</v>
      </c>
    </row>
    <row r="628" spans="1:62" x14ac:dyDescent="0.35">
      <c r="A628">
        <v>52</v>
      </c>
      <c r="B628">
        <v>15</v>
      </c>
      <c r="C628" t="s">
        <v>138</v>
      </c>
      <c r="D628" t="s">
        <v>27</v>
      </c>
      <c r="G628">
        <v>0.5</v>
      </c>
      <c r="H628">
        <v>0.5</v>
      </c>
      <c r="I628">
        <v>8740</v>
      </c>
      <c r="J628">
        <v>10235</v>
      </c>
      <c r="L628">
        <v>1280</v>
      </c>
      <c r="M628">
        <v>7.12</v>
      </c>
      <c r="N628">
        <v>8.9499999999999993</v>
      </c>
      <c r="O628">
        <v>1.83</v>
      </c>
      <c r="Q628">
        <v>1.7999999999999999E-2</v>
      </c>
      <c r="R628">
        <v>1</v>
      </c>
      <c r="S628">
        <v>0</v>
      </c>
      <c r="T628">
        <v>0</v>
      </c>
      <c r="V628">
        <v>0</v>
      </c>
      <c r="Y628" s="11">
        <v>44851</v>
      </c>
      <c r="Z628">
        <v>0.92410879629629628</v>
      </c>
      <c r="AB628">
        <v>1</v>
      </c>
      <c r="AD628">
        <v>8.7173291888633901</v>
      </c>
      <c r="AE628">
        <v>10.694883598273325</v>
      </c>
      <c r="AF628">
        <v>1.9775544094099349</v>
      </c>
      <c r="AG628">
        <v>0.13329652701678382</v>
      </c>
    </row>
    <row r="629" spans="1:62" x14ac:dyDescent="0.35">
      <c r="A629">
        <v>53</v>
      </c>
      <c r="B629">
        <v>16</v>
      </c>
      <c r="C629" t="s">
        <v>139</v>
      </c>
      <c r="D629" t="s">
        <v>27</v>
      </c>
      <c r="G629">
        <v>0.5</v>
      </c>
      <c r="H629">
        <v>0.5</v>
      </c>
      <c r="I629">
        <v>6882</v>
      </c>
      <c r="J629">
        <v>7807</v>
      </c>
      <c r="L629">
        <v>3510</v>
      </c>
      <c r="M629">
        <v>5.6950000000000003</v>
      </c>
      <c r="N629">
        <v>6.8920000000000003</v>
      </c>
      <c r="O629">
        <v>1.198</v>
      </c>
      <c r="Q629">
        <v>0.251</v>
      </c>
      <c r="R629">
        <v>1</v>
      </c>
      <c r="S629">
        <v>0</v>
      </c>
      <c r="T629">
        <v>0</v>
      </c>
      <c r="V629">
        <v>0</v>
      </c>
      <c r="Y629" s="11">
        <v>44851</v>
      </c>
      <c r="Z629">
        <v>0.93722222222222218</v>
      </c>
      <c r="AB629">
        <v>1</v>
      </c>
      <c r="AD629">
        <v>6.881643597328952</v>
      </c>
      <c r="AE629">
        <v>8.1835801352006872</v>
      </c>
      <c r="AF629">
        <v>1.3019365378717351</v>
      </c>
      <c r="AG629">
        <v>0.36357193845152003</v>
      </c>
    </row>
    <row r="630" spans="1:62" x14ac:dyDescent="0.35">
      <c r="A630">
        <v>54</v>
      </c>
      <c r="B630">
        <v>16</v>
      </c>
      <c r="C630" t="s">
        <v>139</v>
      </c>
      <c r="D630" t="s">
        <v>27</v>
      </c>
      <c r="G630">
        <v>0.5</v>
      </c>
      <c r="H630">
        <v>0.5</v>
      </c>
      <c r="I630">
        <v>5702</v>
      </c>
      <c r="J630">
        <v>7836</v>
      </c>
      <c r="L630">
        <v>3463</v>
      </c>
      <c r="M630">
        <v>4.7889999999999997</v>
      </c>
      <c r="N630">
        <v>6.9169999999999998</v>
      </c>
      <c r="O630">
        <v>2.1280000000000001</v>
      </c>
      <c r="Q630">
        <v>0.246</v>
      </c>
      <c r="R630">
        <v>1</v>
      </c>
      <c r="S630">
        <v>0</v>
      </c>
      <c r="T630">
        <v>0</v>
      </c>
      <c r="V630">
        <v>0</v>
      </c>
      <c r="Y630" s="11">
        <v>44851</v>
      </c>
      <c r="Z630">
        <v>0.94430555555555562</v>
      </c>
      <c r="AB630">
        <v>1</v>
      </c>
      <c r="AD630">
        <v>5.7158152883888897</v>
      </c>
      <c r="AE630">
        <v>8.2135751106657224</v>
      </c>
      <c r="AF630">
        <v>2.4977598222768327</v>
      </c>
      <c r="AG630">
        <v>0.35871860018361307</v>
      </c>
      <c r="AK630">
        <v>0.2072075001180376</v>
      </c>
      <c r="AQ630">
        <v>0.70768552781362648</v>
      </c>
      <c r="AW630">
        <v>2.8331653150978884</v>
      </c>
      <c r="BC630">
        <v>0.40220049129414698</v>
      </c>
      <c r="BG630">
        <v>5.7217432289428221</v>
      </c>
      <c r="BH630">
        <v>8.1846144446994806</v>
      </c>
      <c r="BI630">
        <v>2.462871215756659</v>
      </c>
      <c r="BJ630">
        <v>0.35944143779798221</v>
      </c>
    </row>
    <row r="631" spans="1:62" x14ac:dyDescent="0.35">
      <c r="A631">
        <v>55</v>
      </c>
      <c r="B631">
        <v>16</v>
      </c>
      <c r="C631" t="s">
        <v>139</v>
      </c>
      <c r="D631" t="s">
        <v>27</v>
      </c>
      <c r="G631">
        <v>0.5</v>
      </c>
      <c r="H631">
        <v>0.5</v>
      </c>
      <c r="I631">
        <v>5714</v>
      </c>
      <c r="J631">
        <v>7780</v>
      </c>
      <c r="L631">
        <v>3477</v>
      </c>
      <c r="M631">
        <v>4.7990000000000004</v>
      </c>
      <c r="N631">
        <v>6.8689999999999998</v>
      </c>
      <c r="O631">
        <v>2.0710000000000002</v>
      </c>
      <c r="Q631">
        <v>0.248</v>
      </c>
      <c r="R631">
        <v>1</v>
      </c>
      <c r="S631">
        <v>0</v>
      </c>
      <c r="T631">
        <v>0</v>
      </c>
      <c r="V631">
        <v>0</v>
      </c>
      <c r="Y631" s="11">
        <v>44851</v>
      </c>
      <c r="Z631">
        <v>0.95179398148148142</v>
      </c>
      <c r="AB631">
        <v>1</v>
      </c>
      <c r="AD631">
        <v>5.7276711694967553</v>
      </c>
      <c r="AE631">
        <v>8.1556537787332406</v>
      </c>
      <c r="AF631">
        <v>2.4279826092364853</v>
      </c>
      <c r="AG631">
        <v>0.3601642754123513</v>
      </c>
    </row>
    <row r="632" spans="1:62" x14ac:dyDescent="0.35">
      <c r="A632">
        <v>56</v>
      </c>
      <c r="B632">
        <v>17</v>
      </c>
      <c r="C632" t="s">
        <v>140</v>
      </c>
      <c r="D632" t="s">
        <v>27</v>
      </c>
      <c r="G632">
        <v>0.5</v>
      </c>
      <c r="H632">
        <v>0.5</v>
      </c>
      <c r="I632">
        <v>4626</v>
      </c>
      <c r="J632">
        <v>7145</v>
      </c>
      <c r="L632">
        <v>2133</v>
      </c>
      <c r="M632">
        <v>3.964</v>
      </c>
      <c r="N632">
        <v>6.3319999999999999</v>
      </c>
      <c r="O632">
        <v>2.3679999999999999</v>
      </c>
      <c r="Q632">
        <v>0.107</v>
      </c>
      <c r="R632">
        <v>1</v>
      </c>
      <c r="S632">
        <v>0</v>
      </c>
      <c r="T632">
        <v>0</v>
      </c>
      <c r="V632">
        <v>0</v>
      </c>
      <c r="Y632" s="11">
        <v>44851</v>
      </c>
      <c r="Z632">
        <v>0.96484953703703702</v>
      </c>
      <c r="AB632">
        <v>1</v>
      </c>
      <c r="AD632">
        <v>4.6527379490503256</v>
      </c>
      <c r="AE632">
        <v>7.4988672469988389</v>
      </c>
      <c r="AF632">
        <v>2.8461292979485133</v>
      </c>
      <c r="AG632">
        <v>0.22137945345347887</v>
      </c>
    </row>
    <row r="633" spans="1:62" x14ac:dyDescent="0.35">
      <c r="A633">
        <v>57</v>
      </c>
      <c r="B633">
        <v>17</v>
      </c>
      <c r="C633" t="s">
        <v>140</v>
      </c>
      <c r="D633" t="s">
        <v>27</v>
      </c>
      <c r="G633">
        <v>0.5</v>
      </c>
      <c r="H633">
        <v>0.5</v>
      </c>
      <c r="I633">
        <v>3995</v>
      </c>
      <c r="J633">
        <v>7087</v>
      </c>
      <c r="L633">
        <v>2168</v>
      </c>
      <c r="M633">
        <v>3.48</v>
      </c>
      <c r="N633">
        <v>6.282</v>
      </c>
      <c r="O633">
        <v>2.802</v>
      </c>
      <c r="Q633">
        <v>0.111</v>
      </c>
      <c r="R633">
        <v>1</v>
      </c>
      <c r="S633">
        <v>0</v>
      </c>
      <c r="T633">
        <v>0</v>
      </c>
      <c r="V633">
        <v>0</v>
      </c>
      <c r="Y633" s="11">
        <v>44851</v>
      </c>
      <c r="Z633">
        <v>0.9719444444444445</v>
      </c>
      <c r="AB633">
        <v>1</v>
      </c>
      <c r="AD633">
        <v>4.0293162007950896</v>
      </c>
      <c r="AE633">
        <v>7.4388772960687675</v>
      </c>
      <c r="AF633">
        <v>3.4095610952736779</v>
      </c>
      <c r="AG633">
        <v>0.22499364152532453</v>
      </c>
      <c r="AK633">
        <v>0.17178773423562008</v>
      </c>
      <c r="AQ633">
        <v>0.98234283199741057</v>
      </c>
      <c r="AW633">
        <v>2.3292182548175053</v>
      </c>
      <c r="BC633">
        <v>1.5727263030026959</v>
      </c>
      <c r="BG633">
        <v>4.0258582354719614</v>
      </c>
      <c r="BH633">
        <v>7.4755952832759665</v>
      </c>
      <c r="BI633">
        <v>3.4497370478040046</v>
      </c>
      <c r="BJ633">
        <v>0.2232381787475709</v>
      </c>
    </row>
    <row r="634" spans="1:62" x14ac:dyDescent="0.35">
      <c r="A634">
        <v>58</v>
      </c>
      <c r="B634">
        <v>17</v>
      </c>
      <c r="C634" t="s">
        <v>140</v>
      </c>
      <c r="D634" t="s">
        <v>27</v>
      </c>
      <c r="G634">
        <v>0.5</v>
      </c>
      <c r="H634">
        <v>0.5</v>
      </c>
      <c r="I634">
        <v>3988</v>
      </c>
      <c r="J634">
        <v>7158</v>
      </c>
      <c r="L634">
        <v>2134</v>
      </c>
      <c r="M634">
        <v>3.4740000000000002</v>
      </c>
      <c r="N634">
        <v>6.343</v>
      </c>
      <c r="O634">
        <v>2.8690000000000002</v>
      </c>
      <c r="Q634">
        <v>0.107</v>
      </c>
      <c r="R634">
        <v>1</v>
      </c>
      <c r="S634">
        <v>0</v>
      </c>
      <c r="T634">
        <v>0</v>
      </c>
      <c r="V634">
        <v>0</v>
      </c>
      <c r="Y634" s="11">
        <v>44851</v>
      </c>
      <c r="Z634">
        <v>0.97947916666666668</v>
      </c>
      <c r="AB634">
        <v>1</v>
      </c>
      <c r="AD634">
        <v>4.0224002701488342</v>
      </c>
      <c r="AE634">
        <v>7.5123132704831654</v>
      </c>
      <c r="AF634">
        <v>3.4899130003343313</v>
      </c>
      <c r="AG634">
        <v>0.22148271596981731</v>
      </c>
    </row>
    <row r="635" spans="1:62" x14ac:dyDescent="0.35">
      <c r="A635">
        <v>59</v>
      </c>
      <c r="B635">
        <v>18</v>
      </c>
      <c r="C635" t="s">
        <v>141</v>
      </c>
      <c r="D635" t="s">
        <v>27</v>
      </c>
      <c r="G635">
        <v>0.5</v>
      </c>
      <c r="H635">
        <v>0.5</v>
      </c>
      <c r="I635">
        <v>5096</v>
      </c>
      <c r="J635">
        <v>8245</v>
      </c>
      <c r="L635">
        <v>18241</v>
      </c>
      <c r="M635">
        <v>4.3239999999999998</v>
      </c>
      <c r="N635">
        <v>7.2640000000000002</v>
      </c>
      <c r="O635">
        <v>2.94</v>
      </c>
      <c r="Q635">
        <v>1.792</v>
      </c>
      <c r="R635">
        <v>1</v>
      </c>
      <c r="S635">
        <v>0</v>
      </c>
      <c r="T635">
        <v>0</v>
      </c>
      <c r="V635">
        <v>0</v>
      </c>
      <c r="Y635" s="11">
        <v>44851</v>
      </c>
      <c r="Z635">
        <v>0.99254629629629632</v>
      </c>
      <c r="AB635">
        <v>1</v>
      </c>
      <c r="AD635">
        <v>5.1170932924417061</v>
      </c>
      <c r="AE635">
        <v>8.6366076956726054</v>
      </c>
      <c r="AF635">
        <v>3.5195144032308994</v>
      </c>
      <c r="AG635">
        <v>1.884732066633179</v>
      </c>
    </row>
    <row r="636" spans="1:62" x14ac:dyDescent="0.35">
      <c r="A636">
        <v>60</v>
      </c>
      <c r="B636">
        <v>18</v>
      </c>
      <c r="C636" t="s">
        <v>141</v>
      </c>
      <c r="D636" t="s">
        <v>27</v>
      </c>
      <c r="G636">
        <v>0.5</v>
      </c>
      <c r="H636">
        <v>0.5</v>
      </c>
      <c r="I636">
        <v>5398</v>
      </c>
      <c r="J636">
        <v>8324</v>
      </c>
      <c r="L636">
        <v>18519</v>
      </c>
      <c r="M636">
        <v>4.556</v>
      </c>
      <c r="N636">
        <v>7.33</v>
      </c>
      <c r="O636">
        <v>2.774</v>
      </c>
      <c r="Q636">
        <v>1.821</v>
      </c>
      <c r="R636">
        <v>1</v>
      </c>
      <c r="S636">
        <v>0</v>
      </c>
      <c r="T636">
        <v>0</v>
      </c>
      <c r="V636">
        <v>0</v>
      </c>
      <c r="Y636" s="11">
        <v>44851</v>
      </c>
      <c r="Z636">
        <v>0.99974537037037037</v>
      </c>
      <c r="AB636">
        <v>1</v>
      </c>
      <c r="AD636">
        <v>5.4154663003229766</v>
      </c>
      <c r="AE636">
        <v>8.7183181460773582</v>
      </c>
      <c r="AF636">
        <v>3.3028518457543816</v>
      </c>
      <c r="AG636">
        <v>1.9134390461752671</v>
      </c>
      <c r="AK636">
        <v>0.36421273617345407</v>
      </c>
      <c r="AQ636">
        <v>1.1814379221434352</v>
      </c>
      <c r="AW636">
        <v>3.7681977945211007</v>
      </c>
      <c r="BC636">
        <v>0.74198131741510465</v>
      </c>
      <c r="BG636">
        <v>5.4253462012461977</v>
      </c>
      <c r="BH636">
        <v>8.6671198258870383</v>
      </c>
      <c r="BI636">
        <v>3.2417736246408402</v>
      </c>
      <c r="BJ636">
        <v>1.92056415980262</v>
      </c>
    </row>
    <row r="637" spans="1:62" x14ac:dyDescent="0.35">
      <c r="A637">
        <v>61</v>
      </c>
      <c r="B637">
        <v>18</v>
      </c>
      <c r="C637" t="s">
        <v>141</v>
      </c>
      <c r="D637" t="s">
        <v>27</v>
      </c>
      <c r="G637">
        <v>0.5</v>
      </c>
      <c r="H637">
        <v>0.5</v>
      </c>
      <c r="I637">
        <v>5418</v>
      </c>
      <c r="J637">
        <v>8225</v>
      </c>
      <c r="L637">
        <v>18657</v>
      </c>
      <c r="M637">
        <v>4.5720000000000001</v>
      </c>
      <c r="N637">
        <v>7.2469999999999999</v>
      </c>
      <c r="O637">
        <v>2.6749999999999998</v>
      </c>
      <c r="Q637">
        <v>1.835</v>
      </c>
      <c r="R637">
        <v>1</v>
      </c>
      <c r="S637">
        <v>0</v>
      </c>
      <c r="T637">
        <v>0</v>
      </c>
      <c r="V637">
        <v>0</v>
      </c>
      <c r="Y637" s="11">
        <v>44852</v>
      </c>
      <c r="Z637">
        <v>7.3148148148148148E-3</v>
      </c>
      <c r="AB637">
        <v>1</v>
      </c>
      <c r="AD637">
        <v>5.4352261021694179</v>
      </c>
      <c r="AE637">
        <v>8.6159215056967167</v>
      </c>
      <c r="AF637">
        <v>3.1806954035272987</v>
      </c>
      <c r="AG637">
        <v>1.9276892734299729</v>
      </c>
    </row>
    <row r="638" spans="1:62" x14ac:dyDescent="0.35">
      <c r="A638">
        <v>62</v>
      </c>
      <c r="B638">
        <v>19</v>
      </c>
      <c r="C638" t="s">
        <v>142</v>
      </c>
      <c r="D638" t="s">
        <v>27</v>
      </c>
      <c r="G638">
        <v>0.5</v>
      </c>
      <c r="H638">
        <v>0.5</v>
      </c>
      <c r="I638">
        <v>7264</v>
      </c>
      <c r="J638">
        <v>10293</v>
      </c>
      <c r="L638">
        <v>1727</v>
      </c>
      <c r="M638">
        <v>5.9880000000000004</v>
      </c>
      <c r="N638">
        <v>8.9979999999999993</v>
      </c>
      <c r="O638">
        <v>3.01</v>
      </c>
      <c r="Q638">
        <v>6.5000000000000002E-2</v>
      </c>
      <c r="R638">
        <v>1</v>
      </c>
      <c r="S638">
        <v>0</v>
      </c>
      <c r="T638">
        <v>0</v>
      </c>
      <c r="V638">
        <v>0</v>
      </c>
      <c r="Y638" s="11">
        <v>44852</v>
      </c>
      <c r="Z638">
        <v>2.0532407407407405E-2</v>
      </c>
      <c r="AB638">
        <v>1</v>
      </c>
      <c r="AD638">
        <v>7.2590558125959888</v>
      </c>
      <c r="AE638">
        <v>10.754873549203397</v>
      </c>
      <c r="AF638">
        <v>3.4958177366074086</v>
      </c>
      <c r="AG638">
        <v>0.1794548718200695</v>
      </c>
    </row>
    <row r="639" spans="1:62" x14ac:dyDescent="0.35">
      <c r="A639">
        <v>63</v>
      </c>
      <c r="B639">
        <v>19</v>
      </c>
      <c r="C639" t="s">
        <v>142</v>
      </c>
      <c r="D639" t="s">
        <v>27</v>
      </c>
      <c r="G639">
        <v>0.5</v>
      </c>
      <c r="H639">
        <v>0.5</v>
      </c>
      <c r="I639">
        <v>7661</v>
      </c>
      <c r="J639">
        <v>10271</v>
      </c>
      <c r="L639">
        <v>1680</v>
      </c>
      <c r="M639">
        <v>6.2919999999999998</v>
      </c>
      <c r="N639">
        <v>8.98</v>
      </c>
      <c r="O639">
        <v>2.6880000000000002</v>
      </c>
      <c r="Q639">
        <v>0.06</v>
      </c>
      <c r="R639">
        <v>1</v>
      </c>
      <c r="S639">
        <v>0</v>
      </c>
      <c r="T639">
        <v>0</v>
      </c>
      <c r="V639">
        <v>0</v>
      </c>
      <c r="Y639" s="11">
        <v>44852</v>
      </c>
      <c r="Z639">
        <v>2.7743055555555559E-2</v>
      </c>
      <c r="AB639">
        <v>1</v>
      </c>
      <c r="AD639">
        <v>7.6512878792478576</v>
      </c>
      <c r="AE639">
        <v>10.732118740229923</v>
      </c>
      <c r="AF639">
        <v>3.0808308609820658</v>
      </c>
      <c r="AG639">
        <v>0.17460153355216249</v>
      </c>
      <c r="AK639">
        <v>0.11614707385251043</v>
      </c>
      <c r="AQ639">
        <v>0.32713951468994856</v>
      </c>
      <c r="AW639">
        <v>0.84922050614356626</v>
      </c>
      <c r="BC639">
        <v>1.642372223620409</v>
      </c>
      <c r="BG639">
        <v>7.655733834663307</v>
      </c>
      <c r="BH639">
        <v>10.749702001709426</v>
      </c>
      <c r="BI639">
        <v>3.0939681670461208</v>
      </c>
      <c r="BJ639">
        <v>0.17604720878090074</v>
      </c>
    </row>
    <row r="640" spans="1:62" x14ac:dyDescent="0.35">
      <c r="A640">
        <v>64</v>
      </c>
      <c r="B640">
        <v>19</v>
      </c>
      <c r="C640" t="s">
        <v>142</v>
      </c>
      <c r="D640" t="s">
        <v>27</v>
      </c>
      <c r="G640">
        <v>0.5</v>
      </c>
      <c r="H640">
        <v>0.5</v>
      </c>
      <c r="I640">
        <v>7670</v>
      </c>
      <c r="J640">
        <v>10305</v>
      </c>
      <c r="L640">
        <v>1708</v>
      </c>
      <c r="M640">
        <v>6.2990000000000004</v>
      </c>
      <c r="N640">
        <v>9.0090000000000003</v>
      </c>
      <c r="O640">
        <v>2.71</v>
      </c>
      <c r="Q640">
        <v>6.3E-2</v>
      </c>
      <c r="R640">
        <v>1</v>
      </c>
      <c r="S640">
        <v>0</v>
      </c>
      <c r="T640">
        <v>0</v>
      </c>
      <c r="V640">
        <v>0</v>
      </c>
      <c r="Y640" s="11">
        <v>44852</v>
      </c>
      <c r="Z640">
        <v>3.5451388888888886E-2</v>
      </c>
      <c r="AB640">
        <v>1</v>
      </c>
      <c r="AD640">
        <v>7.6601797900787556</v>
      </c>
      <c r="AE640">
        <v>10.767285263188931</v>
      </c>
      <c r="AF640">
        <v>3.1071054731101757</v>
      </c>
      <c r="AG640">
        <v>0.17749288400963903</v>
      </c>
    </row>
    <row r="641" spans="1:62" x14ac:dyDescent="0.35">
      <c r="A641">
        <v>65</v>
      </c>
      <c r="B641">
        <v>20</v>
      </c>
      <c r="C641" t="s">
        <v>143</v>
      </c>
      <c r="D641" t="s">
        <v>27</v>
      </c>
      <c r="G641">
        <v>0.5</v>
      </c>
      <c r="H641">
        <v>0.5</v>
      </c>
      <c r="I641">
        <v>4502</v>
      </c>
      <c r="J641">
        <v>5882</v>
      </c>
      <c r="L641">
        <v>2052</v>
      </c>
      <c r="M641">
        <v>3.8690000000000002</v>
      </c>
      <c r="N641">
        <v>5.2619999999999996</v>
      </c>
      <c r="O641">
        <v>1.393</v>
      </c>
      <c r="Q641">
        <v>9.9000000000000005E-2</v>
      </c>
      <c r="R641">
        <v>1</v>
      </c>
      <c r="S641">
        <v>0</v>
      </c>
      <c r="T641">
        <v>0</v>
      </c>
      <c r="V641">
        <v>0</v>
      </c>
      <c r="Y641" s="11">
        <v>44852</v>
      </c>
      <c r="Z641">
        <v>4.854166666666667E-2</v>
      </c>
      <c r="AB641">
        <v>1</v>
      </c>
      <c r="AD641">
        <v>4.530227177602387</v>
      </c>
      <c r="AE641">
        <v>6.1925343500215968</v>
      </c>
      <c r="AF641">
        <v>1.6623071724192098</v>
      </c>
      <c r="AG641">
        <v>0.21301518963006472</v>
      </c>
    </row>
    <row r="642" spans="1:62" x14ac:dyDescent="0.35">
      <c r="A642">
        <v>66</v>
      </c>
      <c r="B642">
        <v>20</v>
      </c>
      <c r="C642" t="s">
        <v>143</v>
      </c>
      <c r="D642" t="s">
        <v>27</v>
      </c>
      <c r="G642">
        <v>0.5</v>
      </c>
      <c r="H642">
        <v>0.5</v>
      </c>
      <c r="I642">
        <v>3033</v>
      </c>
      <c r="J642">
        <v>5941</v>
      </c>
      <c r="L642">
        <v>2046</v>
      </c>
      <c r="M642">
        <v>2.742</v>
      </c>
      <c r="N642">
        <v>5.3120000000000003</v>
      </c>
      <c r="O642">
        <v>2.57</v>
      </c>
      <c r="Q642">
        <v>9.8000000000000004E-2</v>
      </c>
      <c r="R642">
        <v>1</v>
      </c>
      <c r="S642">
        <v>0</v>
      </c>
      <c r="T642">
        <v>0</v>
      </c>
      <c r="V642">
        <v>0</v>
      </c>
      <c r="Y642" s="11">
        <v>44852</v>
      </c>
      <c r="Z642">
        <v>5.5520833333333332E-2</v>
      </c>
      <c r="AB642">
        <v>1</v>
      </c>
      <c r="AD642">
        <v>3.0788697319812424</v>
      </c>
      <c r="AE642">
        <v>6.2535586104504626</v>
      </c>
      <c r="AF642">
        <v>3.1746888784692202</v>
      </c>
      <c r="AG642">
        <v>0.21239561453203404</v>
      </c>
      <c r="AK642">
        <v>1.324376601864262</v>
      </c>
      <c r="AQ642">
        <v>0.68042798657167292</v>
      </c>
      <c r="AW642">
        <v>5.9837795972388079E-2</v>
      </c>
      <c r="BC642">
        <v>0.3881891427073465</v>
      </c>
      <c r="BG642">
        <v>3.0586159350886395</v>
      </c>
      <c r="BH642">
        <v>6.2323552657251788</v>
      </c>
      <c r="BI642">
        <v>3.1737393306365393</v>
      </c>
      <c r="BJ642">
        <v>0.21280866459738781</v>
      </c>
    </row>
    <row r="643" spans="1:62" x14ac:dyDescent="0.35">
      <c r="A643">
        <v>67</v>
      </c>
      <c r="B643">
        <v>20</v>
      </c>
      <c r="C643" t="s">
        <v>143</v>
      </c>
      <c r="D643" t="s">
        <v>27</v>
      </c>
      <c r="G643">
        <v>0.5</v>
      </c>
      <c r="H643">
        <v>0.5</v>
      </c>
      <c r="I643">
        <v>2992</v>
      </c>
      <c r="J643">
        <v>5900</v>
      </c>
      <c r="L643">
        <v>2054</v>
      </c>
      <c r="M643">
        <v>2.71</v>
      </c>
      <c r="N643">
        <v>5.2770000000000001</v>
      </c>
      <c r="O643">
        <v>2.5670000000000002</v>
      </c>
      <c r="Q643">
        <v>9.9000000000000005E-2</v>
      </c>
      <c r="R643">
        <v>1</v>
      </c>
      <c r="S643">
        <v>0</v>
      </c>
      <c r="T643">
        <v>0</v>
      </c>
      <c r="V643">
        <v>0</v>
      </c>
      <c r="Y643" s="11">
        <v>44852</v>
      </c>
      <c r="Z643">
        <v>6.2881944444444449E-2</v>
      </c>
      <c r="AB643">
        <v>1</v>
      </c>
      <c r="AD643">
        <v>3.0383621381960366</v>
      </c>
      <c r="AE643">
        <v>6.2111519209998951</v>
      </c>
      <c r="AF643">
        <v>3.1727897828038585</v>
      </c>
      <c r="AG643">
        <v>0.21322171466274159</v>
      </c>
    </row>
    <row r="644" spans="1:62" x14ac:dyDescent="0.35">
      <c r="A644">
        <v>68</v>
      </c>
      <c r="B644">
        <v>3</v>
      </c>
      <c r="C644" t="s">
        <v>28</v>
      </c>
      <c r="D644" t="s">
        <v>27</v>
      </c>
      <c r="G644">
        <v>0.5</v>
      </c>
      <c r="H644">
        <v>0.5</v>
      </c>
      <c r="I644">
        <v>1015</v>
      </c>
      <c r="J644">
        <v>476</v>
      </c>
      <c r="L644">
        <v>260</v>
      </c>
      <c r="M644">
        <v>1.1930000000000001</v>
      </c>
      <c r="N644">
        <v>0.68200000000000005</v>
      </c>
      <c r="O644">
        <v>0</v>
      </c>
      <c r="Q644">
        <v>0</v>
      </c>
      <c r="R644">
        <v>1</v>
      </c>
      <c r="S644">
        <v>0</v>
      </c>
      <c r="T644">
        <v>0</v>
      </c>
      <c r="V644">
        <v>0</v>
      </c>
      <c r="Y644" s="11">
        <v>44852</v>
      </c>
      <c r="Z644">
        <v>7.4837962962962967E-2</v>
      </c>
      <c r="AB644">
        <v>1</v>
      </c>
      <c r="AD644">
        <v>1.0851057256752725</v>
      </c>
      <c r="AE644">
        <v>0.60105719953943648</v>
      </c>
      <c r="AF644">
        <v>-0.48404852613583604</v>
      </c>
      <c r="AG644">
        <v>2.7968760351568141E-2</v>
      </c>
    </row>
    <row r="645" spans="1:62" x14ac:dyDescent="0.35">
      <c r="A645">
        <v>69</v>
      </c>
      <c r="B645">
        <v>3</v>
      </c>
      <c r="C645" t="s">
        <v>28</v>
      </c>
      <c r="D645" t="s">
        <v>27</v>
      </c>
      <c r="G645">
        <v>0.5</v>
      </c>
      <c r="H645">
        <v>0.5</v>
      </c>
      <c r="I645">
        <v>180</v>
      </c>
      <c r="J645">
        <v>439</v>
      </c>
      <c r="L645">
        <v>287</v>
      </c>
      <c r="M645">
        <v>0.55300000000000005</v>
      </c>
      <c r="N645">
        <v>0.65</v>
      </c>
      <c r="O645">
        <v>9.7000000000000003E-2</v>
      </c>
      <c r="Q645">
        <v>0</v>
      </c>
      <c r="R645">
        <v>1</v>
      </c>
      <c r="S645">
        <v>0</v>
      </c>
      <c r="T645">
        <v>0</v>
      </c>
      <c r="V645">
        <v>0</v>
      </c>
      <c r="Y645" s="11">
        <v>44852</v>
      </c>
      <c r="Z645">
        <v>8.0937499999999996E-2</v>
      </c>
      <c r="AB645">
        <v>1</v>
      </c>
      <c r="AD645">
        <v>0.26013399858633063</v>
      </c>
      <c r="AE645">
        <v>0.56278774808404619</v>
      </c>
      <c r="AF645">
        <v>0.30265374949771556</v>
      </c>
      <c r="AG645">
        <v>3.075684829270621E-2</v>
      </c>
      <c r="AK645">
        <v>9.9682546506991017</v>
      </c>
      <c r="AQ645">
        <v>4.1395251200965957</v>
      </c>
      <c r="AW645">
        <v>14.833019276920449</v>
      </c>
      <c r="BC645">
        <v>22.816443540999789</v>
      </c>
      <c r="BG645">
        <v>0.24778412243230455</v>
      </c>
      <c r="BH645">
        <v>0.574682307320181</v>
      </c>
      <c r="BI645">
        <v>0.32689818488787648</v>
      </c>
      <c r="BJ645">
        <v>2.760734154438358E-2</v>
      </c>
    </row>
    <row r="646" spans="1:62" x14ac:dyDescent="0.35">
      <c r="A646">
        <v>70</v>
      </c>
      <c r="B646">
        <v>3</v>
      </c>
      <c r="C646" t="s">
        <v>28</v>
      </c>
      <c r="D646" t="s">
        <v>27</v>
      </c>
      <c r="G646">
        <v>0.5</v>
      </c>
      <c r="H646">
        <v>0.5</v>
      </c>
      <c r="I646">
        <v>155</v>
      </c>
      <c r="J646">
        <v>462</v>
      </c>
      <c r="L646">
        <v>226</v>
      </c>
      <c r="M646">
        <v>0.53400000000000003</v>
      </c>
      <c r="N646">
        <v>0.67</v>
      </c>
      <c r="O646">
        <v>0.13600000000000001</v>
      </c>
      <c r="Q646">
        <v>0</v>
      </c>
      <c r="R646">
        <v>1</v>
      </c>
      <c r="S646">
        <v>0</v>
      </c>
      <c r="T646">
        <v>0</v>
      </c>
      <c r="V646">
        <v>0</v>
      </c>
      <c r="Y646" s="11">
        <v>44852</v>
      </c>
      <c r="Z646">
        <v>8.7326388888888884E-2</v>
      </c>
      <c r="AB646">
        <v>1</v>
      </c>
      <c r="AD646">
        <v>0.23543424627827847</v>
      </c>
      <c r="AE646">
        <v>0.5865768665563158</v>
      </c>
      <c r="AF646">
        <v>0.35114262027803733</v>
      </c>
      <c r="AG646">
        <v>2.4457834796060951E-2</v>
      </c>
    </row>
    <row r="647" spans="1:62" x14ac:dyDescent="0.35">
      <c r="A647">
        <v>71</v>
      </c>
      <c r="B647">
        <v>1</v>
      </c>
      <c r="C647" t="s">
        <v>71</v>
      </c>
      <c r="D647" t="s">
        <v>27</v>
      </c>
      <c r="G647">
        <v>0.3</v>
      </c>
      <c r="H647">
        <v>0.3</v>
      </c>
      <c r="I647">
        <v>767</v>
      </c>
      <c r="J647">
        <v>169</v>
      </c>
      <c r="L647">
        <v>75</v>
      </c>
      <c r="M647">
        <v>1.6719999999999999</v>
      </c>
      <c r="N647">
        <v>0.70299999999999996</v>
      </c>
      <c r="O647">
        <v>0</v>
      </c>
      <c r="Q647">
        <v>0</v>
      </c>
      <c r="R647">
        <v>1</v>
      </c>
      <c r="S647">
        <v>0</v>
      </c>
      <c r="T647">
        <v>0</v>
      </c>
      <c r="V647">
        <v>0</v>
      </c>
      <c r="Y647" s="11">
        <v>44852</v>
      </c>
      <c r="Z647">
        <v>9.9363425925925911E-2</v>
      </c>
      <c r="AB647">
        <v>3</v>
      </c>
      <c r="AC647" t="s">
        <v>199</v>
      </c>
      <c r="AD647">
        <v>1.4001403046323255</v>
      </c>
      <c r="AE647">
        <v>0.47254030568262739</v>
      </c>
      <c r="AF647">
        <v>-0.92759999894969813</v>
      </c>
      <c r="AG647">
        <v>1.4775324714925828E-2</v>
      </c>
    </row>
    <row r="648" spans="1:62" x14ac:dyDescent="0.35">
      <c r="A648">
        <v>72</v>
      </c>
      <c r="B648">
        <v>1</v>
      </c>
      <c r="C648" t="s">
        <v>71</v>
      </c>
      <c r="D648" t="s">
        <v>27</v>
      </c>
      <c r="G648">
        <v>0.3</v>
      </c>
      <c r="H648">
        <v>0.3</v>
      </c>
      <c r="I648">
        <v>688</v>
      </c>
      <c r="J648">
        <v>237</v>
      </c>
      <c r="L648">
        <v>68</v>
      </c>
      <c r="M648">
        <v>1.571</v>
      </c>
      <c r="N648">
        <v>0.79800000000000004</v>
      </c>
      <c r="O648">
        <v>0</v>
      </c>
      <c r="Q648">
        <v>0</v>
      </c>
      <c r="R648">
        <v>1</v>
      </c>
      <c r="S648">
        <v>0</v>
      </c>
      <c r="T648">
        <v>0</v>
      </c>
      <c r="V648">
        <v>0</v>
      </c>
      <c r="Y648" s="11">
        <v>44852</v>
      </c>
      <c r="Z648">
        <v>0.10503472222222222</v>
      </c>
      <c r="AB648">
        <v>3</v>
      </c>
      <c r="AC648" t="s">
        <v>199</v>
      </c>
      <c r="AD648">
        <v>1.2700549424765839</v>
      </c>
      <c r="AE648">
        <v>0.58976204887931849</v>
      </c>
      <c r="AF648">
        <v>-0.68029289359726541</v>
      </c>
      <c r="AG648">
        <v>1.3570595357643949E-2</v>
      </c>
      <c r="AI648">
        <v>8.9173121960007204</v>
      </c>
      <c r="AK648">
        <v>66.747806040488769</v>
      </c>
      <c r="AO648">
        <v>12.906296749626003</v>
      </c>
      <c r="AQ648">
        <v>135.08907541808099</v>
      </c>
      <c r="AU648">
        <v>25.19422863485017</v>
      </c>
      <c r="AW648">
        <v>357.31294304124407</v>
      </c>
      <c r="BA648">
        <v>21.029713114754099</v>
      </c>
      <c r="BC648">
        <v>187.30615725119253</v>
      </c>
      <c r="BG648">
        <v>0.95225146277964623</v>
      </c>
      <c r="BH648">
        <v>1.8171426541152598</v>
      </c>
      <c r="BI648">
        <v>0.86489119133561354</v>
      </c>
      <c r="BJ648">
        <v>0.21381382495728193</v>
      </c>
    </row>
    <row r="649" spans="1:62" x14ac:dyDescent="0.35">
      <c r="A649">
        <v>73</v>
      </c>
      <c r="B649">
        <v>1</v>
      </c>
      <c r="C649" t="s">
        <v>71</v>
      </c>
      <c r="D649" t="s">
        <v>27</v>
      </c>
      <c r="G649">
        <v>0.3</v>
      </c>
      <c r="H649">
        <v>0.3</v>
      </c>
      <c r="I649">
        <v>302</v>
      </c>
      <c r="J649">
        <v>1661</v>
      </c>
      <c r="L649">
        <v>2395</v>
      </c>
      <c r="M649">
        <v>1.077</v>
      </c>
      <c r="N649">
        <v>2.81</v>
      </c>
      <c r="O649">
        <v>1.7330000000000001</v>
      </c>
      <c r="Q649">
        <v>0.224</v>
      </c>
      <c r="R649">
        <v>1</v>
      </c>
      <c r="S649">
        <v>0</v>
      </c>
      <c r="T649">
        <v>0</v>
      </c>
      <c r="V649">
        <v>0</v>
      </c>
      <c r="Y649" s="11">
        <v>44852</v>
      </c>
      <c r="Z649">
        <v>0.11140046296296297</v>
      </c>
      <c r="AB649">
        <v>3</v>
      </c>
      <c r="AC649" t="s">
        <v>199</v>
      </c>
      <c r="AD649">
        <v>0.63444798308270856</v>
      </c>
      <c r="AE649">
        <v>3.0445232593512008</v>
      </c>
      <c r="AF649">
        <v>2.4100752762684925</v>
      </c>
      <c r="AG649">
        <v>0.41405705455691993</v>
      </c>
    </row>
    <row r="650" spans="1:62" x14ac:dyDescent="0.35">
      <c r="A650">
        <v>74</v>
      </c>
      <c r="B650">
        <v>21</v>
      </c>
      <c r="C650" t="s">
        <v>145</v>
      </c>
      <c r="D650" t="s">
        <v>27</v>
      </c>
      <c r="G650">
        <v>0.5</v>
      </c>
      <c r="H650">
        <v>0.5</v>
      </c>
      <c r="I650">
        <v>4915</v>
      </c>
      <c r="J650">
        <v>7072</v>
      </c>
      <c r="L650">
        <v>8747</v>
      </c>
      <c r="M650">
        <v>4.1859999999999999</v>
      </c>
      <c r="N650">
        <v>6.27</v>
      </c>
      <c r="O650">
        <v>2.0840000000000001</v>
      </c>
      <c r="Q650">
        <v>0.79900000000000004</v>
      </c>
      <c r="R650">
        <v>1</v>
      </c>
      <c r="S650">
        <v>0</v>
      </c>
      <c r="T650">
        <v>0</v>
      </c>
      <c r="V650">
        <v>0</v>
      </c>
      <c r="Y650" s="11">
        <v>44852</v>
      </c>
      <c r="Z650">
        <v>0.12442129629629629</v>
      </c>
      <c r="AB650">
        <v>1</v>
      </c>
      <c r="AD650">
        <v>4.9382670857314084</v>
      </c>
      <c r="AE650">
        <v>7.4233626535868531</v>
      </c>
      <c r="AF650">
        <v>2.4850955678554447</v>
      </c>
      <c r="AG650">
        <v>0.90435773651596552</v>
      </c>
    </row>
    <row r="651" spans="1:62" x14ac:dyDescent="0.35">
      <c r="A651">
        <v>75</v>
      </c>
      <c r="B651">
        <v>21</v>
      </c>
      <c r="C651" t="s">
        <v>145</v>
      </c>
      <c r="D651" t="s">
        <v>27</v>
      </c>
      <c r="G651">
        <v>0.5</v>
      </c>
      <c r="H651">
        <v>0.5</v>
      </c>
      <c r="I651">
        <v>6111</v>
      </c>
      <c r="J651">
        <v>7043</v>
      </c>
      <c r="L651">
        <v>8811</v>
      </c>
      <c r="M651">
        <v>5.1029999999999998</v>
      </c>
      <c r="N651">
        <v>6.2450000000000001</v>
      </c>
      <c r="O651">
        <v>1.1419999999999999</v>
      </c>
      <c r="Q651">
        <v>0.80500000000000005</v>
      </c>
      <c r="R651">
        <v>1</v>
      </c>
      <c r="S651">
        <v>0</v>
      </c>
      <c r="T651">
        <v>0</v>
      </c>
      <c r="V651">
        <v>0</v>
      </c>
      <c r="Y651" s="11">
        <v>44852</v>
      </c>
      <c r="Z651">
        <v>0.1315625</v>
      </c>
      <c r="AB651">
        <v>1</v>
      </c>
      <c r="AD651">
        <v>6.1199032361486232</v>
      </c>
      <c r="AE651">
        <v>7.3933676781218169</v>
      </c>
      <c r="AF651">
        <v>1.2734644419731938</v>
      </c>
      <c r="AG651">
        <v>0.91096653756162627</v>
      </c>
      <c r="AK651">
        <v>0.82674153380186732</v>
      </c>
      <c r="AQ651">
        <v>0.90521440272396991</v>
      </c>
      <c r="AW651">
        <v>8.8283400048189105</v>
      </c>
      <c r="BC651">
        <v>2.3975173071062383</v>
      </c>
      <c r="BG651">
        <v>6.0947094887944093</v>
      </c>
      <c r="BH651">
        <v>7.4269827368326329</v>
      </c>
      <c r="BI651">
        <v>1.3322732480382231</v>
      </c>
      <c r="BJ651">
        <v>0.90017560460425861</v>
      </c>
    </row>
    <row r="652" spans="1:62" x14ac:dyDescent="0.35">
      <c r="A652">
        <v>76</v>
      </c>
      <c r="B652">
        <v>21</v>
      </c>
      <c r="C652" t="s">
        <v>145</v>
      </c>
      <c r="D652" t="s">
        <v>27</v>
      </c>
      <c r="G652">
        <v>0.5</v>
      </c>
      <c r="H652">
        <v>0.5</v>
      </c>
      <c r="I652">
        <v>6060</v>
      </c>
      <c r="J652">
        <v>7108</v>
      </c>
      <c r="L652">
        <v>8602</v>
      </c>
      <c r="M652">
        <v>5.0640000000000001</v>
      </c>
      <c r="N652">
        <v>6.3010000000000002</v>
      </c>
      <c r="O652">
        <v>1.2370000000000001</v>
      </c>
      <c r="Q652">
        <v>0.78400000000000003</v>
      </c>
      <c r="R652">
        <v>1</v>
      </c>
      <c r="S652">
        <v>0</v>
      </c>
      <c r="T652">
        <v>0</v>
      </c>
      <c r="V652">
        <v>0</v>
      </c>
      <c r="Y652" s="11">
        <v>44852</v>
      </c>
      <c r="Z652">
        <v>0.13918981481481482</v>
      </c>
      <c r="AB652">
        <v>1</v>
      </c>
      <c r="AD652">
        <v>6.0695157414401963</v>
      </c>
      <c r="AE652">
        <v>7.4605977955434488</v>
      </c>
      <c r="AF652">
        <v>1.3910820541032525</v>
      </c>
      <c r="AG652">
        <v>0.88938467164689095</v>
      </c>
    </row>
    <row r="653" spans="1:62" x14ac:dyDescent="0.35">
      <c r="A653">
        <v>77</v>
      </c>
      <c r="B653">
        <v>22</v>
      </c>
      <c r="C653" t="s">
        <v>181</v>
      </c>
      <c r="D653" t="s">
        <v>27</v>
      </c>
      <c r="G653">
        <v>0.5</v>
      </c>
      <c r="H653">
        <v>0.5</v>
      </c>
      <c r="I653">
        <v>8202</v>
      </c>
      <c r="J653">
        <v>10739</v>
      </c>
      <c r="L653">
        <v>1843</v>
      </c>
      <c r="M653">
        <v>6.7069999999999999</v>
      </c>
      <c r="N653">
        <v>9.3770000000000007</v>
      </c>
      <c r="O653">
        <v>2.67</v>
      </c>
      <c r="Q653">
        <v>7.6999999999999999E-2</v>
      </c>
      <c r="R653">
        <v>1</v>
      </c>
      <c r="S653">
        <v>0</v>
      </c>
      <c r="T653">
        <v>0</v>
      </c>
      <c r="V653">
        <v>0</v>
      </c>
      <c r="Y653" s="11">
        <v>44852</v>
      </c>
      <c r="Z653">
        <v>0.1525</v>
      </c>
      <c r="AB653">
        <v>1</v>
      </c>
      <c r="AD653">
        <v>8.1857905191941054</v>
      </c>
      <c r="AE653">
        <v>11.21617558566567</v>
      </c>
      <c r="AF653">
        <v>3.030385066471565</v>
      </c>
      <c r="AG653">
        <v>0.19143332371532934</v>
      </c>
    </row>
    <row r="654" spans="1:62" x14ac:dyDescent="0.35">
      <c r="A654">
        <v>78</v>
      </c>
      <c r="B654">
        <v>22</v>
      </c>
      <c r="C654" t="s">
        <v>181</v>
      </c>
      <c r="D654" t="s">
        <v>27</v>
      </c>
      <c r="G654">
        <v>0.5</v>
      </c>
      <c r="H654">
        <v>0.5</v>
      </c>
      <c r="I654">
        <v>8925</v>
      </c>
      <c r="J654">
        <v>10629</v>
      </c>
      <c r="L654">
        <v>1785</v>
      </c>
      <c r="M654">
        <v>7.2619999999999996</v>
      </c>
      <c r="N654">
        <v>9.2829999999999995</v>
      </c>
      <c r="O654">
        <v>2.0209999999999999</v>
      </c>
      <c r="Q654">
        <v>7.0999999999999994E-2</v>
      </c>
      <c r="R654">
        <v>1</v>
      </c>
      <c r="S654">
        <v>0</v>
      </c>
      <c r="T654">
        <v>0</v>
      </c>
      <c r="V654">
        <v>0</v>
      </c>
      <c r="Y654" s="11">
        <v>44852</v>
      </c>
      <c r="Z654">
        <v>0.1597800925925926</v>
      </c>
      <c r="AB654">
        <v>1</v>
      </c>
      <c r="AD654">
        <v>8.9001073559429731</v>
      </c>
      <c r="AE654">
        <v>11.102401540798294</v>
      </c>
      <c r="AF654">
        <v>2.2022941848553206</v>
      </c>
      <c r="AG654">
        <v>0.18544409776769943</v>
      </c>
      <c r="AK654">
        <v>0.58662087173323663</v>
      </c>
      <c r="AQ654">
        <v>0.69627414406820132</v>
      </c>
      <c r="AW654">
        <v>1.1381890057415465</v>
      </c>
      <c r="BC654">
        <v>1.6566796093011338</v>
      </c>
      <c r="BG654">
        <v>8.9262890933895083</v>
      </c>
      <c r="BH654">
        <v>11.141188147003081</v>
      </c>
      <c r="BI654">
        <v>2.2148990536135722</v>
      </c>
      <c r="BJ654">
        <v>0.18699303551277613</v>
      </c>
    </row>
    <row r="655" spans="1:62" x14ac:dyDescent="0.35">
      <c r="A655">
        <v>79</v>
      </c>
      <c r="B655">
        <v>22</v>
      </c>
      <c r="C655" t="s">
        <v>181</v>
      </c>
      <c r="D655" t="s">
        <v>27</v>
      </c>
      <c r="G655">
        <v>0.5</v>
      </c>
      <c r="H655">
        <v>0.5</v>
      </c>
      <c r="I655">
        <v>8978</v>
      </c>
      <c r="J655">
        <v>10704</v>
      </c>
      <c r="L655">
        <v>1815</v>
      </c>
      <c r="M655">
        <v>7.3019999999999996</v>
      </c>
      <c r="N655">
        <v>9.3469999999999995</v>
      </c>
      <c r="O655">
        <v>2.044</v>
      </c>
      <c r="Q655">
        <v>7.3999999999999996E-2</v>
      </c>
      <c r="R655">
        <v>1</v>
      </c>
      <c r="S655">
        <v>0</v>
      </c>
      <c r="T655">
        <v>0</v>
      </c>
      <c r="V655">
        <v>0</v>
      </c>
      <c r="Y655" s="11">
        <v>44852</v>
      </c>
      <c r="Z655">
        <v>0.16756944444444444</v>
      </c>
      <c r="AB655">
        <v>1</v>
      </c>
      <c r="AD655">
        <v>8.9524708308360434</v>
      </c>
      <c r="AE655">
        <v>11.179974753207867</v>
      </c>
      <c r="AF655">
        <v>2.2275039223718238</v>
      </c>
      <c r="AG655">
        <v>0.18854197325785282</v>
      </c>
    </row>
    <row r="656" spans="1:62" x14ac:dyDescent="0.35">
      <c r="A656">
        <v>80</v>
      </c>
      <c r="B656">
        <v>23</v>
      </c>
      <c r="C656" t="s">
        <v>182</v>
      </c>
      <c r="D656" t="s">
        <v>27</v>
      </c>
      <c r="G656">
        <v>0.5</v>
      </c>
      <c r="H656">
        <v>0.5</v>
      </c>
      <c r="I656">
        <v>4408</v>
      </c>
      <c r="J656">
        <v>3606</v>
      </c>
      <c r="L656">
        <v>1017</v>
      </c>
      <c r="M656">
        <v>3.7970000000000002</v>
      </c>
      <c r="N656">
        <v>3.3340000000000001</v>
      </c>
      <c r="O656">
        <v>0</v>
      </c>
      <c r="Q656">
        <v>0</v>
      </c>
      <c r="R656">
        <v>1</v>
      </c>
      <c r="S656">
        <v>0</v>
      </c>
      <c r="T656">
        <v>0</v>
      </c>
      <c r="V656">
        <v>0</v>
      </c>
      <c r="Y656" s="11">
        <v>44852</v>
      </c>
      <c r="Z656">
        <v>0.1807175925925926</v>
      </c>
      <c r="AB656">
        <v>1</v>
      </c>
      <c r="AD656">
        <v>4.4373561089241109</v>
      </c>
      <c r="AE656">
        <v>3.8384459307656971</v>
      </c>
      <c r="AF656">
        <v>-0.59891017815841385</v>
      </c>
      <c r="AG656">
        <v>0.10613848521977233</v>
      </c>
    </row>
    <row r="657" spans="1:62" x14ac:dyDescent="0.35">
      <c r="A657">
        <v>81</v>
      </c>
      <c r="B657">
        <v>23</v>
      </c>
      <c r="C657" t="s">
        <v>182</v>
      </c>
      <c r="D657" t="s">
        <v>27</v>
      </c>
      <c r="G657">
        <v>0.5</v>
      </c>
      <c r="H657">
        <v>0.5</v>
      </c>
      <c r="I657">
        <v>2484</v>
      </c>
      <c r="J657">
        <v>3656</v>
      </c>
      <c r="L657">
        <v>1011</v>
      </c>
      <c r="M657">
        <v>2.3210000000000002</v>
      </c>
      <c r="N657">
        <v>3.3759999999999999</v>
      </c>
      <c r="O657">
        <v>1.0549999999999999</v>
      </c>
      <c r="Q657">
        <v>0</v>
      </c>
      <c r="R657">
        <v>1</v>
      </c>
      <c r="S657">
        <v>0</v>
      </c>
      <c r="T657">
        <v>0</v>
      </c>
      <c r="V657">
        <v>0</v>
      </c>
      <c r="Y657" s="11">
        <v>44852</v>
      </c>
      <c r="Z657">
        <v>0.18758101851851852</v>
      </c>
      <c r="AB657">
        <v>1</v>
      </c>
      <c r="AD657">
        <v>2.5364631712964174</v>
      </c>
      <c r="AE657">
        <v>3.8901614057054132</v>
      </c>
      <c r="AF657">
        <v>1.3536982344089958</v>
      </c>
      <c r="AG657">
        <v>0.10551891012174164</v>
      </c>
      <c r="AK657">
        <v>7.5172892767916988</v>
      </c>
      <c r="AQ657">
        <v>0.90809072533348345</v>
      </c>
      <c r="AW657">
        <v>10.406151048679764</v>
      </c>
      <c r="BC657">
        <v>6.1649296382587044</v>
      </c>
      <c r="BG657">
        <v>2.4445800927104635</v>
      </c>
      <c r="BH657">
        <v>3.8725781442259097</v>
      </c>
      <c r="BI657">
        <v>1.4279980515154465</v>
      </c>
      <c r="BJ657">
        <v>0.10887494190274116</v>
      </c>
    </row>
    <row r="658" spans="1:62" x14ac:dyDescent="0.35">
      <c r="A658">
        <v>82</v>
      </c>
      <c r="B658">
        <v>23</v>
      </c>
      <c r="C658" t="s">
        <v>182</v>
      </c>
      <c r="D658" t="s">
        <v>27</v>
      </c>
      <c r="G658">
        <v>0.5</v>
      </c>
      <c r="H658">
        <v>0.5</v>
      </c>
      <c r="I658">
        <v>2298</v>
      </c>
      <c r="J658">
        <v>3622</v>
      </c>
      <c r="L658">
        <v>1076</v>
      </c>
      <c r="M658">
        <v>2.1779999999999999</v>
      </c>
      <c r="N658">
        <v>3.347</v>
      </c>
      <c r="O658">
        <v>1.169</v>
      </c>
      <c r="Q658">
        <v>0</v>
      </c>
      <c r="R658">
        <v>1</v>
      </c>
      <c r="S658">
        <v>0</v>
      </c>
      <c r="T658">
        <v>0</v>
      </c>
      <c r="V658">
        <v>0</v>
      </c>
      <c r="Y658" s="11">
        <v>44852</v>
      </c>
      <c r="Z658">
        <v>0.19495370370370368</v>
      </c>
      <c r="AB658">
        <v>1</v>
      </c>
      <c r="AD658">
        <v>2.3526970141245092</v>
      </c>
      <c r="AE658">
        <v>3.8549948827464062</v>
      </c>
      <c r="AF658">
        <v>1.5022978686218971</v>
      </c>
      <c r="AG658">
        <v>0.11223097368374067</v>
      </c>
    </row>
    <row r="659" spans="1:62" x14ac:dyDescent="0.35">
      <c r="A659">
        <v>83</v>
      </c>
      <c r="B659">
        <v>24</v>
      </c>
      <c r="C659" t="s">
        <v>183</v>
      </c>
      <c r="D659" t="s">
        <v>27</v>
      </c>
      <c r="G659">
        <v>0.5</v>
      </c>
      <c r="H659">
        <v>0.5</v>
      </c>
      <c r="I659">
        <v>3950</v>
      </c>
      <c r="J659">
        <v>6299</v>
      </c>
      <c r="L659">
        <v>984</v>
      </c>
      <c r="M659">
        <v>3.4460000000000002</v>
      </c>
      <c r="N659">
        <v>5.6150000000000002</v>
      </c>
      <c r="O659">
        <v>2.169</v>
      </c>
      <c r="Q659">
        <v>0</v>
      </c>
      <c r="R659">
        <v>1</v>
      </c>
      <c r="S659">
        <v>0</v>
      </c>
      <c r="T659">
        <v>0</v>
      </c>
      <c r="V659">
        <v>0</v>
      </c>
      <c r="Y659" s="11">
        <v>44852</v>
      </c>
      <c r="Z659">
        <v>0.20795138888888889</v>
      </c>
      <c r="AB659">
        <v>1</v>
      </c>
      <c r="AD659">
        <v>3.9848566466405955</v>
      </c>
      <c r="AE659">
        <v>6.6238414110188337</v>
      </c>
      <c r="AF659">
        <v>2.6389847643782383</v>
      </c>
      <c r="AG659">
        <v>0.10273082218060359</v>
      </c>
    </row>
    <row r="660" spans="1:62" x14ac:dyDescent="0.35">
      <c r="A660">
        <v>84</v>
      </c>
      <c r="B660">
        <v>24</v>
      </c>
      <c r="C660" t="s">
        <v>183</v>
      </c>
      <c r="D660" t="s">
        <v>27</v>
      </c>
      <c r="G660">
        <v>0.5</v>
      </c>
      <c r="H660">
        <v>0.5</v>
      </c>
      <c r="I660">
        <v>4285</v>
      </c>
      <c r="J660">
        <v>6314</v>
      </c>
      <c r="L660">
        <v>994</v>
      </c>
      <c r="M660">
        <v>3.702</v>
      </c>
      <c r="N660">
        <v>5.6280000000000001</v>
      </c>
      <c r="O660">
        <v>1.925</v>
      </c>
      <c r="Q660">
        <v>0</v>
      </c>
      <c r="R660">
        <v>1</v>
      </c>
      <c r="S660">
        <v>0</v>
      </c>
      <c r="T660">
        <v>0</v>
      </c>
      <c r="V660">
        <v>0</v>
      </c>
      <c r="Y660" s="11">
        <v>44852</v>
      </c>
      <c r="Z660">
        <v>0.21506944444444445</v>
      </c>
      <c r="AB660">
        <v>1</v>
      </c>
      <c r="AD660">
        <v>4.3158333275684937</v>
      </c>
      <c r="AE660">
        <v>6.639356053500749</v>
      </c>
      <c r="AF660">
        <v>2.3235227259322553</v>
      </c>
      <c r="AG660">
        <v>0.10376344734398806</v>
      </c>
      <c r="AK660">
        <v>1.3598241956597366</v>
      </c>
      <c r="AQ660">
        <v>0.1091087186713708</v>
      </c>
      <c r="AW660">
        <v>2.1732736555436296</v>
      </c>
      <c r="BC660">
        <v>1.302147183471182</v>
      </c>
      <c r="BG660">
        <v>4.2866876198449919</v>
      </c>
      <c r="BH660">
        <v>6.6357359702549683</v>
      </c>
      <c r="BI660">
        <v>2.3490483504099764</v>
      </c>
      <c r="BJ660">
        <v>0.10309224098778816</v>
      </c>
    </row>
    <row r="661" spans="1:62" x14ac:dyDescent="0.35">
      <c r="A661">
        <v>85</v>
      </c>
      <c r="B661">
        <v>24</v>
      </c>
      <c r="C661" t="s">
        <v>183</v>
      </c>
      <c r="D661" t="s">
        <v>27</v>
      </c>
      <c r="G661">
        <v>0.5</v>
      </c>
      <c r="H661">
        <v>0.5</v>
      </c>
      <c r="I661">
        <v>4226</v>
      </c>
      <c r="J661">
        <v>6307</v>
      </c>
      <c r="L661">
        <v>981</v>
      </c>
      <c r="M661">
        <v>3.657</v>
      </c>
      <c r="N661">
        <v>5.6210000000000004</v>
      </c>
      <c r="O661">
        <v>1.9650000000000001</v>
      </c>
      <c r="Q661">
        <v>0</v>
      </c>
      <c r="R661">
        <v>1</v>
      </c>
      <c r="S661">
        <v>0</v>
      </c>
      <c r="T661">
        <v>0</v>
      </c>
      <c r="V661">
        <v>0</v>
      </c>
      <c r="Y661" s="11">
        <v>44852</v>
      </c>
      <c r="Z661">
        <v>0.22258101851851853</v>
      </c>
      <c r="AB661">
        <v>1</v>
      </c>
      <c r="AD661">
        <v>4.257541912121491</v>
      </c>
      <c r="AE661">
        <v>6.6321158870091885</v>
      </c>
      <c r="AF661">
        <v>2.3745739748876975</v>
      </c>
      <c r="AG661">
        <v>0.10242103463158825</v>
      </c>
    </row>
    <row r="662" spans="1:62" x14ac:dyDescent="0.35">
      <c r="A662">
        <v>86</v>
      </c>
      <c r="B662">
        <v>25</v>
      </c>
      <c r="C662" t="s">
        <v>184</v>
      </c>
      <c r="D662" t="s">
        <v>27</v>
      </c>
      <c r="G662">
        <v>0.5</v>
      </c>
      <c r="H662">
        <v>0.5</v>
      </c>
      <c r="I662">
        <v>7067</v>
      </c>
      <c r="J662">
        <v>10565</v>
      </c>
      <c r="L662">
        <v>1272</v>
      </c>
      <c r="M662">
        <v>5.8369999999999997</v>
      </c>
      <c r="N662">
        <v>9.2289999999999992</v>
      </c>
      <c r="O662">
        <v>3.3919999999999999</v>
      </c>
      <c r="Q662">
        <v>1.7000000000000001E-2</v>
      </c>
      <c r="R662">
        <v>1</v>
      </c>
      <c r="S662">
        <v>0</v>
      </c>
      <c r="T662">
        <v>0</v>
      </c>
      <c r="V662">
        <v>0</v>
      </c>
      <c r="Y662" s="11">
        <v>44852</v>
      </c>
      <c r="Z662">
        <v>0.2356365740740741</v>
      </c>
      <c r="AB662">
        <v>1</v>
      </c>
      <c r="AD662">
        <v>7.0644217644085376</v>
      </c>
      <c r="AE662">
        <v>11.036205732875457</v>
      </c>
      <c r="AF662">
        <v>3.9717839684669194</v>
      </c>
      <c r="AG662">
        <v>0.13247042688607624</v>
      </c>
    </row>
    <row r="663" spans="1:62" x14ac:dyDescent="0.35">
      <c r="A663">
        <v>87</v>
      </c>
      <c r="B663">
        <v>25</v>
      </c>
      <c r="C663" t="s">
        <v>184</v>
      </c>
      <c r="D663" t="s">
        <v>27</v>
      </c>
      <c r="G663">
        <v>0.5</v>
      </c>
      <c r="H663">
        <v>0.5</v>
      </c>
      <c r="I663">
        <v>7463</v>
      </c>
      <c r="J663">
        <v>10477</v>
      </c>
      <c r="L663">
        <v>1363</v>
      </c>
      <c r="M663">
        <v>6.14</v>
      </c>
      <c r="N663">
        <v>9.1539999999999999</v>
      </c>
      <c r="O663">
        <v>3.0139999999999998</v>
      </c>
      <c r="Q663">
        <v>2.7E-2</v>
      </c>
      <c r="R663">
        <v>1</v>
      </c>
      <c r="S663">
        <v>0</v>
      </c>
      <c r="T663">
        <v>0</v>
      </c>
      <c r="V663">
        <v>0</v>
      </c>
      <c r="Y663" s="11">
        <v>44852</v>
      </c>
      <c r="Z663">
        <v>0.24281249999999999</v>
      </c>
      <c r="AB663">
        <v>1</v>
      </c>
      <c r="AD663">
        <v>7.4556658409680834</v>
      </c>
      <c r="AE663">
        <v>10.945186496981554</v>
      </c>
      <c r="AF663">
        <v>3.4895206560134708</v>
      </c>
      <c r="AG663">
        <v>0.14186731587287491</v>
      </c>
      <c r="AK663">
        <v>0.22502261659113296</v>
      </c>
      <c r="AQ663">
        <v>1.2956384795645004</v>
      </c>
      <c r="AW663">
        <v>3.5450874139948274</v>
      </c>
      <c r="BC663">
        <v>1.8364109765098824</v>
      </c>
      <c r="BG663">
        <v>7.4640637567528216</v>
      </c>
      <c r="BH663">
        <v>11.016553852398363</v>
      </c>
      <c r="BI663">
        <v>3.5524900956455423</v>
      </c>
      <c r="BJ663">
        <v>0.14057653441864432</v>
      </c>
    </row>
    <row r="664" spans="1:62" x14ac:dyDescent="0.35">
      <c r="A664">
        <v>88</v>
      </c>
      <c r="B664">
        <v>25</v>
      </c>
      <c r="C664" t="s">
        <v>184</v>
      </c>
      <c r="D664" t="s">
        <v>27</v>
      </c>
      <c r="G664">
        <v>0.5</v>
      </c>
      <c r="H664">
        <v>0.5</v>
      </c>
      <c r="I664">
        <v>7480</v>
      </c>
      <c r="J664">
        <v>10615</v>
      </c>
      <c r="L664">
        <v>1338</v>
      </c>
      <c r="M664">
        <v>6.1539999999999999</v>
      </c>
      <c r="N664">
        <v>9.2710000000000008</v>
      </c>
      <c r="O664">
        <v>3.1179999999999999</v>
      </c>
      <c r="Q664">
        <v>2.4E-2</v>
      </c>
      <c r="R664">
        <v>1</v>
      </c>
      <c r="S664">
        <v>0</v>
      </c>
      <c r="T664">
        <v>0</v>
      </c>
      <c r="V664">
        <v>0</v>
      </c>
      <c r="Y664" s="11">
        <v>44852</v>
      </c>
      <c r="Z664">
        <v>0.25050925925925926</v>
      </c>
      <c r="AB664">
        <v>1</v>
      </c>
      <c r="AD664">
        <v>7.472461672537559</v>
      </c>
      <c r="AE664">
        <v>11.087921207815173</v>
      </c>
      <c r="AF664">
        <v>3.6154595352776138</v>
      </c>
      <c r="AG664">
        <v>0.13928575296441373</v>
      </c>
    </row>
    <row r="665" spans="1:62" x14ac:dyDescent="0.35">
      <c r="A665">
        <v>89</v>
      </c>
      <c r="B665">
        <v>26</v>
      </c>
      <c r="C665" t="s">
        <v>185</v>
      </c>
      <c r="D665" t="s">
        <v>27</v>
      </c>
      <c r="G665">
        <v>0.5</v>
      </c>
      <c r="H665">
        <v>0.5</v>
      </c>
      <c r="I665">
        <v>6274</v>
      </c>
      <c r="J665">
        <v>7754</v>
      </c>
      <c r="L665">
        <v>11719</v>
      </c>
      <c r="M665">
        <v>5.2279999999999998</v>
      </c>
      <c r="N665">
        <v>6.8479999999999999</v>
      </c>
      <c r="O665">
        <v>1.62</v>
      </c>
      <c r="Q665">
        <v>1.1100000000000001</v>
      </c>
      <c r="R665">
        <v>1</v>
      </c>
      <c r="S665">
        <v>0</v>
      </c>
      <c r="T665">
        <v>0</v>
      </c>
      <c r="V665">
        <v>0</v>
      </c>
      <c r="Y665" s="11">
        <v>44852</v>
      </c>
      <c r="Z665">
        <v>0.2636458333333333</v>
      </c>
      <c r="AB665">
        <v>1</v>
      </c>
      <c r="AD665">
        <v>6.280945621197124</v>
      </c>
      <c r="AE665">
        <v>8.1287617317645875</v>
      </c>
      <c r="AF665">
        <v>1.8478161105674635</v>
      </c>
      <c r="AG665">
        <v>1.2112539350738294</v>
      </c>
    </row>
    <row r="666" spans="1:62" x14ac:dyDescent="0.35">
      <c r="A666">
        <v>90</v>
      </c>
      <c r="B666">
        <v>26</v>
      </c>
      <c r="C666" t="s">
        <v>185</v>
      </c>
      <c r="D666" t="s">
        <v>27</v>
      </c>
      <c r="G666">
        <v>0.5</v>
      </c>
      <c r="H666">
        <v>0.5</v>
      </c>
      <c r="I666">
        <v>5544</v>
      </c>
      <c r="J666">
        <v>7779</v>
      </c>
      <c r="L666">
        <v>12101</v>
      </c>
      <c r="M666">
        <v>4.6680000000000001</v>
      </c>
      <c r="N666">
        <v>6.8689999999999998</v>
      </c>
      <c r="O666">
        <v>2.2000000000000002</v>
      </c>
      <c r="Q666">
        <v>1.1499999999999999</v>
      </c>
      <c r="R666">
        <v>1</v>
      </c>
      <c r="S666">
        <v>0</v>
      </c>
      <c r="T666">
        <v>0</v>
      </c>
      <c r="V666">
        <v>0</v>
      </c>
      <c r="Y666" s="11">
        <v>44852</v>
      </c>
      <c r="Z666">
        <v>0.27068287037037037</v>
      </c>
      <c r="AB666">
        <v>1</v>
      </c>
      <c r="AD666">
        <v>5.5597128538020009</v>
      </c>
      <c r="AE666">
        <v>8.1546194692344471</v>
      </c>
      <c r="AF666">
        <v>2.5949066154324463</v>
      </c>
      <c r="AG666">
        <v>1.250700216315116</v>
      </c>
      <c r="AK666">
        <v>1.9015853649526269</v>
      </c>
      <c r="AQ666">
        <v>0.63620360205208204</v>
      </c>
      <c r="AW666">
        <v>2.0222486091772471</v>
      </c>
      <c r="BC666">
        <v>1.2879797126897921</v>
      </c>
      <c r="BG666">
        <v>5.5073493789089305</v>
      </c>
      <c r="BH666">
        <v>8.1287617317645875</v>
      </c>
      <c r="BI666">
        <v>2.6214123528556583</v>
      </c>
      <c r="BJ666">
        <v>1.2426973712988865</v>
      </c>
    </row>
    <row r="667" spans="1:62" x14ac:dyDescent="0.35">
      <c r="A667">
        <v>91</v>
      </c>
      <c r="B667">
        <v>26</v>
      </c>
      <c r="C667" t="s">
        <v>185</v>
      </c>
      <c r="D667" t="s">
        <v>27</v>
      </c>
      <c r="G667">
        <v>0.5</v>
      </c>
      <c r="H667">
        <v>0.5</v>
      </c>
      <c r="I667">
        <v>5438</v>
      </c>
      <c r="J667">
        <v>7729</v>
      </c>
      <c r="L667">
        <v>11946</v>
      </c>
      <c r="M667">
        <v>4.5869999999999997</v>
      </c>
      <c r="N667">
        <v>6.8259999999999996</v>
      </c>
      <c r="O667">
        <v>2.2400000000000002</v>
      </c>
      <c r="Q667">
        <v>1.133</v>
      </c>
      <c r="R667">
        <v>1</v>
      </c>
      <c r="S667">
        <v>0</v>
      </c>
      <c r="T667">
        <v>0</v>
      </c>
      <c r="V667">
        <v>0</v>
      </c>
      <c r="Y667" s="11">
        <v>44852</v>
      </c>
      <c r="Z667">
        <v>0.27824074074074073</v>
      </c>
      <c r="AB667">
        <v>1</v>
      </c>
      <c r="AD667">
        <v>5.4549859040158593</v>
      </c>
      <c r="AE667">
        <v>8.1029039942947296</v>
      </c>
      <c r="AF667">
        <v>2.6479180902788704</v>
      </c>
      <c r="AG667">
        <v>1.234694526282657</v>
      </c>
    </row>
    <row r="668" spans="1:62" x14ac:dyDescent="0.35">
      <c r="A668">
        <v>92</v>
      </c>
      <c r="B668">
        <v>27</v>
      </c>
      <c r="C668" t="s">
        <v>186</v>
      </c>
      <c r="D668" t="s">
        <v>27</v>
      </c>
      <c r="G668">
        <v>0.5</v>
      </c>
      <c r="H668">
        <v>0.5</v>
      </c>
      <c r="I668">
        <v>4247</v>
      </c>
      <c r="J668">
        <v>7493</v>
      </c>
      <c r="L668">
        <v>2059</v>
      </c>
      <c r="M668">
        <v>3.673</v>
      </c>
      <c r="N668">
        <v>6.6269999999999998</v>
      </c>
      <c r="O668">
        <v>2.9540000000000002</v>
      </c>
      <c r="Q668">
        <v>9.9000000000000005E-2</v>
      </c>
      <c r="R668">
        <v>1</v>
      </c>
      <c r="S668">
        <v>0</v>
      </c>
      <c r="T668">
        <v>0</v>
      </c>
      <c r="V668">
        <v>0</v>
      </c>
      <c r="X668" t="s">
        <v>198</v>
      </c>
      <c r="Y668" s="11">
        <v>44852</v>
      </c>
      <c r="Z668">
        <v>0.29530092592592594</v>
      </c>
      <c r="AB668">
        <v>1</v>
      </c>
      <c r="AD668">
        <v>4.2782897040602546</v>
      </c>
      <c r="AE668">
        <v>7.8588069525792665</v>
      </c>
      <c r="AF668">
        <v>3.580517248519012</v>
      </c>
      <c r="AG668">
        <v>0.21373802724443383</v>
      </c>
    </row>
    <row r="669" spans="1:62" x14ac:dyDescent="0.35">
      <c r="A669">
        <v>93</v>
      </c>
      <c r="B669">
        <v>27</v>
      </c>
      <c r="C669" t="s">
        <v>186</v>
      </c>
      <c r="D669" t="s">
        <v>27</v>
      </c>
      <c r="G669">
        <v>0.5</v>
      </c>
      <c r="H669">
        <v>0.5</v>
      </c>
      <c r="I669">
        <v>3731</v>
      </c>
      <c r="J669">
        <v>6901</v>
      </c>
      <c r="L669">
        <v>2005</v>
      </c>
      <c r="M669">
        <v>3.278</v>
      </c>
      <c r="N669">
        <v>6.125</v>
      </c>
      <c r="O669">
        <v>2.8479999999999999</v>
      </c>
      <c r="Q669">
        <v>9.4E-2</v>
      </c>
      <c r="R669">
        <v>1</v>
      </c>
      <c r="S669">
        <v>0</v>
      </c>
      <c r="T669">
        <v>0</v>
      </c>
      <c r="V669">
        <v>0</v>
      </c>
      <c r="Y669" s="11">
        <v>44852</v>
      </c>
      <c r="Z669">
        <v>0.3024189814814815</v>
      </c>
      <c r="AB669">
        <v>1</v>
      </c>
      <c r="AD669">
        <v>3.7684868164220586</v>
      </c>
      <c r="AE669">
        <v>7.2464957292930219</v>
      </c>
      <c r="AF669">
        <v>3.4780089128709633</v>
      </c>
      <c r="AG669">
        <v>0.2081618513621577</v>
      </c>
      <c r="AK669">
        <v>3.4401869983144189</v>
      </c>
      <c r="AQ669">
        <v>0.74497294178327256</v>
      </c>
      <c r="AW669">
        <v>2.0958729643496889</v>
      </c>
      <c r="BC669">
        <v>0.64281619350238894</v>
      </c>
      <c r="BG669">
        <v>3.7047614554672839</v>
      </c>
      <c r="BH669">
        <v>7.2196036823243688</v>
      </c>
      <c r="BI669">
        <v>3.5148422268570854</v>
      </c>
      <c r="BJ669">
        <v>0.20883305771835758</v>
      </c>
    </row>
    <row r="670" spans="1:62" x14ac:dyDescent="0.35">
      <c r="A670">
        <v>94</v>
      </c>
      <c r="B670">
        <v>27</v>
      </c>
      <c r="C670" t="s">
        <v>186</v>
      </c>
      <c r="D670" t="s">
        <v>27</v>
      </c>
      <c r="G670">
        <v>0.5</v>
      </c>
      <c r="H670">
        <v>0.5</v>
      </c>
      <c r="I670">
        <v>3602</v>
      </c>
      <c r="J670">
        <v>6849</v>
      </c>
      <c r="L670">
        <v>2018</v>
      </c>
      <c r="M670">
        <v>3.1779999999999999</v>
      </c>
      <c r="N670">
        <v>6.0810000000000004</v>
      </c>
      <c r="O670">
        <v>2.9020000000000001</v>
      </c>
      <c r="Q670">
        <v>9.5000000000000001E-2</v>
      </c>
      <c r="R670">
        <v>1</v>
      </c>
      <c r="S670">
        <v>0</v>
      </c>
      <c r="T670">
        <v>0</v>
      </c>
      <c r="V670">
        <v>0</v>
      </c>
      <c r="Y670" s="11">
        <v>44852</v>
      </c>
      <c r="Z670">
        <v>0.30990740740740741</v>
      </c>
      <c r="AB670">
        <v>1</v>
      </c>
      <c r="AD670">
        <v>3.6410360945125091</v>
      </c>
      <c r="AE670">
        <v>7.1927116353557166</v>
      </c>
      <c r="AF670">
        <v>3.5516755408432075</v>
      </c>
      <c r="AG670">
        <v>0.20950426407455749</v>
      </c>
    </row>
    <row r="671" spans="1:62" x14ac:dyDescent="0.35">
      <c r="A671">
        <v>95</v>
      </c>
      <c r="B671">
        <v>3</v>
      </c>
      <c r="C671" t="s">
        <v>28</v>
      </c>
      <c r="D671" t="s">
        <v>27</v>
      </c>
      <c r="G671">
        <v>0.5</v>
      </c>
      <c r="H671">
        <v>0.5</v>
      </c>
      <c r="I671">
        <v>1189</v>
      </c>
      <c r="J671">
        <v>498</v>
      </c>
      <c r="L671">
        <v>246</v>
      </c>
      <c r="M671">
        <v>1.327</v>
      </c>
      <c r="N671">
        <v>0.70099999999999996</v>
      </c>
      <c r="O671">
        <v>0</v>
      </c>
      <c r="Q671">
        <v>0</v>
      </c>
      <c r="R671">
        <v>1</v>
      </c>
      <c r="S671">
        <v>0</v>
      </c>
      <c r="T671">
        <v>0</v>
      </c>
      <c r="V671">
        <v>0</v>
      </c>
      <c r="Y671" s="11">
        <v>44852</v>
      </c>
      <c r="Z671">
        <v>0.32214120370370369</v>
      </c>
      <c r="AB671">
        <v>1</v>
      </c>
      <c r="AD671">
        <v>1.2570160017393157</v>
      </c>
      <c r="AE671">
        <v>0.62381200851291174</v>
      </c>
      <c r="AF671">
        <v>-0.63320399322640397</v>
      </c>
      <c r="AG671">
        <v>2.652308512282989E-2</v>
      </c>
    </row>
    <row r="672" spans="1:62" x14ac:dyDescent="0.35">
      <c r="A672">
        <v>96</v>
      </c>
      <c r="B672">
        <v>3</v>
      </c>
      <c r="C672" t="s">
        <v>28</v>
      </c>
      <c r="D672" t="s">
        <v>27</v>
      </c>
      <c r="G672">
        <v>0.5</v>
      </c>
      <c r="H672">
        <v>0.5</v>
      </c>
      <c r="I672">
        <v>215</v>
      </c>
      <c r="J672">
        <v>462</v>
      </c>
      <c r="L672">
        <v>212</v>
      </c>
      <c r="M672">
        <v>0.57999999999999996</v>
      </c>
      <c r="N672">
        <v>0.67</v>
      </c>
      <c r="O672">
        <v>0.09</v>
      </c>
      <c r="Q672">
        <v>0</v>
      </c>
      <c r="R672">
        <v>1</v>
      </c>
      <c r="S672">
        <v>0</v>
      </c>
      <c r="T672">
        <v>0</v>
      </c>
      <c r="V672">
        <v>0</v>
      </c>
      <c r="Y672" s="11">
        <v>44852</v>
      </c>
      <c r="Z672">
        <v>0.32811342592592591</v>
      </c>
      <c r="AB672">
        <v>1</v>
      </c>
      <c r="AD672">
        <v>0.29471365181760362</v>
      </c>
      <c r="AE672">
        <v>0.5865768665563158</v>
      </c>
      <c r="AF672">
        <v>0.29186321473871218</v>
      </c>
      <c r="AG672">
        <v>2.30121595673227E-2</v>
      </c>
      <c r="AK672">
        <v>6.5790348191483883</v>
      </c>
      <c r="AQ672">
        <v>1.2419731099867093</v>
      </c>
      <c r="AW672">
        <v>3.8745027583528229</v>
      </c>
      <c r="BC672">
        <v>1.3371901227334226</v>
      </c>
      <c r="BG672">
        <v>0.28532774594054378</v>
      </c>
      <c r="BH672">
        <v>0.58295678331053558</v>
      </c>
      <c r="BI672">
        <v>0.2976290373699918</v>
      </c>
      <c r="BJ672">
        <v>2.316705334183037E-2</v>
      </c>
    </row>
    <row r="673" spans="1:62" x14ac:dyDescent="0.35">
      <c r="A673">
        <v>97</v>
      </c>
      <c r="B673">
        <v>3</v>
      </c>
      <c r="C673" t="s">
        <v>28</v>
      </c>
      <c r="D673" t="s">
        <v>27</v>
      </c>
      <c r="G673">
        <v>0.5</v>
      </c>
      <c r="H673">
        <v>0.5</v>
      </c>
      <c r="I673">
        <v>196</v>
      </c>
      <c r="J673">
        <v>455</v>
      </c>
      <c r="L673">
        <v>215</v>
      </c>
      <c r="M673">
        <v>0.56499999999999995</v>
      </c>
      <c r="N673">
        <v>0.66400000000000003</v>
      </c>
      <c r="O673">
        <v>9.9000000000000005E-2</v>
      </c>
      <c r="Q673">
        <v>0</v>
      </c>
      <c r="R673">
        <v>1</v>
      </c>
      <c r="S673">
        <v>0</v>
      </c>
      <c r="T673">
        <v>0</v>
      </c>
      <c r="V673">
        <v>0</v>
      </c>
      <c r="Y673" s="11">
        <v>44852</v>
      </c>
      <c r="Z673">
        <v>0.33456018518518515</v>
      </c>
      <c r="AB673">
        <v>1</v>
      </c>
      <c r="AD673">
        <v>0.27594184006348399</v>
      </c>
      <c r="AE673">
        <v>0.57933670006475546</v>
      </c>
      <c r="AF673">
        <v>0.30339486000127147</v>
      </c>
      <c r="AG673">
        <v>2.3321947116338039E-2</v>
      </c>
    </row>
    <row r="674" spans="1:62" x14ac:dyDescent="0.35">
      <c r="A674">
        <v>98</v>
      </c>
      <c r="B674">
        <v>1</v>
      </c>
      <c r="C674" t="s">
        <v>71</v>
      </c>
      <c r="D674" t="s">
        <v>27</v>
      </c>
      <c r="G674">
        <v>0.3</v>
      </c>
      <c r="H674">
        <v>0.3</v>
      </c>
      <c r="I674">
        <v>70</v>
      </c>
      <c r="J674">
        <v>30</v>
      </c>
      <c r="L674">
        <v>148</v>
      </c>
      <c r="M674">
        <v>0.78200000000000003</v>
      </c>
      <c r="N674">
        <v>0.50600000000000001</v>
      </c>
      <c r="O674">
        <v>0</v>
      </c>
      <c r="Q674">
        <v>0</v>
      </c>
      <c r="R674">
        <v>1</v>
      </c>
      <c r="S674">
        <v>0</v>
      </c>
      <c r="T674">
        <v>0</v>
      </c>
      <c r="V674">
        <v>0</v>
      </c>
      <c r="Y674" s="11">
        <v>44852</v>
      </c>
      <c r="Z674">
        <v>0.34449074074074071</v>
      </c>
      <c r="AB674">
        <v>3</v>
      </c>
      <c r="AC674" t="s">
        <v>199</v>
      </c>
      <c r="AD674">
        <v>0.25242514738483529</v>
      </c>
      <c r="AE674">
        <v>0.23292527179527373</v>
      </c>
      <c r="AF674">
        <v>-1.9499875589561566E-2</v>
      </c>
      <c r="AG674">
        <v>2.733893086943685E-2</v>
      </c>
    </row>
    <row r="675" spans="1:62" x14ac:dyDescent="0.35">
      <c r="A675">
        <v>99</v>
      </c>
      <c r="B675">
        <v>1</v>
      </c>
      <c r="C675" t="s">
        <v>71</v>
      </c>
      <c r="D675" t="s">
        <v>27</v>
      </c>
      <c r="G675">
        <v>0.3</v>
      </c>
      <c r="H675">
        <v>0.3</v>
      </c>
      <c r="I675">
        <v>69</v>
      </c>
      <c r="J675">
        <v>22</v>
      </c>
      <c r="L675">
        <v>115</v>
      </c>
      <c r="M675">
        <v>0.77900000000000003</v>
      </c>
      <c r="N675">
        <v>0.495</v>
      </c>
      <c r="O675">
        <v>0</v>
      </c>
      <c r="Q675">
        <v>0</v>
      </c>
      <c r="R675">
        <v>1</v>
      </c>
      <c r="S675">
        <v>0</v>
      </c>
      <c r="T675">
        <v>0</v>
      </c>
      <c r="V675">
        <v>0</v>
      </c>
      <c r="Y675" s="11">
        <v>44852</v>
      </c>
      <c r="Z675">
        <v>0.35006944444444449</v>
      </c>
      <c r="AB675">
        <v>3</v>
      </c>
      <c r="AC675" t="s">
        <v>199</v>
      </c>
      <c r="AD675">
        <v>0.25077849723096507</v>
      </c>
      <c r="AE675">
        <v>0.21913447847801595</v>
      </c>
      <c r="AF675">
        <v>-3.1644018752949116E-2</v>
      </c>
      <c r="AG675">
        <v>2.1659492470822279E-2</v>
      </c>
      <c r="AK675">
        <v>15.570132845230793</v>
      </c>
      <c r="AQ675">
        <v>91.637819638599055</v>
      </c>
      <c r="AW675">
        <v>236.84186890702293</v>
      </c>
      <c r="BC675">
        <v>98.65068255784864</v>
      </c>
      <c r="BG675">
        <v>0.23266534553839352</v>
      </c>
      <c r="BH675">
        <v>0.40444826367866721</v>
      </c>
      <c r="BI675">
        <v>0.17178291814027374</v>
      </c>
      <c r="BJ675">
        <v>4.2742256223255157E-2</v>
      </c>
    </row>
    <row r="676" spans="1:62" x14ac:dyDescent="0.35">
      <c r="A676">
        <v>100</v>
      </c>
      <c r="B676">
        <v>1</v>
      </c>
      <c r="C676" t="s">
        <v>71</v>
      </c>
      <c r="D676" t="s">
        <v>27</v>
      </c>
      <c r="G676">
        <v>0.3</v>
      </c>
      <c r="H676">
        <v>0.3</v>
      </c>
      <c r="I676">
        <v>47</v>
      </c>
      <c r="J676">
        <v>237</v>
      </c>
      <c r="L676">
        <v>360</v>
      </c>
      <c r="M676">
        <v>0.752</v>
      </c>
      <c r="N676">
        <v>0.79900000000000004</v>
      </c>
      <c r="O676">
        <v>4.7E-2</v>
      </c>
      <c r="Q676">
        <v>0</v>
      </c>
      <c r="R676">
        <v>1</v>
      </c>
      <c r="S676">
        <v>0</v>
      </c>
      <c r="T676">
        <v>0</v>
      </c>
      <c r="V676">
        <v>0</v>
      </c>
      <c r="Y676" s="11">
        <v>44852</v>
      </c>
      <c r="Z676">
        <v>0.35612268518518514</v>
      </c>
      <c r="AB676">
        <v>3</v>
      </c>
      <c r="AC676" t="s">
        <v>199</v>
      </c>
      <c r="AD676">
        <v>0.21455219384582194</v>
      </c>
      <c r="AE676">
        <v>0.58976204887931849</v>
      </c>
      <c r="AF676">
        <v>0.37520985503349658</v>
      </c>
      <c r="AG676">
        <v>6.3825019975688027E-2</v>
      </c>
    </row>
  </sheetData>
  <conditionalFormatting sqref="AK615 CW615 FI615 HU615 KG615 MS615 PE615 RQ615 UC615 WO615 ZA615 ABM615 ADY615 AGK615 AIW615 ALI615 ANU615 AQG615 ASS615 AVE615 AXQ615 BAC615 BCO615 BFA615 BHM615 BJY615 BMK615 BOW615 BRI615 BTU615 BWG615 BYS615 CBE615 CDQ615 CGC615 CIO615 CLA615 CNM615 CPY615 CSK615 CUW615 CXI615 CZU615 DCG615 DES615 DHE615 DJQ615 DMC615 DOO615 DRA615 DTM615 DVY615 DYK615 EAW615 EDI615 EFU615 EIG615 EKS615 ENE615 EPQ615 ESC615 EUO615 EXA615 EZM615 FBY615 FEK615 FGW615 FJI615 FLU615 FOG615 FQS615 FTE615 FVQ615 FYC615 GAO615 GDA615 GFM615 GHY615 GKK615 GMW615 GPI615 GRU615 GUG615 GWS615 GZE615 HBQ615 HEC615 HGO615 HJA615 HLM615 HNY615 HQK615 HSW615 HVI615 HXU615 IAG615 ICS615 IFE615 IHQ615 IKC615 IMO615 IPA615 IRM615 ITY615 IWK615 IYW615 JBI615 JDU615 JGG615 JIS615 JLE615 JNQ615 JQC615 JSO615 JVA615 JXM615 JZY615 KCK615 KEW615 KHI615 KJU615 KMG615 KOS615 KRE615 KTQ615 KWC615 KYO615 LBA615 LDM615 LFY615 LIK615 LKW615 LNI615 LPU615 LSG615 LUS615 LXE615 LZQ615 MCC615 MEO615 MHA615 MJM615 MLY615 MOK615 MQW615 MTI615 MVU615 MYG615 NAS615 NDE615 NFQ615 NIC615 NKO615 NNA615 NPM615 NRY615 NUK615 NWW615 NZI615 OBU615 OEG615 OGS615 OJE615 OLQ615 OOC615 OQO615 OTA615 OVM615 OXY615 PAK615 PCW615 PFI615 PHU615 PKG615 PMS615 PPE615 PRQ615 PUC615 PWO615 PZA615 QBM615 QDY615 QGK615 QIW615 QLI615 QNU615 QQG615 QSS615 QVE615 QXQ615 RAC615 RCO615 RFA615 RHM615 RJY615 RMK615 ROW615 RRI615 RTU615 RWG615 RYS615 SBE615 SDQ615 SGC615 SIO615 SLA615 SNM615 SPY615 SSK615 SUW615 SXI615 SZU615 TCG615 TES615 THE615 TJQ615 TMC615 TOO615 TRA615 TTM615 TVY615 TYK615 UAW615 UDI615 UFU615 UIG615 UKS615 UNE615 UPQ615 USC615 UUO615 UXA615 UZM615 VBY615 VEK615 VGW615 VJI615 VLU615 VOG615 VQS615 VTE615 VVQ615 VYC615 WAO615 WDA615 WFM615 WHY615 WKK615 WMW615 WPI615 WRU615 WUG615 WWS615 WZE615 XBQ615 XEC615">
    <cfRule type="cellIs" dxfId="3" priority="4" operator="greaterThan">
      <formula>20</formula>
    </cfRule>
  </conditionalFormatting>
  <conditionalFormatting sqref="AQ615 DC615 FO615 IA615 KM615 MY615 PK615 RW615 UI615 WU615 ZG615 ABS615 AEE615 AGQ615 AJC615 ALO615 AOA615 AQM615 ASY615 AVK615 AXW615 BAI615 BCU615 BFG615 BHS615 BKE615 BMQ615 BPC615 BRO615 BUA615 BWM615 BYY615 CBK615 CDW615 CGI615 CIU615 CLG615 CNS615 CQE615 CSQ615 CVC615 CXO615 DAA615 DCM615 DEY615 DHK615 DJW615 DMI615 DOU615 DRG615 DTS615 DWE615 DYQ615 EBC615 EDO615 EGA615 EIM615 EKY615 ENK615 EPW615 ESI615 EUU615 EXG615 EZS615 FCE615 FEQ615 FHC615 FJO615 FMA615 FOM615 FQY615 FTK615 FVW615 FYI615 GAU615 GDG615 GFS615 GIE615 GKQ615 GNC615 GPO615 GSA615 GUM615 GWY615 GZK615 HBW615 HEI615 HGU615 HJG615 HLS615 HOE615 HQQ615 HTC615 HVO615 HYA615 IAM615 ICY615 IFK615 IHW615 IKI615 IMU615 IPG615 IRS615 IUE615 IWQ615 IZC615 JBO615 JEA615 JGM615 JIY615 JLK615 JNW615 JQI615 JSU615 JVG615 JXS615 KAE615 KCQ615 KFC615 KHO615 KKA615 KMM615 KOY615 KRK615 KTW615 KWI615 KYU615 LBG615 LDS615 LGE615 LIQ615 LLC615 LNO615 LQA615 LSM615 LUY615 LXK615 LZW615 MCI615 MEU615 MHG615 MJS615 MME615 MOQ615 MRC615 MTO615 MWA615 MYM615 NAY615 NDK615 NFW615 NII615 NKU615 NNG615 NPS615 NSE615 NUQ615 NXC615 NZO615 OCA615 OEM615 OGY615 OJK615 OLW615 OOI615 OQU615 OTG615 OVS615 OYE615 PAQ615 PDC615 PFO615 PIA615 PKM615 PMY615 PPK615 PRW615 PUI615 PWU615 PZG615 QBS615 QEE615 QGQ615 QJC615 QLO615 QOA615 QQM615 QSY615 QVK615 QXW615 RAI615 RCU615 RFG615 RHS615 RKE615 RMQ615 RPC615 RRO615 RUA615 RWM615 RYY615 SBK615 SDW615 SGI615 SIU615 SLG615 SNS615 SQE615 SSQ615 SVC615 SXO615 TAA615 TCM615 TEY615 THK615 TJW615 TMI615 TOU615 TRG615 TTS615 TWE615 TYQ615 UBC615 UDO615 UGA615 UIM615 UKY615 UNK615 UPW615 USI615 UUU615 UXG615 UZS615 VCE615 VEQ615 VHC615 VJO615 VMA615 VOM615 VQY615 VTK615 VVW615 VYI615 WAU615 WDG615 WFS615 WIE615 WKQ615 WNC615 WPO615 WSA615 WUM615 WWY615 WZK615 XBW615 XEI615">
    <cfRule type="cellIs" dxfId="2" priority="3" operator="greaterThan">
      <formula>20</formula>
    </cfRule>
  </conditionalFormatting>
  <conditionalFormatting sqref="AW615 DI615 FU615 IG615 KS615 NE615 PQ615 SC615 UO615 XA615 ZM615 ABY615 AEK615 AGW615 AJI615 ALU615 AOG615 AQS615 ATE615 AVQ615 AYC615 BAO615 BDA615 BFM615 BHY615 BKK615 BMW615 BPI615 BRU615 BUG615 BWS615 BZE615 CBQ615 CEC615 CGO615 CJA615 CLM615 CNY615 CQK615 CSW615 CVI615 CXU615 DAG615 DCS615 DFE615 DHQ615 DKC615 DMO615 DPA615 DRM615 DTY615 DWK615 DYW615 EBI615 EDU615 EGG615 EIS615 ELE615 ENQ615 EQC615 ESO615 EVA615 EXM615 EZY615 FCK615 FEW615 FHI615 FJU615 FMG615 FOS615 FRE615 FTQ615 FWC615 FYO615 GBA615 GDM615 GFY615 GIK615 GKW615 GNI615 GPU615 GSG615 GUS615 GXE615 GZQ615 HCC615 HEO615 HHA615 HJM615 HLY615 HOK615 HQW615 HTI615 HVU615 HYG615 IAS615 IDE615 IFQ615 IIC615 IKO615 INA615 IPM615 IRY615 IUK615 IWW615 IZI615 JBU615 JEG615 JGS615 JJE615 JLQ615 JOC615 JQO615 JTA615 JVM615 JXY615 KAK615 KCW615 KFI615 KHU615 KKG615 KMS615 KPE615 KRQ615 KUC615 KWO615 KZA615 LBM615 LDY615 LGK615 LIW615 LLI615 LNU615 LQG615 LSS615 LVE615 LXQ615 MAC615 MCO615 MFA615 MHM615 MJY615 MMK615 MOW615 MRI615 MTU615 MWG615 MYS615 NBE615 NDQ615 NGC615 NIO615 NLA615 NNM615 NPY615 NSK615 NUW615 NXI615 NZU615 OCG615 OES615 OHE615 OJQ615 OMC615 OOO615 ORA615 OTM615 OVY615 OYK615 PAW615 PDI615 PFU615 PIG615 PKS615 PNE615 PPQ615 PSC615 PUO615 PXA615 PZM615 QBY615 QEK615 QGW615 QJI615 QLU615 QOG615 QQS615 QTE615 QVQ615 QYC615 RAO615 RDA615 RFM615 RHY615 RKK615 RMW615 RPI615 RRU615 RUG615 RWS615 RZE615 SBQ615 SEC615 SGO615 SJA615 SLM615 SNY615 SQK615 SSW615 SVI615 SXU615 TAG615 TCS615 TFE615 THQ615 TKC615 TMO615 TPA615 TRM615 TTY615 TWK615 TYW615 UBI615 UDU615 UGG615 UIS615 ULE615 UNQ615 UQC615 USO615 UVA615 UXM615 UZY615 VCK615 VEW615 VHI615 VJU615 VMG615 VOS615 VRE615 VTQ615 VWC615 VYO615 WBA615 WDM615 WFY615 WIK615 WKW615 WNI615 WPU615 WSG615 WUS615 WXE615 WZQ615 XCC615 XEO615">
    <cfRule type="cellIs" dxfId="1" priority="2" operator="greaterThan">
      <formula>20</formula>
    </cfRule>
  </conditionalFormatting>
  <conditionalFormatting sqref="BC615 DO615 GA615 IM615 KY615 NK615 PW615 SI615 UU615 XG615 ZS615 ACE615 AEQ615 AHC615 AJO615 AMA615 AOM615 AQY615 ATK615 AVW615 AYI615 BAU615 BDG615 BFS615 BIE615 BKQ615 BNC615 BPO615 BSA615 BUM615 BWY615 BZK615 CBW615 CEI615 CGU615 CJG615 CLS615 COE615 CQQ615 CTC615 CVO615 CYA615 DAM615 DCY615 DFK615 DHW615 DKI615 DMU615 DPG615 DRS615 DUE615 DWQ615 DZC615 EBO615 EEA615 EGM615 EIY615 ELK615 ENW615 EQI615 ESU615 EVG615 EXS615 FAE615 FCQ615 FFC615 FHO615 FKA615 FMM615 FOY615 FRK615 FTW615 FWI615 FYU615 GBG615 GDS615 GGE615 GIQ615 GLC615 GNO615 GQA615 GSM615 GUY615 GXK615 GZW615 HCI615 HEU615 HHG615 HJS615 HME615 HOQ615 HRC615 HTO615 HWA615 HYM615 IAY615 IDK615 IFW615 III615 IKU615 ING615 IPS615 ISE615 IUQ615 IXC615 IZO615 JCA615 JEM615 JGY615 JJK615 JLW615 JOI615 JQU615 JTG615 JVS615 JYE615 KAQ615 KDC615 KFO615 KIA615 KKM615 KMY615 KPK615 KRW615 KUI615 KWU615 KZG615 LBS615 LEE615 LGQ615 LJC615 LLO615 LOA615 LQM615 LSY615 LVK615 LXW615 MAI615 MCU615 MFG615 MHS615 MKE615 MMQ615 MPC615 MRO615 MUA615 MWM615 MYY615 NBK615 NDW615 NGI615 NIU615 NLG615 NNS615 NQE615 NSQ615 NVC615 NXO615 OAA615 OCM615 OEY615 OHK615 OJW615 OMI615 OOU615 ORG615 OTS615 OWE615 OYQ615 PBC615 PDO615 PGA615 PIM615 PKY615 PNK615 PPW615 PSI615 PUU615 PXG615 PZS615 QCE615 QEQ615 QHC615 QJO615 QMA615 QOM615 QQY615 QTK615 QVW615 QYI615 RAU615 RDG615 RFS615 RIE615 RKQ615 RNC615 RPO615 RSA615 RUM615 RWY615 RZK615 SBW615 SEI615 SGU615 SJG615 SLS615 SOE615 SQQ615 STC615 SVO615 SYA615 TAM615 TCY615 TFK615 THW615 TKI615 TMU615 TPG615 TRS615 TUE615 TWQ615 TZC615 UBO615 UEA615 UGM615 UIY615 ULK615 UNW615 UQI615 USU615 UVG615 UXS615 VAE615 VCQ615 VFC615 VHO615 VKA615 VMM615 VOY615 VRK615 VTW615 VWI615 VYU615 WBG615 WDS615 WGE615 WIQ615 WLC615 WNO615 WQA615 WSM615 WUY615 WXK615 WZW615 XCI615 XEU615">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for export</vt:lpstr>
      <vt:lpstr>notes</vt:lpstr>
      <vt:lpstr>06oct22</vt:lpstr>
      <vt:lpstr>07oct22</vt:lpstr>
      <vt:lpstr>10oct22</vt:lpstr>
      <vt:lpstr>11oct22</vt:lpstr>
      <vt:lpstr>12oct22</vt:lpstr>
      <vt:lpstr>17oct22</vt:lpstr>
      <vt:lpstr>all</vt:lpstr>
      <vt:lpstr>sorted</vt:lpstr>
      <vt:lpstr>all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Niederlehner, Barbara</cp:lastModifiedBy>
  <cp:lastPrinted>2022-08-18T14:39:35Z</cp:lastPrinted>
  <dcterms:created xsi:type="dcterms:W3CDTF">2020-03-18T14:50:00Z</dcterms:created>
  <dcterms:modified xsi:type="dcterms:W3CDTF">2022-10-31T13:53:56Z</dcterms:modified>
</cp:coreProperties>
</file>