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CL Data\GC\"/>
    </mc:Choice>
  </mc:AlternateContent>
  <xr:revisionPtr revIDLastSave="0" documentId="13_ncr:1_{1D17DA7F-F92F-4194-8B50-4FBA2C6C388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8" i="1" l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<sst xmlns="http://schemas.openxmlformats.org/spreadsheetml/2006/main" count="896" uniqueCount="68">
  <si>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</si>
  <si>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</si>
  <si>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</si>
  <si>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</si>
  <si>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</si>
  <si>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</si>
  <si>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</si>
  <si>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</si>
  <si>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</si>
  <si>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</si>
  <si>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</si>
  <si>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</si>
  <si>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</si>
  <si>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</si>
  <si>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</si>
  <si>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</si>
  <si>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</si>
  <si>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</si>
  <si>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</si>
  <si>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</si>
  <si>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</si>
  <si>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</si>
  <si>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</si>
  <si>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</si>
  <si>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</si>
  <si>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</si>
  <si>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</si>
  <si>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</si>
  <si>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</si>
  <si>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</si>
  <si>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</si>
  <si>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</si>
  <si>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</si>
  <si>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</si>
  <si>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</si>
  <si>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MP20240716_001.gcd</t>
  </si>
  <si>
    <t>MP20240716_002.gcd</t>
  </si>
  <si>
    <t>MP20240716_003.gcd</t>
  </si>
  <si>
    <t>MP20240716_004.gcd</t>
  </si>
  <si>
    <t>MP20240716_005.gcd</t>
  </si>
  <si>
    <t>MP20240716_006.gcd</t>
  </si>
  <si>
    <t>MP20240716_007.gcd</t>
  </si>
  <si>
    <t>MP20240716_008.gcd</t>
  </si>
  <si>
    <t>MP20240716_009.gcd</t>
  </si>
  <si>
    <t>MP20240716_010.gcd</t>
  </si>
  <si>
    <t>MP20240716_011.gcd</t>
  </si>
  <si>
    <t>MP20240716_012.gcd</t>
  </si>
  <si>
    <t>MP20240716_013.gcd</t>
  </si>
  <si>
    <t>MP20240716_014.gcd</t>
  </si>
  <si>
    <t>MP20240716_015.gcd</t>
  </si>
  <si>
    <t>MP20240716_016.gcd</t>
  </si>
  <si>
    <t>MP20240716_017.gcd</t>
  </si>
  <si>
    <t>MP20240716_018.gcd</t>
  </si>
  <si>
    <t>MP20240716_019.gcd</t>
  </si>
  <si>
    <t>MP20240716_020.gcd</t>
  </si>
  <si>
    <t>MP20240716_021.gcd</t>
  </si>
  <si>
    <t>MP20240716_022.gcd</t>
  </si>
  <si>
    <t>MP20240716_023.gcd</t>
  </si>
  <si>
    <t>MP20240716_024.gcd</t>
  </si>
  <si>
    <t>MP20240716_025.gcd</t>
  </si>
  <si>
    <t>MP20240716_026.gcd</t>
  </si>
  <si>
    <t>MP20240716_027.gcd</t>
  </si>
  <si>
    <t>MP20240716_028.gcd</t>
  </si>
  <si>
    <t>MP20240716_029.gcd</t>
  </si>
  <si>
    <t>MP20240716_030.gcd</t>
  </si>
  <si>
    <t>MP20240716_031.gcd</t>
  </si>
  <si>
    <t>No visible CO2 peak</t>
  </si>
  <si>
    <t>CO2 peak barely visible; manually delineated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</si>
</sst>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T1" workbookViewId="0">
      <selection activeCell="AR17" sqref="AR17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45489.667905092596</v>
      </c>
      <c r="D9" t="s">
        <v>33</v>
      </c>
      <c r="E9" t="s">
        <v>13</v>
      </c>
      <c r="F9">
        <v>0</v>
      </c>
      <c r="G9">
        <v>6.056</v>
      </c>
      <c r="H9" s="3">
        <v>2203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45489.667905092596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45489.667905092596</v>
      </c>
      <c r="AF9" t="s">
        <v>33</v>
      </c>
      <c r="AG9" t="s">
        <v>13</v>
      </c>
      <c r="AH9">
        <v>0</v>
      </c>
      <c r="AI9">
        <v>12.22</v>
      </c>
      <c r="AJ9" s="3">
        <v>2200</v>
      </c>
      <c r="AK9">
        <v>0.44700000000000001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1.8702713622599996</v>
      </c>
      <c r="AU9" s="16">
        <f t="shared" ref="AU9:AU32" si="1">IF(AJ9&lt;45000,((-0.0000000598*AJ9^2)+(0.205*AJ9)+(34.1)),((-0.00000002403*AJ9^2)+(0.2063*AJ9)+(-550.7)))</f>
        <v>484.81056800000005</v>
      </c>
      <c r="AW9" s="13">
        <f t="shared" ref="AW9:AW32" si="2">IF(H9&lt;10000,((-0.00000005795*H9^2)+(0.003823*H9)+(-6.715)),(IF(H9&lt;700000,((-0.0000000001209*H9^2)+(0.002635*H9)+(-0.4111)), ((-0.00000002007*V9^2)+(0.2564*V9)+(286.1)))))</f>
        <v>1.4258255384500007</v>
      </c>
      <c r="AX9" s="14">
        <f t="shared" ref="AX9:AX32" si="3">(-0.00000001626*AJ9^2)+(0.1912*AJ9)+(-3.858)</f>
        <v>416.70330160000003</v>
      </c>
      <c r="AZ9" s="6">
        <f t="shared" ref="AZ9:AZ32" si="4">IF(H9&lt;10000,((0.0000001453*H9^2)+(0.0008349*H9)+(-1.805)),(IF(H9&lt;700000,((-0.00000000008054*H9^2)+(0.002348*H9)+(-2.47)), ((-0.00000001938*V9^2)+(0.2471*V9)+(226.8)))))</f>
        <v>0.73945596769999988</v>
      </c>
      <c r="BA9" s="7">
        <f t="shared" ref="BA9:BA32" si="5">(-0.00000002552*AJ9^2)+(0.2067*AJ9)+(-103.7)</f>
        <v>350.91648320000002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4.8434378599999999</v>
      </c>
      <c r="BD9" s="12">
        <f t="shared" ref="BD9:BD32" si="7">IF(AJ9&lt;45000,((-0.0000004561*AJ9^2)+(0.244*AJ9)+(-21.72)),((-0.0000000409*AJ9^2)+(0.2477*AJ9)+(-1777)))</f>
        <v>512.87247599999989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1.8702713622599996</v>
      </c>
      <c r="BG9" s="16">
        <f t="shared" ref="BG9:BG32" si="9">IF(AJ9&lt;45000,((-0.0000000598*AJ9^2)+(0.205*AJ9)+(34.1)),((-0.00000002403*AJ9^2)+(0.2063*AJ9)+(-550.7)))</f>
        <v>484.81056800000005</v>
      </c>
      <c r="BI9">
        <v>48</v>
      </c>
      <c r="BJ9" t="s">
        <v>35</v>
      </c>
      <c r="BK9" s="2">
        <v>45489.667905092596</v>
      </c>
      <c r="BL9" t="s">
        <v>33</v>
      </c>
      <c r="BM9" t="s">
        <v>13</v>
      </c>
      <c r="BN9">
        <v>0</v>
      </c>
      <c r="BO9">
        <v>2.6970000000000001</v>
      </c>
      <c r="BP9" s="3">
        <v>5622076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45489.689189814817</v>
      </c>
      <c r="D10" t="s">
        <v>32</v>
      </c>
      <c r="E10" t="s">
        <v>13</v>
      </c>
      <c r="F10">
        <v>0</v>
      </c>
      <c r="G10">
        <v>5.9989999999999997</v>
      </c>
      <c r="H10" s="3">
        <v>1252141</v>
      </c>
      <c r="I10">
        <v>3.1579999999999999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45489.689189814817</v>
      </c>
      <c r="R10" t="s">
        <v>32</v>
      </c>
      <c r="S10" t="s">
        <v>13</v>
      </c>
      <c r="T10">
        <v>0</v>
      </c>
      <c r="U10">
        <v>5.9569999999999999</v>
      </c>
      <c r="V10" s="3">
        <v>10477</v>
      </c>
      <c r="W10">
        <v>3.113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45489.689189814817</v>
      </c>
      <c r="AF10" t="s">
        <v>32</v>
      </c>
      <c r="AG10" t="s">
        <v>13</v>
      </c>
      <c r="AH10">
        <v>0</v>
      </c>
      <c r="AI10">
        <v>12.192</v>
      </c>
      <c r="AJ10" s="3">
        <v>9181</v>
      </c>
      <c r="AK10">
        <v>1.982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2830.6174490799376</v>
      </c>
      <c r="AU10" s="16">
        <f t="shared" si="1"/>
        <v>1911.1644124921997</v>
      </c>
      <c r="AW10" s="13">
        <f t="shared" si="2"/>
        <v>2970.1997656929702</v>
      </c>
      <c r="AX10" s="14">
        <f t="shared" si="3"/>
        <v>1750.1786322261401</v>
      </c>
      <c r="AZ10" s="6">
        <f t="shared" si="4"/>
        <v>2813.5394052879801</v>
      </c>
      <c r="BA10" s="7">
        <f t="shared" si="5"/>
        <v>1791.8615997792799</v>
      </c>
      <c r="BC10" s="11">
        <f t="shared" si="6"/>
        <v>2554.0913982398138</v>
      </c>
      <c r="BD10" s="12">
        <f t="shared" si="7"/>
        <v>2179.9989839078999</v>
      </c>
      <c r="BF10" s="15">
        <f t="shared" si="8"/>
        <v>2830.6174490799376</v>
      </c>
      <c r="BG10" s="16">
        <f t="shared" si="9"/>
        <v>1911.1644124921997</v>
      </c>
      <c r="BI10">
        <v>49</v>
      </c>
      <c r="BJ10" t="s">
        <v>36</v>
      </c>
      <c r="BK10" s="2">
        <v>45489.689189814817</v>
      </c>
      <c r="BL10" t="s">
        <v>32</v>
      </c>
      <c r="BM10" t="s">
        <v>13</v>
      </c>
      <c r="BN10">
        <v>0</v>
      </c>
      <c r="BO10">
        <v>2.6930000000000001</v>
      </c>
      <c r="BP10" s="3">
        <v>5564653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45489.710474537038</v>
      </c>
      <c r="D11" t="s">
        <v>31</v>
      </c>
      <c r="E11" t="s">
        <v>13</v>
      </c>
      <c r="F11">
        <v>0</v>
      </c>
      <c r="G11">
        <v>6.0250000000000004</v>
      </c>
      <c r="H11" s="3">
        <v>3629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45489.710474537038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45489.710474537038</v>
      </c>
      <c r="AF11" t="s">
        <v>31</v>
      </c>
      <c r="AG11" t="s">
        <v>13</v>
      </c>
      <c r="AH11">
        <v>0</v>
      </c>
      <c r="AI11">
        <v>12.205</v>
      </c>
      <c r="AJ11" s="3">
        <v>1597</v>
      </c>
      <c r="AK11">
        <v>0.314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5.8434502867399996</v>
      </c>
      <c r="AU11" s="16">
        <f t="shared" si="1"/>
        <v>361.3324855418</v>
      </c>
      <c r="AW11" s="13">
        <f t="shared" si="2"/>
        <v>6.3954863040499994</v>
      </c>
      <c r="AX11" s="14">
        <f t="shared" si="3"/>
        <v>301.44693034966002</v>
      </c>
      <c r="AZ11" s="6">
        <f t="shared" si="4"/>
        <v>3.1384009373000001</v>
      </c>
      <c r="BA11" s="7">
        <f t="shared" si="5"/>
        <v>226.33481356231999</v>
      </c>
      <c r="BC11" s="11">
        <f t="shared" si="6"/>
        <v>2.53942114</v>
      </c>
      <c r="BD11" s="12">
        <f t="shared" si="7"/>
        <v>366.78475845510002</v>
      </c>
      <c r="BF11" s="15">
        <f t="shared" si="8"/>
        <v>5.8434502867399996</v>
      </c>
      <c r="BG11" s="16">
        <f t="shared" si="9"/>
        <v>361.3324855418</v>
      </c>
      <c r="BI11">
        <v>50</v>
      </c>
      <c r="BJ11" t="s">
        <v>37</v>
      </c>
      <c r="BK11" s="2">
        <v>45489.710474537038</v>
      </c>
      <c r="BL11" t="s">
        <v>31</v>
      </c>
      <c r="BM11" t="s">
        <v>13</v>
      </c>
      <c r="BN11">
        <v>0</v>
      </c>
      <c r="BO11">
        <v>2.6970000000000001</v>
      </c>
      <c r="BP11" s="3">
        <v>5402674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45489.731747685182</v>
      </c>
      <c r="D12">
        <v>49</v>
      </c>
      <c r="E12" t="s">
        <v>13</v>
      </c>
      <c r="F12">
        <v>0</v>
      </c>
      <c r="G12">
        <v>6.0049999999999999</v>
      </c>
      <c r="H12" s="3">
        <v>33537</v>
      </c>
      <c r="I12">
        <v>8.1000000000000003E-2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45489.731747685182</v>
      </c>
      <c r="R12">
        <v>49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45489.731747685182</v>
      </c>
      <c r="AF12">
        <v>49</v>
      </c>
      <c r="AG12" t="s">
        <v>13</v>
      </c>
      <c r="AH12">
        <v>0</v>
      </c>
      <c r="AI12">
        <v>12.045999999999999</v>
      </c>
      <c r="AJ12" s="3">
        <v>151282</v>
      </c>
      <c r="AK12">
        <v>31.92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92.577940869432808</v>
      </c>
      <c r="AU12" s="16">
        <f t="shared" si="1"/>
        <v>30108.82016811828</v>
      </c>
      <c r="AW12" s="13">
        <f t="shared" si="2"/>
        <v>87.822915098387895</v>
      </c>
      <c r="AX12" s="14">
        <f t="shared" si="3"/>
        <v>28549.130080299761</v>
      </c>
      <c r="AZ12" s="6">
        <f t="shared" si="4"/>
        <v>76.184290216080726</v>
      </c>
      <c r="BA12" s="7">
        <f t="shared" si="5"/>
        <v>30582.232465267516</v>
      </c>
      <c r="BC12" s="11">
        <f t="shared" si="6"/>
        <v>89.859391208087004</v>
      </c>
      <c r="BD12" s="12">
        <f t="shared" si="7"/>
        <v>34759.504039868407</v>
      </c>
      <c r="BF12" s="15">
        <f t="shared" si="8"/>
        <v>92.577940869432808</v>
      </c>
      <c r="BG12" s="16">
        <f t="shared" si="9"/>
        <v>30108.82016811828</v>
      </c>
      <c r="BI12">
        <v>51</v>
      </c>
      <c r="BJ12" t="s">
        <v>38</v>
      </c>
      <c r="BK12" s="2">
        <v>45489.731747685182</v>
      </c>
      <c r="BL12">
        <v>49</v>
      </c>
      <c r="BM12" t="s">
        <v>13</v>
      </c>
      <c r="BN12">
        <v>0</v>
      </c>
      <c r="BO12">
        <v>2.84</v>
      </c>
      <c r="BP12" s="3">
        <v>1108062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45489.753020833334</v>
      </c>
      <c r="D13">
        <v>307</v>
      </c>
      <c r="E13" t="s">
        <v>13</v>
      </c>
      <c r="F13">
        <v>0</v>
      </c>
      <c r="G13">
        <v>5.9870000000000001</v>
      </c>
      <c r="H13" s="3">
        <v>6102729</v>
      </c>
      <c r="I13">
        <v>15.587999999999999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45489.753020833334</v>
      </c>
      <c r="R13">
        <v>307</v>
      </c>
      <c r="S13" t="s">
        <v>13</v>
      </c>
      <c r="T13">
        <v>0</v>
      </c>
      <c r="U13">
        <v>5.94</v>
      </c>
      <c r="V13" s="3">
        <v>47968</v>
      </c>
      <c r="W13">
        <v>13.989000000000001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45489.753020833334</v>
      </c>
      <c r="AF13">
        <v>307</v>
      </c>
      <c r="AG13" t="s">
        <v>13</v>
      </c>
      <c r="AH13">
        <v>0</v>
      </c>
      <c r="AI13">
        <v>12.131</v>
      </c>
      <c r="AJ13" s="3">
        <v>58148</v>
      </c>
      <c r="AK13">
        <v>12.57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13004.239779265865</v>
      </c>
      <c r="AU13" s="16">
        <f t="shared" si="1"/>
        <v>11363.982406606881</v>
      </c>
      <c r="AW13" s="13">
        <f t="shared" si="2"/>
        <v>12538.915554488322</v>
      </c>
      <c r="AX13" s="14">
        <f t="shared" si="3"/>
        <v>11059.06145216096</v>
      </c>
      <c r="AZ13" s="6">
        <f t="shared" si="4"/>
        <v>12035.10079551488</v>
      </c>
      <c r="BA13" s="7">
        <f t="shared" si="5"/>
        <v>11829.203633649919</v>
      </c>
      <c r="BC13" s="11">
        <f t="shared" si="6"/>
        <v>11300.668856797598</v>
      </c>
      <c r="BD13" s="12">
        <f t="shared" si="7"/>
        <v>12487.9689329264</v>
      </c>
      <c r="BF13" s="15">
        <f t="shared" si="8"/>
        <v>13004.239779265865</v>
      </c>
      <c r="BG13" s="16">
        <f t="shared" si="9"/>
        <v>11363.982406606881</v>
      </c>
      <c r="BI13">
        <v>52</v>
      </c>
      <c r="BJ13" t="s">
        <v>39</v>
      </c>
      <c r="BK13" s="2">
        <v>45489.753020833334</v>
      </c>
      <c r="BL13">
        <v>307</v>
      </c>
      <c r="BM13" t="s">
        <v>13</v>
      </c>
      <c r="BN13">
        <v>0</v>
      </c>
      <c r="BO13">
        <v>2.8460000000000001</v>
      </c>
      <c r="BP13" s="3">
        <v>966950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45489.774293981478</v>
      </c>
      <c r="D14">
        <v>25</v>
      </c>
      <c r="E14" t="s">
        <v>13</v>
      </c>
      <c r="F14">
        <v>0</v>
      </c>
      <c r="G14">
        <v>6.0039999999999996</v>
      </c>
      <c r="H14" s="3">
        <v>63240</v>
      </c>
      <c r="I14">
        <v>0.156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45489.774293981478</v>
      </c>
      <c r="R14">
        <v>25</v>
      </c>
      <c r="S14" t="s">
        <v>13</v>
      </c>
      <c r="T14">
        <v>0</v>
      </c>
      <c r="U14">
        <v>5.9569999999999999</v>
      </c>
      <c r="V14">
        <v>406</v>
      </c>
      <c r="W14">
        <v>0.155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45489.774293981478</v>
      </c>
      <c r="AF14">
        <v>25</v>
      </c>
      <c r="AG14" t="s">
        <v>13</v>
      </c>
      <c r="AH14">
        <v>0</v>
      </c>
      <c r="AI14" t="s">
        <v>14</v>
      </c>
      <c r="AJ14" t="s">
        <v>14</v>
      </c>
      <c r="AK14" t="s">
        <v>14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R14" t="s">
        <v>66</v>
      </c>
      <c r="AS14" s="10">
        <v>53</v>
      </c>
      <c r="AT14" s="15">
        <f t="shared" si="0"/>
        <v>177.85676285312002</v>
      </c>
      <c r="AU14" s="16" t="e">
        <f t="shared" si="1"/>
        <v>#VALUE!</v>
      </c>
      <c r="AW14" s="13">
        <f t="shared" si="2"/>
        <v>165.74278492016001</v>
      </c>
      <c r="AX14" s="14" t="e">
        <f t="shared" si="3"/>
        <v>#VALUE!</v>
      </c>
      <c r="AZ14" s="6">
        <f t="shared" si="4"/>
        <v>145.69541657129599</v>
      </c>
      <c r="BA14" s="7" t="e">
        <f t="shared" si="5"/>
        <v>#VALUE!</v>
      </c>
      <c r="BC14" s="11">
        <f t="shared" si="6"/>
        <v>175.71242768480002</v>
      </c>
      <c r="BD14" s="12" t="e">
        <f t="shared" si="7"/>
        <v>#VALUE!</v>
      </c>
      <c r="BF14" s="15">
        <f t="shared" si="8"/>
        <v>177.85676285312002</v>
      </c>
      <c r="BG14" s="16" t="e">
        <f t="shared" si="9"/>
        <v>#VALUE!</v>
      </c>
      <c r="BI14">
        <v>53</v>
      </c>
      <c r="BJ14" t="s">
        <v>40</v>
      </c>
      <c r="BK14" s="2">
        <v>45489.774293981478</v>
      </c>
      <c r="BL14">
        <v>25</v>
      </c>
      <c r="BM14" t="s">
        <v>13</v>
      </c>
      <c r="BN14">
        <v>0</v>
      </c>
      <c r="BO14">
        <v>2.8340000000000001</v>
      </c>
      <c r="BP14" s="3">
        <v>1263035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45489.795590277776</v>
      </c>
      <c r="D15">
        <v>388</v>
      </c>
      <c r="E15" t="s">
        <v>13</v>
      </c>
      <c r="F15">
        <v>0</v>
      </c>
      <c r="G15">
        <v>6.02</v>
      </c>
      <c r="H15" s="3">
        <v>4274</v>
      </c>
      <c r="I15">
        <v>7.0000000000000001E-3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45489.795590277776</v>
      </c>
      <c r="R15">
        <v>388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45489.795590277776</v>
      </c>
      <c r="AF15">
        <v>388</v>
      </c>
      <c r="AG15" t="s">
        <v>13</v>
      </c>
      <c r="AH15">
        <v>0</v>
      </c>
      <c r="AI15">
        <v>12.042999999999999</v>
      </c>
      <c r="AJ15" s="3">
        <v>146360</v>
      </c>
      <c r="AK15">
        <v>30.920999999999999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7.7169027226399987</v>
      </c>
      <c r="AU15" s="16">
        <f t="shared" si="1"/>
        <v>29128.615372112003</v>
      </c>
      <c r="AW15" s="13">
        <f t="shared" si="2"/>
        <v>8.5659249457999991</v>
      </c>
      <c r="AX15" s="14">
        <f t="shared" si="3"/>
        <v>27631.864481504002</v>
      </c>
      <c r="AZ15" s="6">
        <f t="shared" si="4"/>
        <v>4.4175687428000003</v>
      </c>
      <c r="BA15" s="7">
        <f t="shared" si="5"/>
        <v>29602.241710208</v>
      </c>
      <c r="BC15" s="11">
        <f t="shared" si="6"/>
        <v>2.2186110400000008</v>
      </c>
      <c r="BD15" s="12">
        <f t="shared" si="7"/>
        <v>33600.242891360002</v>
      </c>
      <c r="BF15" s="15">
        <f t="shared" si="8"/>
        <v>7.7169027226399987</v>
      </c>
      <c r="BG15" s="16">
        <f t="shared" si="9"/>
        <v>29128.615372112003</v>
      </c>
      <c r="BI15">
        <v>54</v>
      </c>
      <c r="BJ15" t="s">
        <v>41</v>
      </c>
      <c r="BK15" s="2">
        <v>45489.795590277776</v>
      </c>
      <c r="BL15">
        <v>388</v>
      </c>
      <c r="BM15" t="s">
        <v>13</v>
      </c>
      <c r="BN15">
        <v>0</v>
      </c>
      <c r="BO15">
        <v>2.8519999999999999</v>
      </c>
      <c r="BP15" s="3">
        <v>888279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45489.816863425927</v>
      </c>
      <c r="D16">
        <v>106</v>
      </c>
      <c r="E16" t="s">
        <v>13</v>
      </c>
      <c r="F16">
        <v>0</v>
      </c>
      <c r="G16">
        <v>6.0030000000000001</v>
      </c>
      <c r="H16" s="3">
        <v>67039</v>
      </c>
      <c r="I16">
        <v>0.16500000000000001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45489.816863425927</v>
      </c>
      <c r="R16">
        <v>106</v>
      </c>
      <c r="S16" t="s">
        <v>13</v>
      </c>
      <c r="T16">
        <v>0</v>
      </c>
      <c r="U16">
        <v>5.9550000000000001</v>
      </c>
      <c r="V16">
        <v>441</v>
      </c>
      <c r="W16">
        <v>0.16500000000000001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45489.816863425927</v>
      </c>
      <c r="AF16">
        <v>106</v>
      </c>
      <c r="AG16" t="s">
        <v>13</v>
      </c>
      <c r="AH16">
        <v>0</v>
      </c>
      <c r="AI16">
        <v>12.186999999999999</v>
      </c>
      <c r="AJ16">
        <v>299</v>
      </c>
      <c r="AK16">
        <v>2.8000000000000001E-2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R16" t="s">
        <v>67</v>
      </c>
      <c r="AS16" s="10">
        <v>55</v>
      </c>
      <c r="AT16" s="15">
        <f t="shared" si="0"/>
        <v>188.72712809193521</v>
      </c>
      <c r="AU16" s="16">
        <f t="shared" si="1"/>
        <v>95.389653820199996</v>
      </c>
      <c r="AW16" s="13">
        <f t="shared" si="2"/>
        <v>175.69331289271111</v>
      </c>
      <c r="AX16" s="14">
        <f t="shared" si="3"/>
        <v>53.30934633974001</v>
      </c>
      <c r="AZ16" s="6">
        <f t="shared" si="4"/>
        <v>154.57560691545865</v>
      </c>
      <c r="BA16" s="7">
        <f t="shared" si="5"/>
        <v>-41.898981513520006</v>
      </c>
      <c r="BC16" s="11">
        <f t="shared" si="6"/>
        <v>186.49228019938303</v>
      </c>
      <c r="BD16" s="12">
        <f t="shared" si="7"/>
        <v>51.195224203900011</v>
      </c>
      <c r="BF16" s="15">
        <f t="shared" si="8"/>
        <v>188.72712809193521</v>
      </c>
      <c r="BG16" s="16">
        <f t="shared" si="9"/>
        <v>95.389653820199996</v>
      </c>
      <c r="BI16">
        <v>55</v>
      </c>
      <c r="BJ16" t="s">
        <v>42</v>
      </c>
      <c r="BK16" s="2">
        <v>45489.816863425927</v>
      </c>
      <c r="BL16">
        <v>106</v>
      </c>
      <c r="BM16" t="s">
        <v>13</v>
      </c>
      <c r="BN16">
        <v>0</v>
      </c>
      <c r="BO16">
        <v>2.847</v>
      </c>
      <c r="BP16" s="3">
        <v>981311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45489.838125000002</v>
      </c>
      <c r="D17">
        <v>381</v>
      </c>
      <c r="E17" t="s">
        <v>13</v>
      </c>
      <c r="F17">
        <v>0</v>
      </c>
      <c r="G17">
        <v>6.0039999999999996</v>
      </c>
      <c r="H17" s="3">
        <v>37307</v>
      </c>
      <c r="I17">
        <v>0.09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45489.838125000002</v>
      </c>
      <c r="R17">
        <v>381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45489.838125000002</v>
      </c>
      <c r="AF17">
        <v>381</v>
      </c>
      <c r="AG17" t="s">
        <v>13</v>
      </c>
      <c r="AH17">
        <v>0</v>
      </c>
      <c r="AI17">
        <v>12.154999999999999</v>
      </c>
      <c r="AJ17" s="3">
        <v>35702</v>
      </c>
      <c r="AK17">
        <v>7.7549999999999999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103.43003762248881</v>
      </c>
      <c r="AU17" s="16">
        <f t="shared" si="1"/>
        <v>7276.7869583208003</v>
      </c>
      <c r="AW17" s="13">
        <f t="shared" si="2"/>
        <v>97.724574899095913</v>
      </c>
      <c r="AX17" s="14">
        <f t="shared" si="3"/>
        <v>6801.6388706069602</v>
      </c>
      <c r="AZ17" s="6">
        <f t="shared" si="4"/>
        <v>85.014739441465537</v>
      </c>
      <c r="BA17" s="7">
        <f t="shared" si="5"/>
        <v>7243.3747708419205</v>
      </c>
      <c r="BC17" s="11">
        <f t="shared" si="6"/>
        <v>100.91031308332701</v>
      </c>
      <c r="BD17" s="12">
        <f t="shared" si="7"/>
        <v>8108.2079780956001</v>
      </c>
      <c r="BF17" s="15">
        <f t="shared" si="8"/>
        <v>103.43003762248881</v>
      </c>
      <c r="BG17" s="16">
        <f t="shared" si="9"/>
        <v>7276.7869583208003</v>
      </c>
      <c r="BI17">
        <v>56</v>
      </c>
      <c r="BJ17" t="s">
        <v>43</v>
      </c>
      <c r="BK17" s="2">
        <v>45489.838125000002</v>
      </c>
      <c r="BL17">
        <v>381</v>
      </c>
      <c r="BM17" t="s">
        <v>13</v>
      </c>
      <c r="BN17">
        <v>0</v>
      </c>
      <c r="BO17">
        <v>2.8420000000000001</v>
      </c>
      <c r="BP17" s="3">
        <v>1072655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45489.859398148146</v>
      </c>
      <c r="D18">
        <v>385</v>
      </c>
      <c r="E18" t="s">
        <v>13</v>
      </c>
      <c r="F18">
        <v>0</v>
      </c>
      <c r="G18">
        <v>6.0049999999999999</v>
      </c>
      <c r="H18" s="3">
        <v>13346</v>
      </c>
      <c r="I18">
        <v>0.03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45489.859398148146</v>
      </c>
      <c r="R18">
        <v>385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45489.859398148146</v>
      </c>
      <c r="AF18">
        <v>385</v>
      </c>
      <c r="AG18" t="s">
        <v>13</v>
      </c>
      <c r="AH18">
        <v>0</v>
      </c>
      <c r="AI18">
        <v>12.164999999999999</v>
      </c>
      <c r="AJ18" s="3">
        <v>26604</v>
      </c>
      <c r="AK18">
        <v>5.7839999999999998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34.317614181219206</v>
      </c>
      <c r="AU18" s="16">
        <f t="shared" si="1"/>
        <v>5445.5951856031998</v>
      </c>
      <c r="AW18" s="13">
        <f t="shared" si="2"/>
        <v>34.734075809935604</v>
      </c>
      <c r="AX18" s="14">
        <f t="shared" si="3"/>
        <v>5071.3184140118401</v>
      </c>
      <c r="AZ18" s="6">
        <f t="shared" si="4"/>
        <v>28.85206256023336</v>
      </c>
      <c r="BA18" s="7">
        <f t="shared" si="5"/>
        <v>5377.2844377356805</v>
      </c>
      <c r="BC18" s="11">
        <f t="shared" si="6"/>
        <v>29.910989515868003</v>
      </c>
      <c r="BD18" s="12">
        <f t="shared" si="7"/>
        <v>6146.8408186223996</v>
      </c>
      <c r="BF18" s="15">
        <f t="shared" si="8"/>
        <v>34.317614181219206</v>
      </c>
      <c r="BG18" s="16">
        <f t="shared" si="9"/>
        <v>5445.5951856031998</v>
      </c>
      <c r="BI18">
        <v>57</v>
      </c>
      <c r="BJ18" t="s">
        <v>44</v>
      </c>
      <c r="BK18" s="2">
        <v>45489.859398148146</v>
      </c>
      <c r="BL18">
        <v>385</v>
      </c>
      <c r="BM18" t="s">
        <v>13</v>
      </c>
      <c r="BN18">
        <v>0</v>
      </c>
      <c r="BO18">
        <v>2.8340000000000001</v>
      </c>
      <c r="BP18" s="3">
        <v>1173097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45489.880671296298</v>
      </c>
      <c r="D19">
        <v>165</v>
      </c>
      <c r="E19" t="s">
        <v>13</v>
      </c>
      <c r="F19">
        <v>0</v>
      </c>
      <c r="G19">
        <v>5.9980000000000002</v>
      </c>
      <c r="H19" s="3">
        <v>517599</v>
      </c>
      <c r="I19">
        <v>1.3009999999999999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45489.880671296298</v>
      </c>
      <c r="R19">
        <v>165</v>
      </c>
      <c r="S19" t="s">
        <v>13</v>
      </c>
      <c r="T19">
        <v>0</v>
      </c>
      <c r="U19">
        <v>5.9550000000000001</v>
      </c>
      <c r="V19" s="3">
        <v>4583</v>
      </c>
      <c r="W19">
        <v>1.3839999999999999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45489.880671296298</v>
      </c>
      <c r="AF19">
        <v>165</v>
      </c>
      <c r="AG19" t="s">
        <v>13</v>
      </c>
      <c r="AH19">
        <v>0</v>
      </c>
      <c r="AI19">
        <v>12.109</v>
      </c>
      <c r="AJ19" s="3">
        <v>74199</v>
      </c>
      <c r="AK19">
        <v>15.976000000000001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1264.5536229062338</v>
      </c>
      <c r="AU19" s="16">
        <f t="shared" si="1"/>
        <v>14624.256736827971</v>
      </c>
      <c r="AW19" s="13">
        <f t="shared" si="2"/>
        <v>1331.0721001715592</v>
      </c>
      <c r="AX19" s="14">
        <f t="shared" si="3"/>
        <v>14093.471506567739</v>
      </c>
      <c r="AZ19" s="6">
        <f t="shared" si="4"/>
        <v>1191.2750833045272</v>
      </c>
      <c r="BA19" s="7">
        <f t="shared" si="5"/>
        <v>15092.733154342479</v>
      </c>
      <c r="BC19" s="11">
        <f t="shared" si="6"/>
        <v>1153.2589577187014</v>
      </c>
      <c r="BD19" s="12">
        <f t="shared" si="7"/>
        <v>16376.917693519099</v>
      </c>
      <c r="BF19" s="15">
        <f t="shared" si="8"/>
        <v>1264.5536229062338</v>
      </c>
      <c r="BG19" s="16">
        <f t="shared" si="9"/>
        <v>14624.256736827971</v>
      </c>
      <c r="BI19">
        <v>58</v>
      </c>
      <c r="BJ19" t="s">
        <v>45</v>
      </c>
      <c r="BK19" s="2">
        <v>45489.880671296298</v>
      </c>
      <c r="BL19">
        <v>165</v>
      </c>
      <c r="BM19" t="s">
        <v>13</v>
      </c>
      <c r="BN19">
        <v>0</v>
      </c>
      <c r="BO19">
        <v>2.8380000000000001</v>
      </c>
      <c r="BP19" s="3">
        <v>1103006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45489.901944444442</v>
      </c>
      <c r="D20">
        <v>77</v>
      </c>
      <c r="E20" t="s">
        <v>13</v>
      </c>
      <c r="F20">
        <v>0</v>
      </c>
      <c r="G20">
        <v>5.9809999999999999</v>
      </c>
      <c r="H20" s="3">
        <v>7169385</v>
      </c>
      <c r="I20">
        <v>18.361000000000001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45489.901944444442</v>
      </c>
      <c r="R20">
        <v>77</v>
      </c>
      <c r="S20" t="s">
        <v>13</v>
      </c>
      <c r="T20">
        <v>0</v>
      </c>
      <c r="U20">
        <v>5.9329999999999998</v>
      </c>
      <c r="V20" s="3">
        <v>50799</v>
      </c>
      <c r="W20">
        <v>14.801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45489.901944444442</v>
      </c>
      <c r="AF20">
        <v>77</v>
      </c>
      <c r="AG20" t="s">
        <v>13</v>
      </c>
      <c r="AH20">
        <v>0</v>
      </c>
      <c r="AI20">
        <v>12.122</v>
      </c>
      <c r="AJ20" s="3">
        <v>56568</v>
      </c>
      <c r="AK20">
        <v>12.233000000000001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15202.311551075003</v>
      </c>
      <c r="AU20" s="16">
        <f t="shared" si="1"/>
        <v>11042.38387486528</v>
      </c>
      <c r="AW20" s="13">
        <f t="shared" si="2"/>
        <v>13259.17219429193</v>
      </c>
      <c r="AX20" s="14">
        <f t="shared" si="3"/>
        <v>10759.91259797376</v>
      </c>
      <c r="AZ20" s="6">
        <f t="shared" si="4"/>
        <v>12729.222065788619</v>
      </c>
      <c r="BA20" s="7">
        <f t="shared" si="5"/>
        <v>11507.243166315518</v>
      </c>
      <c r="BC20" s="11">
        <f t="shared" si="6"/>
        <v>13106.665388225016</v>
      </c>
      <c r="BD20" s="12">
        <f t="shared" si="7"/>
        <v>12104.016110278399</v>
      </c>
      <c r="BF20" s="15">
        <f t="shared" si="8"/>
        <v>15202.311551075003</v>
      </c>
      <c r="BG20" s="16">
        <f t="shared" si="9"/>
        <v>11042.38387486528</v>
      </c>
      <c r="BI20">
        <v>59</v>
      </c>
      <c r="BJ20" t="s">
        <v>46</v>
      </c>
      <c r="BK20" s="2">
        <v>45489.901944444442</v>
      </c>
      <c r="BL20">
        <v>77</v>
      </c>
      <c r="BM20" t="s">
        <v>13</v>
      </c>
      <c r="BN20">
        <v>0</v>
      </c>
      <c r="BO20">
        <v>2.847</v>
      </c>
      <c r="BP20" s="3">
        <v>895161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45489.923229166663</v>
      </c>
      <c r="D21">
        <v>374</v>
      </c>
      <c r="E21" t="s">
        <v>13</v>
      </c>
      <c r="F21">
        <v>0</v>
      </c>
      <c r="G21">
        <v>6.0030000000000001</v>
      </c>
      <c r="H21" s="3">
        <v>31669</v>
      </c>
      <c r="I21">
        <v>7.5999999999999998E-2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45489.923229166663</v>
      </c>
      <c r="R21">
        <v>374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45489.923229166663</v>
      </c>
      <c r="AF21">
        <v>374</v>
      </c>
      <c r="AG21" t="s">
        <v>13</v>
      </c>
      <c r="AH21">
        <v>0</v>
      </c>
      <c r="AI21">
        <v>12.195</v>
      </c>
      <c r="AJ21" s="3">
        <v>4041</v>
      </c>
      <c r="AK21">
        <v>0.85199999999999998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87.197786097983197</v>
      </c>
      <c r="AU21" s="16">
        <f t="shared" si="1"/>
        <v>861.52848507620001</v>
      </c>
      <c r="AW21" s="13">
        <f t="shared" si="2"/>
        <v>82.915461299675101</v>
      </c>
      <c r="AX21" s="14">
        <f t="shared" si="3"/>
        <v>768.51567938694018</v>
      </c>
      <c r="AZ21" s="6">
        <f t="shared" si="4"/>
        <v>71.808036375317059</v>
      </c>
      <c r="BA21" s="7">
        <f t="shared" si="5"/>
        <v>731.1579665408799</v>
      </c>
      <c r="BC21" s="11">
        <f t="shared" si="6"/>
        <v>84.367153390303002</v>
      </c>
      <c r="BD21" s="12">
        <f t="shared" si="7"/>
        <v>956.83603249589999</v>
      </c>
      <c r="BF21" s="15">
        <f t="shared" si="8"/>
        <v>87.197786097983197</v>
      </c>
      <c r="BG21" s="16">
        <f t="shared" si="9"/>
        <v>861.52848507620001</v>
      </c>
      <c r="BI21">
        <v>60</v>
      </c>
      <c r="BJ21" t="s">
        <v>47</v>
      </c>
      <c r="BK21" s="2">
        <v>45489.923229166663</v>
      </c>
      <c r="BL21">
        <v>374</v>
      </c>
      <c r="BM21" t="s">
        <v>13</v>
      </c>
      <c r="BN21">
        <v>0</v>
      </c>
      <c r="BO21">
        <v>2.8380000000000001</v>
      </c>
      <c r="BP21" s="3">
        <v>1152335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45489.944467592592</v>
      </c>
      <c r="D22">
        <v>196</v>
      </c>
      <c r="E22" t="s">
        <v>13</v>
      </c>
      <c r="F22">
        <v>0</v>
      </c>
      <c r="G22">
        <v>6.0049999999999999</v>
      </c>
      <c r="H22" s="3">
        <v>92374</v>
      </c>
      <c r="I22">
        <v>0.22900000000000001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45489.944467592592</v>
      </c>
      <c r="R22">
        <v>196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45489.944467592592</v>
      </c>
      <c r="AF22">
        <v>196</v>
      </c>
      <c r="AG22" t="s">
        <v>13</v>
      </c>
      <c r="AH22">
        <v>0</v>
      </c>
      <c r="AI22">
        <v>12.093</v>
      </c>
      <c r="AJ22" s="3">
        <v>96232</v>
      </c>
      <c r="AK22">
        <v>20.602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261.00690834301122</v>
      </c>
      <c r="AU22" s="16">
        <f t="shared" si="1"/>
        <v>19079.429434289279</v>
      </c>
      <c r="AW22" s="13">
        <f t="shared" si="2"/>
        <v>241.96275563459162</v>
      </c>
      <c r="AX22" s="14">
        <f t="shared" si="3"/>
        <v>18245.123079381763</v>
      </c>
      <c r="AZ22" s="6">
        <f t="shared" si="4"/>
        <v>213.73690773374696</v>
      </c>
      <c r="BA22" s="7">
        <f t="shared" si="5"/>
        <v>19551.123943531518</v>
      </c>
      <c r="BC22" s="11">
        <f t="shared" si="6"/>
        <v>257.21761058354798</v>
      </c>
      <c r="BD22" s="12">
        <f t="shared" si="7"/>
        <v>21680.907948998403</v>
      </c>
      <c r="BF22" s="15">
        <f t="shared" si="8"/>
        <v>261.00690834301122</v>
      </c>
      <c r="BG22" s="16">
        <f t="shared" si="9"/>
        <v>19079.429434289279</v>
      </c>
      <c r="BI22">
        <v>61</v>
      </c>
      <c r="BJ22" t="s">
        <v>48</v>
      </c>
      <c r="BK22" s="2">
        <v>45489.944467592592</v>
      </c>
      <c r="BL22">
        <v>196</v>
      </c>
      <c r="BM22" t="s">
        <v>13</v>
      </c>
      <c r="BN22">
        <v>0</v>
      </c>
      <c r="BO22">
        <v>2.8460000000000001</v>
      </c>
      <c r="BP22" s="3">
        <v>1056006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45489.965729166666</v>
      </c>
      <c r="D23">
        <v>90</v>
      </c>
      <c r="E23" t="s">
        <v>13</v>
      </c>
      <c r="F23">
        <v>0</v>
      </c>
      <c r="G23">
        <v>6.0309999999999997</v>
      </c>
      <c r="H23" s="3">
        <v>2781</v>
      </c>
      <c r="I23">
        <v>4.0000000000000001E-3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45489.965729166666</v>
      </c>
      <c r="R23">
        <v>90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45489.965729166666</v>
      </c>
      <c r="AF23">
        <v>90</v>
      </c>
      <c r="AG23" t="s">
        <v>13</v>
      </c>
      <c r="AH23">
        <v>0</v>
      </c>
      <c r="AI23">
        <v>12.02</v>
      </c>
      <c r="AJ23" s="3">
        <v>163996</v>
      </c>
      <c r="AK23">
        <v>34.487000000000002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3.4527115315399994</v>
      </c>
      <c r="AU23" s="16">
        <f t="shared" si="1"/>
        <v>32635.395446975523</v>
      </c>
      <c r="AW23" s="13">
        <f t="shared" si="2"/>
        <v>3.4685799600500005</v>
      </c>
      <c r="AX23" s="14">
        <f t="shared" si="3"/>
        <v>30914.869572859843</v>
      </c>
      <c r="AZ23" s="6">
        <f t="shared" si="4"/>
        <v>1.6406014332999999</v>
      </c>
      <c r="BA23" s="7">
        <f t="shared" si="5"/>
        <v>33107.920761831687</v>
      </c>
      <c r="BC23" s="11">
        <f t="shared" si="6"/>
        <v>3.6448739400000019</v>
      </c>
      <c r="BD23" s="12">
        <f t="shared" si="7"/>
        <v>37744.816460145601</v>
      </c>
      <c r="BF23" s="15">
        <f t="shared" si="8"/>
        <v>3.4527115315399994</v>
      </c>
      <c r="BG23" s="16">
        <f t="shared" si="9"/>
        <v>32635.395446975523</v>
      </c>
      <c r="BI23">
        <v>62</v>
      </c>
      <c r="BJ23" t="s">
        <v>49</v>
      </c>
      <c r="BK23" s="2">
        <v>45489.965729166666</v>
      </c>
      <c r="BL23">
        <v>90</v>
      </c>
      <c r="BM23" t="s">
        <v>13</v>
      </c>
      <c r="BN23">
        <v>0</v>
      </c>
      <c r="BO23">
        <v>2.8319999999999999</v>
      </c>
      <c r="BP23" s="3">
        <v>1277569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45489.986967592595</v>
      </c>
      <c r="D24">
        <v>140</v>
      </c>
      <c r="E24" t="s">
        <v>13</v>
      </c>
      <c r="F24">
        <v>0</v>
      </c>
      <c r="G24">
        <v>5.9340000000000002</v>
      </c>
      <c r="H24" s="3">
        <v>30350236</v>
      </c>
      <c r="I24">
        <v>82.781000000000006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45489.986967592595</v>
      </c>
      <c r="R24">
        <v>140</v>
      </c>
      <c r="S24" t="s">
        <v>13</v>
      </c>
      <c r="T24">
        <v>0</v>
      </c>
      <c r="U24">
        <v>5.8860000000000001</v>
      </c>
      <c r="V24" s="3">
        <v>224373</v>
      </c>
      <c r="W24">
        <v>62.548999999999999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45489.986967592595</v>
      </c>
      <c r="AF24">
        <v>140</v>
      </c>
      <c r="AG24" t="s">
        <v>13</v>
      </c>
      <c r="AH24">
        <v>0</v>
      </c>
      <c r="AI24">
        <v>12.125</v>
      </c>
      <c r="AJ24" s="3">
        <v>68483</v>
      </c>
      <c r="AK24">
        <v>14.766999999999999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59903.617763000999</v>
      </c>
      <c r="AU24" s="16">
        <f t="shared" si="1"/>
        <v>13464.644091425329</v>
      </c>
      <c r="AW24" s="13">
        <f t="shared" si="2"/>
        <v>56804.948310400971</v>
      </c>
      <c r="AX24" s="14">
        <f t="shared" si="3"/>
        <v>13013.83347984086</v>
      </c>
      <c r="AZ24" s="6">
        <f t="shared" si="4"/>
        <v>54693.716248159981</v>
      </c>
      <c r="BA24" s="7">
        <f t="shared" si="5"/>
        <v>13932.049308704718</v>
      </c>
      <c r="BC24" s="11">
        <f t="shared" si="6"/>
        <v>55512.809637420003</v>
      </c>
      <c r="BD24" s="12">
        <f t="shared" si="7"/>
        <v>14994.4213192799</v>
      </c>
      <c r="BF24" s="15">
        <f t="shared" si="8"/>
        <v>59903.617763000999</v>
      </c>
      <c r="BG24" s="16">
        <f t="shared" si="9"/>
        <v>13464.644091425329</v>
      </c>
      <c r="BI24">
        <v>63</v>
      </c>
      <c r="BJ24" t="s">
        <v>50</v>
      </c>
      <c r="BK24" s="2">
        <v>45489.986967592595</v>
      </c>
      <c r="BL24">
        <v>140</v>
      </c>
      <c r="BM24" t="s">
        <v>13</v>
      </c>
      <c r="BN24">
        <v>0</v>
      </c>
      <c r="BO24">
        <v>2.8570000000000002</v>
      </c>
      <c r="BP24" s="3">
        <v>835885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45490.008217592593</v>
      </c>
      <c r="D25">
        <v>318</v>
      </c>
      <c r="E25" t="s">
        <v>13</v>
      </c>
      <c r="F25">
        <v>0</v>
      </c>
      <c r="G25">
        <v>6.0019999999999998</v>
      </c>
      <c r="H25" s="3">
        <v>29965</v>
      </c>
      <c r="I25">
        <v>7.1999999999999995E-2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45490.008217592593</v>
      </c>
      <c r="R25">
        <v>318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45490.008217592593</v>
      </c>
      <c r="AF25">
        <v>318</v>
      </c>
      <c r="AG25" t="s">
        <v>13</v>
      </c>
      <c r="AH25">
        <v>0</v>
      </c>
      <c r="AI25">
        <v>12.191000000000001</v>
      </c>
      <c r="AJ25" s="3">
        <v>5879</v>
      </c>
      <c r="AK25">
        <v>1.256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82.288221126220009</v>
      </c>
      <c r="AU25" s="16">
        <f t="shared" si="1"/>
        <v>1237.2281540682</v>
      </c>
      <c r="AW25" s="13">
        <f t="shared" si="2"/>
        <v>78.438118741897512</v>
      </c>
      <c r="AX25" s="14">
        <f t="shared" si="3"/>
        <v>1119.6448114573402</v>
      </c>
      <c r="AZ25" s="6">
        <f t="shared" si="4"/>
        <v>67.815503035338494</v>
      </c>
      <c r="BA25" s="7">
        <f t="shared" si="5"/>
        <v>1110.60726140168</v>
      </c>
      <c r="BC25" s="11">
        <f t="shared" si="6"/>
        <v>79.347504768175</v>
      </c>
      <c r="BD25" s="12">
        <f t="shared" si="7"/>
        <v>1396.9919794398998</v>
      </c>
      <c r="BF25" s="15">
        <f t="shared" si="8"/>
        <v>82.288221126220009</v>
      </c>
      <c r="BG25" s="16">
        <f t="shared" si="9"/>
        <v>1237.2281540682</v>
      </c>
      <c r="BI25">
        <v>64</v>
      </c>
      <c r="BJ25" t="s">
        <v>51</v>
      </c>
      <c r="BK25" s="2">
        <v>45490.008217592593</v>
      </c>
      <c r="BL25">
        <v>318</v>
      </c>
      <c r="BM25" t="s">
        <v>13</v>
      </c>
      <c r="BN25">
        <v>0</v>
      </c>
      <c r="BO25">
        <v>2.8359999999999999</v>
      </c>
      <c r="BP25" s="3">
        <v>1175291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45490.029479166667</v>
      </c>
      <c r="D26">
        <v>104</v>
      </c>
      <c r="E26" t="s">
        <v>13</v>
      </c>
      <c r="F26">
        <v>0</v>
      </c>
      <c r="G26">
        <v>6</v>
      </c>
      <c r="H26" s="3">
        <v>55517</v>
      </c>
      <c r="I26">
        <v>0.13600000000000001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45490.029479166667</v>
      </c>
      <c r="R26">
        <v>104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45490.029479166667</v>
      </c>
      <c r="AF26">
        <v>104</v>
      </c>
      <c r="AG26" t="s">
        <v>13</v>
      </c>
      <c r="AH26">
        <v>0</v>
      </c>
      <c r="AI26">
        <v>12.2</v>
      </c>
      <c r="AJ26" s="3">
        <v>49490</v>
      </c>
      <c r="AK26">
        <v>10.72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155.73266175093678</v>
      </c>
      <c r="AU26" s="16">
        <f t="shared" si="1"/>
        <v>9600.2312797969989</v>
      </c>
      <c r="AW26" s="13">
        <f t="shared" si="2"/>
        <v>145.5035646017599</v>
      </c>
      <c r="AX26" s="14">
        <f t="shared" si="3"/>
        <v>9418.8050307740014</v>
      </c>
      <c r="AZ26" s="6">
        <f t="shared" si="4"/>
        <v>127.63568066274394</v>
      </c>
      <c r="BA26" s="7">
        <f t="shared" si="5"/>
        <v>10063.377882248</v>
      </c>
      <c r="BC26" s="11">
        <f t="shared" si="6"/>
        <v>153.65770049524701</v>
      </c>
      <c r="BD26" s="12">
        <f t="shared" si="7"/>
        <v>10381.498261910001</v>
      </c>
      <c r="BF26" s="15">
        <f t="shared" si="8"/>
        <v>155.73266175093678</v>
      </c>
      <c r="BG26" s="16">
        <f t="shared" si="9"/>
        <v>9600.2312797969989</v>
      </c>
      <c r="BI26">
        <v>65</v>
      </c>
      <c r="BJ26" t="s">
        <v>52</v>
      </c>
      <c r="BK26" s="2">
        <v>45490.029479166667</v>
      </c>
      <c r="BL26">
        <v>104</v>
      </c>
      <c r="BM26" t="s">
        <v>13</v>
      </c>
      <c r="BN26">
        <v>0</v>
      </c>
      <c r="BO26">
        <v>2.84</v>
      </c>
      <c r="BP26" s="3">
        <v>1059527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45490.050729166665</v>
      </c>
      <c r="D27">
        <v>292</v>
      </c>
      <c r="E27" t="s">
        <v>13</v>
      </c>
      <c r="F27">
        <v>0</v>
      </c>
      <c r="G27">
        <v>5.9969999999999999</v>
      </c>
      <c r="H27" s="3">
        <v>524937</v>
      </c>
      <c r="I27">
        <v>1.32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45490.050729166665</v>
      </c>
      <c r="R27">
        <v>292</v>
      </c>
      <c r="S27" t="s">
        <v>13</v>
      </c>
      <c r="T27">
        <v>0</v>
      </c>
      <c r="U27">
        <v>5.9450000000000003</v>
      </c>
      <c r="V27" s="3">
        <v>3954</v>
      </c>
      <c r="W27">
        <v>1.1990000000000001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45490.050729166665</v>
      </c>
      <c r="AF27">
        <v>292</v>
      </c>
      <c r="AG27" t="s">
        <v>13</v>
      </c>
      <c r="AH27">
        <v>0</v>
      </c>
      <c r="AI27">
        <v>12.108000000000001</v>
      </c>
      <c r="AJ27" s="3">
        <v>73900</v>
      </c>
      <c r="AK27">
        <v>15.913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1280.2315261053923</v>
      </c>
      <c r="AU27" s="16">
        <f t="shared" si="1"/>
        <v>14563.6371237</v>
      </c>
      <c r="AW27" s="13">
        <f t="shared" si="2"/>
        <v>1349.4828295551481</v>
      </c>
      <c r="AX27" s="14">
        <f t="shared" si="3"/>
        <v>14037.0227254</v>
      </c>
      <c r="AZ27" s="6">
        <f t="shared" si="4"/>
        <v>1207.8885659013367</v>
      </c>
      <c r="BA27" s="7">
        <f t="shared" si="5"/>
        <v>15032.059920799999</v>
      </c>
      <c r="BC27" s="11">
        <f t="shared" si="6"/>
        <v>1167.3523853161767</v>
      </c>
      <c r="BD27" s="12">
        <f t="shared" si="7"/>
        <v>16304.666510999999</v>
      </c>
      <c r="BF27" s="15">
        <f t="shared" si="8"/>
        <v>1280.2315261053923</v>
      </c>
      <c r="BG27" s="16">
        <f t="shared" si="9"/>
        <v>14563.6371237</v>
      </c>
      <c r="BI27">
        <v>66</v>
      </c>
      <c r="BJ27" t="s">
        <v>53</v>
      </c>
      <c r="BK27" s="2">
        <v>45490.050729166665</v>
      </c>
      <c r="BL27">
        <v>292</v>
      </c>
      <c r="BM27" t="s">
        <v>13</v>
      </c>
      <c r="BN27">
        <v>0</v>
      </c>
      <c r="BO27">
        <v>2.8410000000000002</v>
      </c>
      <c r="BP27" s="3">
        <v>1019793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45490.071979166663</v>
      </c>
      <c r="D28">
        <v>57</v>
      </c>
      <c r="E28" t="s">
        <v>13</v>
      </c>
      <c r="F28">
        <v>0</v>
      </c>
      <c r="G28">
        <v>6</v>
      </c>
      <c r="H28" s="3">
        <v>118596</v>
      </c>
      <c r="I28">
        <v>0.29499999999999998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45490.071979166663</v>
      </c>
      <c r="R28">
        <v>57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45490.071979166663</v>
      </c>
      <c r="AF28">
        <v>57</v>
      </c>
      <c r="AG28" t="s">
        <v>13</v>
      </c>
      <c r="AH28">
        <v>0</v>
      </c>
      <c r="AI28">
        <v>12.106999999999999</v>
      </c>
      <c r="AJ28" s="3">
        <v>75493</v>
      </c>
      <c r="AK28">
        <v>16.25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335.42682876081915</v>
      </c>
      <c r="AU28" s="16">
        <f t="shared" si="1"/>
        <v>14886.554291032529</v>
      </c>
      <c r="AW28" s="13">
        <f t="shared" si="2"/>
        <v>310.38890014398567</v>
      </c>
      <c r="AX28" s="14">
        <f t="shared" si="3"/>
        <v>14337.73472102326</v>
      </c>
      <c r="AZ28" s="6">
        <f t="shared" si="4"/>
        <v>274.86061199666329</v>
      </c>
      <c r="BA28" s="7">
        <f t="shared" si="5"/>
        <v>15355.259693389518</v>
      </c>
      <c r="BC28" s="11">
        <f t="shared" si="6"/>
        <v>328.287105312368</v>
      </c>
      <c r="BD28" s="12">
        <f t="shared" si="7"/>
        <v>16689.519104295898</v>
      </c>
      <c r="BF28" s="15">
        <f t="shared" si="8"/>
        <v>335.42682876081915</v>
      </c>
      <c r="BG28" s="16">
        <f t="shared" si="9"/>
        <v>14886.554291032529</v>
      </c>
      <c r="BI28">
        <v>67</v>
      </c>
      <c r="BJ28" t="s">
        <v>54</v>
      </c>
      <c r="BK28" s="2">
        <v>45490.071979166663</v>
      </c>
      <c r="BL28">
        <v>57</v>
      </c>
      <c r="BM28" t="s">
        <v>13</v>
      </c>
      <c r="BN28">
        <v>0</v>
      </c>
      <c r="BO28">
        <v>2.839</v>
      </c>
      <c r="BP28" s="3">
        <v>1101792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45490.093275462961</v>
      </c>
      <c r="D29">
        <v>45</v>
      </c>
      <c r="E29" t="s">
        <v>13</v>
      </c>
      <c r="F29">
        <v>0</v>
      </c>
      <c r="G29">
        <v>6.04</v>
      </c>
      <c r="H29" s="3">
        <v>2154</v>
      </c>
      <c r="I29">
        <v>2E-3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45490.093275462961</v>
      </c>
      <c r="R29">
        <v>45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45490.093275462961</v>
      </c>
      <c r="AF29">
        <v>45</v>
      </c>
      <c r="AG29" t="s">
        <v>13</v>
      </c>
      <c r="AH29">
        <v>0</v>
      </c>
      <c r="AI29">
        <v>12.021000000000001</v>
      </c>
      <c r="AJ29" s="3">
        <v>169131</v>
      </c>
      <c r="AK29">
        <v>35.520000000000003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1.7378753722399995</v>
      </c>
      <c r="AU29" s="16">
        <f t="shared" si="1"/>
        <v>33653.640057281176</v>
      </c>
      <c r="AW29" s="13">
        <f t="shared" si="2"/>
        <v>1.2508704578000005</v>
      </c>
      <c r="AX29" s="14">
        <f t="shared" si="3"/>
        <v>31868.867100682139</v>
      </c>
      <c r="AZ29" s="6">
        <f t="shared" si="4"/>
        <v>0.66752533479999987</v>
      </c>
      <c r="BA29" s="7">
        <f t="shared" si="5"/>
        <v>34125.670567491281</v>
      </c>
      <c r="BC29" s="11">
        <f t="shared" si="6"/>
        <v>4.9616366400000018</v>
      </c>
      <c r="BD29" s="12">
        <f t="shared" si="7"/>
        <v>38946.792127915105</v>
      </c>
      <c r="BF29" s="15">
        <f t="shared" si="8"/>
        <v>1.7378753722399995</v>
      </c>
      <c r="BG29" s="16">
        <f t="shared" si="9"/>
        <v>33653.640057281176</v>
      </c>
      <c r="BI29">
        <v>68</v>
      </c>
      <c r="BJ29" t="s">
        <v>55</v>
      </c>
      <c r="BK29" s="2">
        <v>45490.093275462961</v>
      </c>
      <c r="BL29">
        <v>45</v>
      </c>
      <c r="BM29" t="s">
        <v>13</v>
      </c>
      <c r="BN29">
        <v>0</v>
      </c>
      <c r="BO29">
        <v>2.83</v>
      </c>
      <c r="BP29" s="3">
        <v>1296969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45490.114537037036</v>
      </c>
      <c r="D30">
        <v>247</v>
      </c>
      <c r="E30" t="s">
        <v>13</v>
      </c>
      <c r="F30">
        <v>0</v>
      </c>
      <c r="G30">
        <v>6.0069999999999997</v>
      </c>
      <c r="H30" s="3">
        <v>13042</v>
      </c>
      <c r="I30">
        <v>2.9000000000000001E-2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45490.114537037036</v>
      </c>
      <c r="R30">
        <v>247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45490.114537037036</v>
      </c>
      <c r="AF30">
        <v>247</v>
      </c>
      <c r="AG30" t="s">
        <v>13</v>
      </c>
      <c r="AH30">
        <v>0</v>
      </c>
      <c r="AI30">
        <v>12.153</v>
      </c>
      <c r="AJ30" s="3">
        <v>31740</v>
      </c>
      <c r="AK30">
        <v>6.8979999999999997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33.438634920956808</v>
      </c>
      <c r="AU30" s="16">
        <f t="shared" si="1"/>
        <v>6480.5558295199999</v>
      </c>
      <c r="AW30" s="13">
        <f t="shared" si="2"/>
        <v>33.934005663932403</v>
      </c>
      <c r="AX30" s="14">
        <f t="shared" si="3"/>
        <v>6048.4492272239995</v>
      </c>
      <c r="AZ30" s="6">
        <f t="shared" si="4"/>
        <v>28.138916648247438</v>
      </c>
      <c r="BA30" s="7">
        <f t="shared" si="5"/>
        <v>6431.2484476479995</v>
      </c>
      <c r="BC30" s="11">
        <f t="shared" si="6"/>
        <v>28.998568134172004</v>
      </c>
      <c r="BD30" s="12">
        <f t="shared" si="7"/>
        <v>7263.3522716399993</v>
      </c>
      <c r="BF30" s="15">
        <f t="shared" si="8"/>
        <v>33.438634920956808</v>
      </c>
      <c r="BG30" s="16">
        <f t="shared" si="9"/>
        <v>6480.5558295199999</v>
      </c>
      <c r="BI30">
        <v>69</v>
      </c>
      <c r="BJ30" t="s">
        <v>56</v>
      </c>
      <c r="BK30" s="2">
        <v>45490.114537037036</v>
      </c>
      <c r="BL30">
        <v>247</v>
      </c>
      <c r="BM30" t="s">
        <v>13</v>
      </c>
      <c r="BN30">
        <v>0</v>
      </c>
      <c r="BO30">
        <v>2.8380000000000001</v>
      </c>
      <c r="BP30" s="3">
        <v>1118000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45490.135798611111</v>
      </c>
      <c r="D31">
        <v>251</v>
      </c>
      <c r="E31" t="s">
        <v>13</v>
      </c>
      <c r="F31">
        <v>0</v>
      </c>
      <c r="G31">
        <v>6.0030000000000001</v>
      </c>
      <c r="H31" s="3">
        <v>21465</v>
      </c>
      <c r="I31">
        <v>5.0999999999999997E-2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45490.135798611111</v>
      </c>
      <c r="R31">
        <v>251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45490.135798611111</v>
      </c>
      <c r="AF31">
        <v>251</v>
      </c>
      <c r="AG31" t="s">
        <v>13</v>
      </c>
      <c r="AH31">
        <v>0</v>
      </c>
      <c r="AI31">
        <v>12.048999999999999</v>
      </c>
      <c r="AJ31" s="3">
        <v>136078</v>
      </c>
      <c r="AK31">
        <v>28.827000000000002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57.772971490220002</v>
      </c>
      <c r="AU31" s="16">
        <f t="shared" si="1"/>
        <v>27077.222553321481</v>
      </c>
      <c r="AW31" s="13">
        <f t="shared" si="2"/>
        <v>56.093470781397507</v>
      </c>
      <c r="AX31" s="14">
        <f t="shared" si="3"/>
        <v>25713.165568914159</v>
      </c>
      <c r="AZ31" s="6">
        <f t="shared" si="4"/>
        <v>47.892711499038498</v>
      </c>
      <c r="BA31" s="7">
        <f t="shared" si="5"/>
        <v>27551.06309241632</v>
      </c>
      <c r="BC31" s="11">
        <f t="shared" si="6"/>
        <v>54.171398203174988</v>
      </c>
      <c r="BD31" s="12">
        <f t="shared" si="7"/>
        <v>31172.166216764403</v>
      </c>
      <c r="BF31" s="15">
        <f t="shared" si="8"/>
        <v>57.772971490220002</v>
      </c>
      <c r="BG31" s="16">
        <f t="shared" si="9"/>
        <v>27077.222553321481</v>
      </c>
      <c r="BI31">
        <v>70</v>
      </c>
      <c r="BJ31" t="s">
        <v>57</v>
      </c>
      <c r="BK31" s="2">
        <v>45490.135798611111</v>
      </c>
      <c r="BL31">
        <v>251</v>
      </c>
      <c r="BM31" t="s">
        <v>13</v>
      </c>
      <c r="BN31">
        <v>0</v>
      </c>
      <c r="BO31">
        <v>2.84</v>
      </c>
      <c r="BP31" s="3">
        <v>1090004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45490.157060185185</v>
      </c>
      <c r="D32">
        <v>102</v>
      </c>
      <c r="E32" t="s">
        <v>13</v>
      </c>
      <c r="F32">
        <v>0</v>
      </c>
      <c r="G32">
        <v>6</v>
      </c>
      <c r="H32" s="3">
        <v>110917</v>
      </c>
      <c r="I32">
        <v>0.27600000000000002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45490.157060185185</v>
      </c>
      <c r="R32">
        <v>102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45490.157060185185</v>
      </c>
      <c r="AF32">
        <v>102</v>
      </c>
      <c r="AG32" t="s">
        <v>13</v>
      </c>
      <c r="AH32">
        <v>0</v>
      </c>
      <c r="AI32">
        <v>12.103</v>
      </c>
      <c r="AJ32" s="3">
        <v>75920</v>
      </c>
      <c r="AK32">
        <v>16.34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313.67439763925677</v>
      </c>
      <c r="AU32" s="16">
        <f t="shared" si="1"/>
        <v>14973.090771007999</v>
      </c>
      <c r="AW32" s="13">
        <f t="shared" si="2"/>
        <v>290.36781297051994</v>
      </c>
      <c r="AX32" s="14">
        <f t="shared" si="3"/>
        <v>14418.325857536</v>
      </c>
      <c r="AZ32" s="6">
        <f t="shared" si="4"/>
        <v>256.9722661351999</v>
      </c>
      <c r="BA32" s="7">
        <f t="shared" si="5"/>
        <v>15441.870639871999</v>
      </c>
      <c r="BC32" s="11">
        <f t="shared" si="6"/>
        <v>307.69926093804702</v>
      </c>
      <c r="BD32" s="12">
        <f t="shared" si="7"/>
        <v>16792.642682240003</v>
      </c>
      <c r="BF32" s="15">
        <f t="shared" si="8"/>
        <v>313.67439763925677</v>
      </c>
      <c r="BG32" s="16">
        <f t="shared" si="9"/>
        <v>14973.090771007999</v>
      </c>
      <c r="BI32">
        <v>71</v>
      </c>
      <c r="BJ32" t="s">
        <v>58</v>
      </c>
      <c r="BK32" s="2">
        <v>45490.157060185185</v>
      </c>
      <c r="BL32">
        <v>102</v>
      </c>
      <c r="BM32" t="s">
        <v>13</v>
      </c>
      <c r="BN32">
        <v>0</v>
      </c>
      <c r="BO32">
        <v>2.8370000000000002</v>
      </c>
      <c r="BP32" s="3">
        <v>1140475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45490.178310185183</v>
      </c>
      <c r="D33">
        <v>204</v>
      </c>
      <c r="E33" t="s">
        <v>13</v>
      </c>
      <c r="F33">
        <v>0</v>
      </c>
      <c r="G33">
        <v>6.0010000000000003</v>
      </c>
      <c r="H33" s="3">
        <v>37161</v>
      </c>
      <c r="I33">
        <v>0.09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45490.178310185183</v>
      </c>
      <c r="R33">
        <v>204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45490.178310185183</v>
      </c>
      <c r="AF33">
        <v>204</v>
      </c>
      <c r="AG33" t="s">
        <v>13</v>
      </c>
      <c r="AH33">
        <v>0</v>
      </c>
      <c r="AI33">
        <v>12.180999999999999</v>
      </c>
      <c r="AJ33" s="3">
        <v>4733</v>
      </c>
      <c r="AK33">
        <v>1.004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7" si="10">IF(H33&lt;10000,((H33^2*0.00000005714)+(H33*0.002453)+(-3.811)),(IF(H33&lt;200000,((H33^2*-0.0000000002888)+(H33*0.002899)+(-4.321)),(IF(H33&lt;8000000,((H33^2*-0.0000000000062)+(H33*0.002143)+(157)),((V33^2*-0.000000031)+(V33*0.2771)+(-709.5)))))))</f>
        <v>103.00992355081522</v>
      </c>
      <c r="AU33" s="16">
        <f t="shared" ref="AU33:AU37" si="11">IF(AJ33&lt;45000,((-0.0000000598*AJ33^2)+(0.205*AJ33)+(34.1)),((-0.00000002403*AJ33^2)+(0.2063*AJ33)+(-550.7)))</f>
        <v>1003.0254029178</v>
      </c>
      <c r="AW33" s="13">
        <f t="shared" ref="AW33:AW37" si="12">IF(H33&lt;10000,((-0.00000005795*H33^2)+(0.003823*H33)+(-6.715)),(IF(H33&lt;700000,((-0.0000000001209*H33^2)+(0.002635*H33)+(-0.4111)), ((-0.00000002007*V33^2)+(0.2564*V33)+(286.1)))))</f>
        <v>97.341179363551092</v>
      </c>
      <c r="AX33" s="14">
        <f t="shared" ref="AX33:AX37" si="13">(-0.00000001626*AJ33^2)+(0.1912*AJ33)+(-3.858)</f>
        <v>900.72735504086006</v>
      </c>
      <c r="AZ33" s="6">
        <f t="shared" ref="AZ33:AZ37" si="14">IF(H33&lt;10000,((0.0000001453*H33^2)+(0.0008349*H33)+(-1.805)),(IF(H33&lt;700000,((-0.00000000008054*H33^2)+(0.002348*H33)+(-2.47)), ((-0.00000001938*V33^2)+(0.2471*V33)+(226.8)))))</f>
        <v>84.672807098762647</v>
      </c>
      <c r="BA33" s="7">
        <f t="shared" ref="BA33:BA37" si="15">(-0.00000002552*AJ33^2)+(0.2067*AJ33)+(-103.7)</f>
        <v>874.03941910471997</v>
      </c>
      <c r="BC33" s="11">
        <f t="shared" ref="BC33:BC37" si="16">IF(H33&lt;10000,((H33^2*0.00000054)+(H33*-0.004765)+(12.72)),(IF(H33&lt;200000,((H33^2*-0.000000001577)+(H33*0.003043)+(-10.42)),(IF(H33&lt;8000000,((H33^2*-0.0000000000186)+(H33*0.00194)+(154.1)),((V33^2*-0.00000002)+(V33*0.2565)+(-1032)))))))</f>
        <v>100.483180744583</v>
      </c>
      <c r="BD33" s="12">
        <f t="shared" ref="BD33:BD37" si="17">IF(AJ33&lt;45000,((-0.0000004561*AJ33^2)+(0.244*AJ33)+(-21.72)),((-0.0000000409*AJ33^2)+(0.2477*AJ33)+(-1777)))</f>
        <v>1122.9147720870999</v>
      </c>
      <c r="BF33" s="15">
        <f t="shared" ref="BF33:BF37" si="18">IF(H33&lt;10000,((H33^2*0.00000005714)+(H33*0.002453)+(-3.811)),(IF(H33&lt;200000,((H33^2*-0.0000000002888)+(H33*0.002899)+(-4.321)),(IF(H33&lt;8000000,((H33^2*-0.0000000000062)+(H33*0.002143)+(157)),((V33^2*-0.000000031)+(V33*0.2771)+(-709.5)))))))</f>
        <v>103.00992355081522</v>
      </c>
      <c r="BG33" s="16">
        <f t="shared" ref="BG33:BG37" si="19">IF(AJ33&lt;45000,((-0.0000000598*AJ33^2)+(0.205*AJ33)+(34.1)),((-0.00000002403*AJ33^2)+(0.2063*AJ33)+(-550.7)))</f>
        <v>1003.0254029178</v>
      </c>
      <c r="BI33">
        <v>72</v>
      </c>
      <c r="BJ33" t="s">
        <v>59</v>
      </c>
      <c r="BK33" s="2">
        <v>45490.178310185183</v>
      </c>
      <c r="BL33">
        <v>204</v>
      </c>
      <c r="BM33" t="s">
        <v>13</v>
      </c>
      <c r="BN33">
        <v>0</v>
      </c>
      <c r="BO33">
        <v>2.8279999999999998</v>
      </c>
      <c r="BP33" s="3">
        <v>1354983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45490.199571759258</v>
      </c>
      <c r="D34">
        <v>367</v>
      </c>
      <c r="E34" t="s">
        <v>13</v>
      </c>
      <c r="F34">
        <v>0</v>
      </c>
      <c r="G34">
        <v>6.0010000000000003</v>
      </c>
      <c r="H34" s="3">
        <v>59549</v>
      </c>
      <c r="I34">
        <v>0.14699999999999999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45490.199571759258</v>
      </c>
      <c r="R34">
        <v>367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45490.199571759258</v>
      </c>
      <c r="AF34">
        <v>367</v>
      </c>
      <c r="AG34" t="s">
        <v>13</v>
      </c>
      <c r="AH34">
        <v>0</v>
      </c>
      <c r="AI34">
        <v>12.176</v>
      </c>
      <c r="AJ34" s="3">
        <v>13655</v>
      </c>
      <c r="AK34">
        <v>2.9620000000000002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0"/>
        <v>167.2874421137912</v>
      </c>
      <c r="AU34" s="16">
        <f t="shared" si="11"/>
        <v>2822.2247503049994</v>
      </c>
      <c r="AW34" s="13">
        <f t="shared" si="12"/>
        <v>156.0717935168191</v>
      </c>
      <c r="AX34" s="14">
        <f t="shared" si="13"/>
        <v>2603.9461762535002</v>
      </c>
      <c r="AZ34" s="6">
        <f t="shared" si="14"/>
        <v>137.06545044288345</v>
      </c>
      <c r="BA34" s="7">
        <f t="shared" si="15"/>
        <v>2714.030065682</v>
      </c>
      <c r="BC34" s="11">
        <f t="shared" si="16"/>
        <v>165.19543347662301</v>
      </c>
      <c r="BD34" s="12">
        <f t="shared" si="17"/>
        <v>3225.0560386974998</v>
      </c>
      <c r="BF34" s="15">
        <f t="shared" si="18"/>
        <v>167.2874421137912</v>
      </c>
      <c r="BG34" s="16">
        <f t="shared" si="19"/>
        <v>2822.2247503049994</v>
      </c>
      <c r="BI34">
        <v>73</v>
      </c>
      <c r="BJ34" t="s">
        <v>60</v>
      </c>
      <c r="BK34" s="2">
        <v>45490.199571759258</v>
      </c>
      <c r="BL34">
        <v>367</v>
      </c>
      <c r="BM34" t="s">
        <v>13</v>
      </c>
      <c r="BN34">
        <v>0</v>
      </c>
      <c r="BO34">
        <v>2.8340000000000001</v>
      </c>
      <c r="BP34" s="3">
        <v>1207212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45490.22084490741</v>
      </c>
      <c r="D35">
        <v>325</v>
      </c>
      <c r="E35" t="s">
        <v>13</v>
      </c>
      <c r="F35">
        <v>0</v>
      </c>
      <c r="G35">
        <v>6.0030000000000001</v>
      </c>
      <c r="H35" s="3">
        <v>33745</v>
      </c>
      <c r="I35">
        <v>8.2000000000000003E-2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45490.22084490741</v>
      </c>
      <c r="R35">
        <v>325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45490.22084490741</v>
      </c>
      <c r="AF35">
        <v>325</v>
      </c>
      <c r="AG35" t="s">
        <v>13</v>
      </c>
      <c r="AH35">
        <v>0</v>
      </c>
      <c r="AI35">
        <v>12.183999999999999</v>
      </c>
      <c r="AJ35" s="3">
        <v>5184</v>
      </c>
      <c r="AK35">
        <v>1.1040000000000001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10"/>
        <v>93.176891212780006</v>
      </c>
      <c r="AU35" s="16">
        <f t="shared" si="11"/>
        <v>1095.2129434111998</v>
      </c>
      <c r="AW35" s="13">
        <f t="shared" si="12"/>
        <v>88.369303144477499</v>
      </c>
      <c r="AX35" s="14">
        <f t="shared" si="13"/>
        <v>986.88583110144009</v>
      </c>
      <c r="AZ35" s="6">
        <f t="shared" si="14"/>
        <v>76.671547086486484</v>
      </c>
      <c r="BA35" s="7">
        <f t="shared" si="15"/>
        <v>967.1469791948798</v>
      </c>
      <c r="BC35" s="11">
        <f t="shared" si="16"/>
        <v>90.470265635575004</v>
      </c>
      <c r="BD35" s="12">
        <f t="shared" si="17"/>
        <v>1230.9188342784</v>
      </c>
      <c r="BF35" s="15">
        <f t="shared" si="18"/>
        <v>93.176891212780006</v>
      </c>
      <c r="BG35" s="16">
        <f t="shared" si="19"/>
        <v>1095.2129434111998</v>
      </c>
      <c r="BI35">
        <v>74</v>
      </c>
      <c r="BJ35" t="s">
        <v>61</v>
      </c>
      <c r="BK35" s="2">
        <v>45490.22084490741</v>
      </c>
      <c r="BL35">
        <v>325</v>
      </c>
      <c r="BM35" t="s">
        <v>13</v>
      </c>
      <c r="BN35">
        <v>0</v>
      </c>
      <c r="BO35">
        <v>2.8290000000000002</v>
      </c>
      <c r="BP35" s="3">
        <v>1315854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45490.242129629631</v>
      </c>
      <c r="D36">
        <v>338</v>
      </c>
      <c r="E36" t="s">
        <v>13</v>
      </c>
      <c r="F36">
        <v>0</v>
      </c>
      <c r="G36">
        <v>5.95</v>
      </c>
      <c r="H36" s="3">
        <v>24051156</v>
      </c>
      <c r="I36">
        <v>64.408000000000001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45490.242129629631</v>
      </c>
      <c r="R36">
        <v>338</v>
      </c>
      <c r="S36" t="s">
        <v>13</v>
      </c>
      <c r="T36">
        <v>0</v>
      </c>
      <c r="U36">
        <v>5.9020000000000001</v>
      </c>
      <c r="V36" s="3">
        <v>175986</v>
      </c>
      <c r="W36">
        <v>49.625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45490.242129629631</v>
      </c>
      <c r="AF36">
        <v>338</v>
      </c>
      <c r="AG36" t="s">
        <v>13</v>
      </c>
      <c r="AH36">
        <v>0</v>
      </c>
      <c r="AI36">
        <v>12.090999999999999</v>
      </c>
      <c r="AJ36" s="3">
        <v>95617</v>
      </c>
      <c r="AK36">
        <v>20.472999999999999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0">
        <v>75</v>
      </c>
      <c r="AT36" s="15">
        <f t="shared" si="10"/>
        <v>47096.117361924</v>
      </c>
      <c r="AU36" s="16">
        <f t="shared" si="11"/>
        <v>18955.39016514333</v>
      </c>
      <c r="AW36" s="13">
        <f t="shared" si="12"/>
        <v>44787.320981026278</v>
      </c>
      <c r="AX36" s="14">
        <f t="shared" si="13"/>
        <v>18129.45355019686</v>
      </c>
      <c r="AZ36" s="6">
        <f t="shared" si="14"/>
        <v>43112.721220841522</v>
      </c>
      <c r="BA36" s="7">
        <f t="shared" si="15"/>
        <v>19427.014475216718</v>
      </c>
      <c r="BC36" s="11">
        <f t="shared" si="16"/>
        <v>43488.987556079999</v>
      </c>
      <c r="BD36" s="12">
        <f t="shared" si="17"/>
        <v>21533.398122819901</v>
      </c>
      <c r="BF36" s="15">
        <f t="shared" si="18"/>
        <v>47096.117361924</v>
      </c>
      <c r="BG36" s="16">
        <f t="shared" si="19"/>
        <v>18955.39016514333</v>
      </c>
      <c r="BI36">
        <v>75</v>
      </c>
      <c r="BJ36" t="s">
        <v>62</v>
      </c>
      <c r="BK36" s="2">
        <v>45490.242129629631</v>
      </c>
      <c r="BL36">
        <v>338</v>
      </c>
      <c r="BM36" t="s">
        <v>13</v>
      </c>
      <c r="BN36">
        <v>0</v>
      </c>
      <c r="BO36">
        <v>2.8660000000000001</v>
      </c>
      <c r="BP36" s="3">
        <v>721613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45490.263402777775</v>
      </c>
      <c r="D37">
        <v>127</v>
      </c>
      <c r="E37" t="s">
        <v>13</v>
      </c>
      <c r="F37">
        <v>0</v>
      </c>
      <c r="G37">
        <v>6.0090000000000003</v>
      </c>
      <c r="H37" s="3">
        <v>58538</v>
      </c>
      <c r="I37">
        <v>0.14399999999999999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45490.263402777775</v>
      </c>
      <c r="R37">
        <v>127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45490.263402777775</v>
      </c>
      <c r="AF37">
        <v>127</v>
      </c>
      <c r="AG37" t="s">
        <v>13</v>
      </c>
      <c r="AH37">
        <v>0</v>
      </c>
      <c r="AI37">
        <v>12.098000000000001</v>
      </c>
      <c r="AJ37" s="3">
        <v>91891</v>
      </c>
      <c r="AK37">
        <v>19.695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0">
        <v>76</v>
      </c>
      <c r="AT37" s="15">
        <f t="shared" si="10"/>
        <v>164.39103177817279</v>
      </c>
      <c r="AU37" s="16">
        <f t="shared" si="11"/>
        <v>18203.505040179571</v>
      </c>
      <c r="AW37" s="13">
        <f t="shared" si="12"/>
        <v>153.42224227902042</v>
      </c>
      <c r="AX37" s="14">
        <f t="shared" si="13"/>
        <v>17428.402477374941</v>
      </c>
      <c r="AZ37" s="6">
        <f t="shared" si="14"/>
        <v>134.70123778786021</v>
      </c>
      <c r="BA37" s="7">
        <f t="shared" si="15"/>
        <v>18674.67994591688</v>
      </c>
      <c r="BC37" s="11">
        <f t="shared" si="16"/>
        <v>162.30723213081203</v>
      </c>
      <c r="BD37" s="12">
        <f t="shared" si="17"/>
        <v>20639.042904467104</v>
      </c>
      <c r="BF37" s="15">
        <f t="shared" si="18"/>
        <v>164.39103177817279</v>
      </c>
      <c r="BG37" s="16">
        <f t="shared" si="19"/>
        <v>18203.505040179571</v>
      </c>
      <c r="BI37">
        <v>76</v>
      </c>
      <c r="BJ37" t="s">
        <v>63</v>
      </c>
      <c r="BK37" s="2">
        <v>45490.263402777775</v>
      </c>
      <c r="BL37">
        <v>127</v>
      </c>
      <c r="BM37" t="s">
        <v>13</v>
      </c>
      <c r="BN37">
        <v>0</v>
      </c>
      <c r="BO37">
        <v>2.8479999999999999</v>
      </c>
      <c r="BP37" s="3">
        <v>1073873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45490.284641203703</v>
      </c>
      <c r="D38">
        <v>76</v>
      </c>
      <c r="E38" t="s">
        <v>13</v>
      </c>
      <c r="F38">
        <v>0</v>
      </c>
      <c r="G38">
        <v>6.0090000000000003</v>
      </c>
      <c r="H38" s="3">
        <v>48693</v>
      </c>
      <c r="I38">
        <v>0.11899999999999999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45490.284641203703</v>
      </c>
      <c r="R38">
        <v>76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45490.284641203703</v>
      </c>
      <c r="AF38">
        <v>76</v>
      </c>
      <c r="AG38" t="s">
        <v>13</v>
      </c>
      <c r="AH38">
        <v>0</v>
      </c>
      <c r="AI38">
        <v>12.154</v>
      </c>
      <c r="AJ38" s="3">
        <v>18579</v>
      </c>
      <c r="AK38">
        <v>4.0380000000000003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0">
        <v>77</v>
      </c>
      <c r="AT38" s="15">
        <f t="shared" ref="AT38:AT39" si="20">IF(H38&lt;10000,((H38^2*0.00000005714)+(H38*0.002453)+(-3.811)),(IF(H38&lt;200000,((H38^2*-0.0000000002888)+(H38*0.002899)+(-4.321)),(IF(H38&lt;8000000,((H38^2*-0.0000000000062)+(H38*0.002143)+(157)),((V38^2*-0.000000031)+(V38*0.2771)+(-709.5)))))))</f>
        <v>136.1552598176888</v>
      </c>
      <c r="AU38" s="16">
        <f t="shared" ref="AU38:AU39" si="21">IF(AJ38&lt;45000,((-0.0000000598*AJ38^2)+(0.205*AJ38)+(34.1)),((-0.00000002403*AJ38^2)+(0.2063*AJ38)+(-550.7)))</f>
        <v>3822.1532813881995</v>
      </c>
      <c r="AW38" s="13">
        <f t="shared" ref="AW38:AW39" si="22">IF(H38&lt;10000,((-0.00000005795*H38^2)+(0.003823*H38)+(-6.715)),(IF(H38&lt;700000,((-0.0000000001209*H38^2)+(0.002635*H38)+(-0.4111)), ((-0.00000002007*V38^2)+(0.2564*V38)+(286.1)))))</f>
        <v>127.60830010269592</v>
      </c>
      <c r="AX38" s="14">
        <f t="shared" ref="AX38:AX39" si="23">(-0.00000001626*AJ38^2)+(0.1912*AJ38)+(-3.858)</f>
        <v>3542.83418554134</v>
      </c>
      <c r="AZ38" s="6">
        <f t="shared" ref="AZ38:AZ39" si="24">IF(H38&lt;10000,((0.0000001453*H38^2)+(0.0008349*H38)+(-1.805)),(IF(H38&lt;700000,((-0.00000000008054*H38^2)+(0.002348*H38)+(-2.47)), ((-0.00000001938*V38^2)+(0.2471*V38)+(226.8)))))</f>
        <v>111.67020299562553</v>
      </c>
      <c r="BA38" s="7">
        <f t="shared" ref="BA38:BA39" si="25">(-0.00000002552*AJ38^2)+(0.2067*AJ38)+(-103.7)</f>
        <v>3727.7703257696799</v>
      </c>
      <c r="BC38" s="11">
        <f t="shared" ref="BC38:BC39" si="26">IF(H38&lt;10000,((H38^2*0.00000054)+(H38*-0.004765)+(12.72)),(IF(H38&lt;200000,((H38^2*-0.000000001577)+(H38*0.003043)+(-10.42)),(IF(H38&lt;8000000,((H38^2*-0.0000000000186)+(H38*0.00194)+(154.1)),((V38^2*-0.00000002)+(V38*0.2565)+(-1032)))))))</f>
        <v>134.01371899132701</v>
      </c>
      <c r="BD38" s="12">
        <f t="shared" ref="BD38:BD39" si="27">IF(AJ38&lt;45000,((-0.0000004561*AJ38^2)+(0.244*AJ38)+(-21.72)),((-0.0000000409*AJ38^2)+(0.2477*AJ38)+(-1777)))</f>
        <v>4354.1197481798999</v>
      </c>
      <c r="BF38" s="15">
        <f t="shared" ref="BF38:BF39" si="28">IF(H38&lt;10000,((H38^2*0.00000005714)+(H38*0.002453)+(-3.811)),(IF(H38&lt;200000,((H38^2*-0.0000000002888)+(H38*0.002899)+(-4.321)),(IF(H38&lt;8000000,((H38^2*-0.0000000000062)+(H38*0.002143)+(157)),((V38^2*-0.000000031)+(V38*0.2771)+(-709.5)))))))</f>
        <v>136.1552598176888</v>
      </c>
      <c r="BG38" s="16">
        <f t="shared" ref="BG38:BG39" si="29">IF(AJ38&lt;45000,((-0.0000000598*AJ38^2)+(0.205*AJ38)+(34.1)),((-0.00000002403*AJ38^2)+(0.2063*AJ38)+(-550.7)))</f>
        <v>3822.1532813881995</v>
      </c>
      <c r="BI38">
        <v>77</v>
      </c>
      <c r="BJ38" t="s">
        <v>64</v>
      </c>
      <c r="BK38" s="2">
        <v>45490.284641203703</v>
      </c>
      <c r="BL38">
        <v>76</v>
      </c>
      <c r="BM38" t="s">
        <v>13</v>
      </c>
      <c r="BN38">
        <v>0</v>
      </c>
      <c r="BO38">
        <v>2.847</v>
      </c>
      <c r="BP38" s="3">
        <v>1111798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45490.305891203701</v>
      </c>
      <c r="D39">
        <v>322</v>
      </c>
      <c r="E39" t="s">
        <v>13</v>
      </c>
      <c r="F39">
        <v>0</v>
      </c>
      <c r="G39">
        <v>6.0170000000000003</v>
      </c>
      <c r="H39" s="3">
        <v>4423</v>
      </c>
      <c r="I39">
        <v>8.0000000000000002E-3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45490.305891203701</v>
      </c>
      <c r="R39">
        <v>322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45490.305891203701</v>
      </c>
      <c r="AF39">
        <v>322</v>
      </c>
      <c r="AG39" t="s">
        <v>13</v>
      </c>
      <c r="AH39">
        <v>0</v>
      </c>
      <c r="AI39">
        <v>12.041</v>
      </c>
      <c r="AJ39" s="3">
        <v>150416</v>
      </c>
      <c r="AK39">
        <v>31.744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0">
        <v>78</v>
      </c>
      <c r="AT39" s="15">
        <f t="shared" si="20"/>
        <v>8.1564447630599979</v>
      </c>
      <c r="AU39" s="16">
        <f t="shared" si="21"/>
        <v>29936.442697464321</v>
      </c>
      <c r="AW39" s="13">
        <f t="shared" si="22"/>
        <v>9.060457264450001</v>
      </c>
      <c r="AX39" s="14">
        <f t="shared" si="23"/>
        <v>28387.799138109443</v>
      </c>
      <c r="AZ39" s="6">
        <f t="shared" si="24"/>
        <v>4.7302562837000002</v>
      </c>
      <c r="BA39" s="7">
        <f t="shared" si="25"/>
        <v>30409.897887610878</v>
      </c>
      <c r="BC39" s="11">
        <f t="shared" si="26"/>
        <v>2.2083866600000004</v>
      </c>
      <c r="BD39" s="12">
        <f t="shared" si="27"/>
        <v>34555.681802009603</v>
      </c>
      <c r="BF39" s="15">
        <f t="shared" si="28"/>
        <v>8.1564447630599979</v>
      </c>
      <c r="BG39" s="16">
        <f t="shared" si="29"/>
        <v>29936.442697464321</v>
      </c>
      <c r="BI39">
        <v>78</v>
      </c>
      <c r="BJ39" t="s">
        <v>65</v>
      </c>
      <c r="BK39" s="2">
        <v>45490.305891203701</v>
      </c>
      <c r="BL39">
        <v>322</v>
      </c>
      <c r="BM39" t="s">
        <v>13</v>
      </c>
      <c r="BN39">
        <v>0</v>
      </c>
      <c r="BO39">
        <v>2.8410000000000002</v>
      </c>
      <c r="BP39" s="3">
        <v>1064459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2024-07-17T14:29:18Z</dcterms:modified>
</cp:coreProperties>
</file>