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AlreadyUploadedToEDI\EDIProductionFiles\MakeEMLInflow\Jan2021\"/>
    </mc:Choice>
  </mc:AlternateContent>
  <xr:revisionPtr revIDLastSave="0" documentId="13_ncr:40009_{69E062D1-347C-4052-A097-1E628BE26940}" xr6:coauthVersionLast="36" xr6:coauthVersionMax="36" xr10:uidLastSave="{00000000-0000-0000-0000-000000000000}"/>
  <bookViews>
    <workbookView xWindow="0" yWindow="0" windowWidth="23040" windowHeight="9060"/>
  </bookViews>
  <sheets>
    <sheet name="20210104_RatingCurve" sheetId="1" r:id="rId1"/>
  </sheets>
  <calcPr calcId="0"/>
</workbook>
</file>

<file path=xl/calcChain.xml><?xml version="1.0" encoding="utf-8"?>
<calcChain xmlns="http://schemas.openxmlformats.org/spreadsheetml/2006/main">
  <c r="C65" i="1" l="1"/>
  <c r="C61" i="1"/>
  <c r="C44" i="1"/>
  <c r="C40" i="1"/>
  <c r="C30" i="1"/>
  <c r="C26" i="1"/>
  <c r="B65" i="1"/>
  <c r="B61" i="1"/>
  <c r="B44" i="1"/>
  <c r="B40" i="1"/>
  <c r="B30" i="1"/>
  <c r="B26" i="1"/>
</calcChain>
</file>

<file path=xl/sharedStrings.xml><?xml version="1.0" encoding="utf-8"?>
<sst xmlns="http://schemas.openxmlformats.org/spreadsheetml/2006/main" count="130" uniqueCount="66">
  <si>
    <t>Pic_File_Name</t>
  </si>
  <si>
    <t>Date</t>
  </si>
  <si>
    <t>Time</t>
  </si>
  <si>
    <t>Gage_height_cm</t>
  </si>
  <si>
    <t>Catwalk_pressure_psi</t>
  </si>
  <si>
    <t>WVWA_Pressure_psi</t>
  </si>
  <si>
    <t>Corrected_pressure_psi</t>
  </si>
  <si>
    <t>VT_Pressure_psi</t>
  </si>
  <si>
    <t>Notes</t>
  </si>
  <si>
    <t>10_Jun_19</t>
  </si>
  <si>
    <t>NA</t>
  </si>
  <si>
    <t>24_Jun_19</t>
  </si>
  <si>
    <t>R_Script</t>
  </si>
  <si>
    <t>8_Jul_19</t>
  </si>
  <si>
    <t>22_Jul_19</t>
  </si>
  <si>
    <t>12_Aug_19</t>
  </si>
  <si>
    <t>28_Aug_19</t>
  </si>
  <si>
    <t>27_Sep_19</t>
  </si>
  <si>
    <t>30_Oct_19</t>
  </si>
  <si>
    <t>6_Dec_19</t>
  </si>
  <si>
    <t>Weir_obstructed_by_leaves_and_branches</t>
  </si>
  <si>
    <t>29_Feb_20</t>
  </si>
  <si>
    <t>No_data_as_of_02_Mar_2020</t>
  </si>
  <si>
    <t>24_Mar_20</t>
  </si>
  <si>
    <t>No_time_associated_with_picture</t>
  </si>
  <si>
    <t>30_Mar_20</t>
  </si>
  <si>
    <t>20_Apr_20</t>
  </si>
  <si>
    <t>Noted_erosion_on_side_of_weir_Obstructed_by_branches_No_time_associated_with_picture</t>
  </si>
  <si>
    <t>22_Apr_20</t>
  </si>
  <si>
    <t>Erosion_on_side_of_weir_Shored_up_side_of_weir</t>
  </si>
  <si>
    <t>11_May_20</t>
  </si>
  <si>
    <t>18_May_20</t>
  </si>
  <si>
    <t>No_data_from_WVWA</t>
  </si>
  <si>
    <t>25_May_20</t>
  </si>
  <si>
    <t>Weir_topped</t>
  </si>
  <si>
    <t>12_Jun_20</t>
  </si>
  <si>
    <t>06_Jul_20</t>
  </si>
  <si>
    <t>10_Aug_20</t>
  </si>
  <si>
    <t>Weir_completely_washed_out_No_water</t>
  </si>
  <si>
    <t>13_Aug_20</t>
  </si>
  <si>
    <t>Sensors_removed_from_weir</t>
  </si>
  <si>
    <t>24_Aug_20</t>
  </si>
  <si>
    <t>Sensors_Moved_Post_Construction</t>
  </si>
  <si>
    <t>02_Sep_20_PreMove</t>
  </si>
  <si>
    <t>02_Sep_20_PostMove</t>
  </si>
  <si>
    <t>Sensors_Moved</t>
  </si>
  <si>
    <t>09_Sep_20</t>
  </si>
  <si>
    <t>13_Sep_20</t>
  </si>
  <si>
    <t>15_Sep_20</t>
  </si>
  <si>
    <t>16_Sep_20</t>
  </si>
  <si>
    <t>30_Sep_20</t>
  </si>
  <si>
    <t>05_Oct_20</t>
  </si>
  <si>
    <t>19_Oct_20</t>
  </si>
  <si>
    <t>02_Nov_20</t>
  </si>
  <si>
    <t>09_Nov_20</t>
  </si>
  <si>
    <t>27_Dec_20</t>
  </si>
  <si>
    <t>Weir_obstructed_by_branches_No_time_associated_with_picture</t>
  </si>
  <si>
    <t>V-notch weir: June 2019 - July 2020</t>
  </si>
  <si>
    <t>Over-tops weir:</t>
  </si>
  <si>
    <t>Gage height (cm)</t>
  </si>
  <si>
    <t>WVWA Pressure</t>
  </si>
  <si>
    <t>VT Pressure</t>
  </si>
  <si>
    <t>Below weir:</t>
  </si>
  <si>
    <t>Gage heigh (cm)</t>
  </si>
  <si>
    <t>Post-weir blow-out/construction: August 24, 2020 - September 2, 2020</t>
  </si>
  <si>
    <t>Moved pressure transducers on 2 Sep 2020: 2 Sep 2020 -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</si>
</sst>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/>
    <xf numFmtId="14" fontId="0" fillId="0" borderId="10" xfId="0" applyNumberFormat="1" applyBorder="1"/>
    <xf numFmtId="20" fontId="0" fillId="0" borderId="10" xfId="0" applyNumberFormat="1" applyBorder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0" fontId="16" fillId="0" borderId="0" xfId="0" applyFont="1"/>
    <xf numFmtId="0" fontId="0" fillId="0" borderId="0" xfId="0" applyFill="1" applyBorder="1"/>
    <xf numFmtId="166" fontId="0" fillId="0" borderId="0" xfId="0" applyNumberFormat="1" applyBorder="1"/>
    <xf numFmtId="0" fontId="16" fillId="0" borderId="0" xfId="0" applyFont="1" applyBorder="1"/>
    <xf numFmtId="0" fontId="0" fillId="0" borderId="11" xfId="0" applyBorder="1"/>
    <xf numFmtId="14" fontId="0" fillId="0" borderId="11" xfId="0" applyNumberFormat="1" applyBorder="1"/>
    <xf numFmtId="20" fontId="0" fillId="0" borderId="11" xfId="0" applyNumberFormat="1" applyBorder="1"/>
    <xf numFmtId="0" fontId="16" fillId="0" borderId="11" xfId="0" applyFont="1" applyBorder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 - June 2019-July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193444113946401E-2"/>
                  <c:y val="7.3879546887334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'20210104_RatingCurve'!$G$3:$G$18</c:f>
              <c:numCache>
                <c:formatCode>General</c:formatCode>
                <c:ptCount val="16"/>
                <c:pt idx="0">
                  <c:v>0.35799999999999998</c:v>
                </c:pt>
                <c:pt idx="1">
                  <c:v>0.254</c:v>
                </c:pt>
                <c:pt idx="2">
                  <c:v>0.247</c:v>
                </c:pt>
                <c:pt idx="3">
                  <c:v>0.158</c:v>
                </c:pt>
                <c:pt idx="4">
                  <c:v>0.159</c:v>
                </c:pt>
                <c:pt idx="5">
                  <c:v>0.187</c:v>
                </c:pt>
                <c:pt idx="6">
                  <c:v>0.14599999999999999</c:v>
                </c:pt>
                <c:pt idx="7">
                  <c:v>0.14000000000000001</c:v>
                </c:pt>
                <c:pt idx="8">
                  <c:v>0.159</c:v>
                </c:pt>
                <c:pt idx="9">
                  <c:v>0.216</c:v>
                </c:pt>
                <c:pt idx="10">
                  <c:v>0.18099999999999999</c:v>
                </c:pt>
                <c:pt idx="11">
                  <c:v>0.186</c:v>
                </c:pt>
                <c:pt idx="12">
                  <c:v>0.184</c:v>
                </c:pt>
                <c:pt idx="13">
                  <c:v>0.379</c:v>
                </c:pt>
                <c:pt idx="14">
                  <c:v>0.34200000000000003</c:v>
                </c:pt>
                <c:pt idx="15">
                  <c:v>0.33300000000000002</c:v>
                </c:pt>
              </c:numCache>
            </c:numRef>
          </c:xVal>
          <c:yVal>
            <c:numRef>
              <c:f>'20210104_RatingCurve'!$D$3:$D$18</c:f>
              <c:numCache>
                <c:formatCode>General</c:formatCode>
                <c:ptCount val="16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7-4880-8642-A1204944A721}"/>
            </c:ext>
          </c:extLst>
        </c:ser>
        <c:ser>
          <c:idx val="1"/>
          <c:order val="1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4830981404293"/>
                  <c:y val="0.25369576566177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'20210104_RatingCurve'!$H$3:$H$22</c:f>
              <c:numCache>
                <c:formatCode>General</c:formatCode>
                <c:ptCount val="20"/>
                <c:pt idx="0">
                  <c:v>0.40899999999999997</c:v>
                </c:pt>
                <c:pt idx="1">
                  <c:v>0.29599999999999999</c:v>
                </c:pt>
                <c:pt idx="2">
                  <c:v>0.29099999999999998</c:v>
                </c:pt>
                <c:pt idx="3">
                  <c:v>0.253</c:v>
                </c:pt>
                <c:pt idx="4">
                  <c:v>0.23200000000000001</c:v>
                </c:pt>
                <c:pt idx="5">
                  <c:v>0.25600000000000001</c:v>
                </c:pt>
                <c:pt idx="6">
                  <c:v>0.221</c:v>
                </c:pt>
                <c:pt idx="7">
                  <c:v>0.19600000000000001</c:v>
                </c:pt>
                <c:pt idx="8">
                  <c:v>0.222</c:v>
                </c:pt>
                <c:pt idx="9">
                  <c:v>0.22500000000000001</c:v>
                </c:pt>
                <c:pt idx="10">
                  <c:v>0.23</c:v>
                </c:pt>
                <c:pt idx="11">
                  <c:v>0.24099999999999999</c:v>
                </c:pt>
                <c:pt idx="12">
                  <c:v>0.24</c:v>
                </c:pt>
                <c:pt idx="13">
                  <c:v>0.43099999999999999</c:v>
                </c:pt>
                <c:pt idx="14">
                  <c:v>0.39500000000000002</c:v>
                </c:pt>
                <c:pt idx="15">
                  <c:v>0.38200000000000001</c:v>
                </c:pt>
                <c:pt idx="16">
                  <c:v>0.34399999999999997</c:v>
                </c:pt>
                <c:pt idx="17">
                  <c:v>0.51400000000000001</c:v>
                </c:pt>
                <c:pt idx="18">
                  <c:v>0.47799999999999998</c:v>
                </c:pt>
                <c:pt idx="19">
                  <c:v>0.47</c:v>
                </c:pt>
              </c:numCache>
            </c:numRef>
          </c:xVal>
          <c:yVal>
            <c:numRef>
              <c:f>'20210104_RatingCurve'!$D$3:$D$22</c:f>
              <c:numCache>
                <c:formatCode>General</c:formatCode>
                <c:ptCount val="20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  <c:pt idx="16">
                  <c:v>20</c:v>
                </c:pt>
                <c:pt idx="17">
                  <c:v>30</c:v>
                </c:pt>
                <c:pt idx="18">
                  <c:v>28.5</c:v>
                </c:pt>
                <c:pt idx="1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A7-4880-8642-A1204944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21760"/>
        <c:axId val="1583213184"/>
      </c:scatterChart>
      <c:valAx>
        <c:axId val="1376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13184"/>
        <c:crosses val="autoZero"/>
        <c:crossBetween val="midCat"/>
      </c:valAx>
      <c:valAx>
        <c:axId val="15832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2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August 24, 2020 - September 2,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286923267202109E-2"/>
                  <c:y val="-5.65066109951287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'20210104_RatingCurve'!$G$35:$G$36</c:f>
              <c:numCache>
                <c:formatCode>General</c:formatCode>
                <c:ptCount val="2"/>
                <c:pt idx="0">
                  <c:v>0.109</c:v>
                </c:pt>
                <c:pt idx="1">
                  <c:v>0.154</c:v>
                </c:pt>
              </c:numCache>
            </c:numRef>
          </c:xVal>
          <c:yVal>
            <c:numRef>
              <c:f>'20210104_RatingCurve'!$D$35:$D$36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5-403D-9EE2-5CE46790B86D}"/>
            </c:ext>
          </c:extLst>
        </c:ser>
        <c:ser>
          <c:idx val="1"/>
          <c:order val="1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77712179221967"/>
                  <c:y val="8.105081826012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'20210104_RatingCurve'!$H$35:$H$36</c:f>
              <c:numCache>
                <c:formatCode>General</c:formatCode>
                <c:ptCount val="2"/>
                <c:pt idx="0">
                  <c:v>0.156</c:v>
                </c:pt>
                <c:pt idx="1">
                  <c:v>0.2</c:v>
                </c:pt>
              </c:numCache>
            </c:numRef>
          </c:xVal>
          <c:yVal>
            <c:numRef>
              <c:f>'20210104_RatingCurve'!$D$35:$D$36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03D-9EE2-5CE46790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24816"/>
        <c:axId val="1627034320"/>
      </c:scatterChart>
      <c:valAx>
        <c:axId val="15799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4320"/>
        <c:crosses val="autoZero"/>
        <c:crossBetween val="midCat"/>
      </c:valAx>
      <c:valAx>
        <c:axId val="162703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2 Sep 2020 -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96882586172348"/>
                  <c:y val="-5.9323004445504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'20210104_RatingCurve'!$G$47:$G$57</c:f>
              <c:numCache>
                <c:formatCode>General</c:formatCode>
                <c:ptCount val="11"/>
                <c:pt idx="0">
                  <c:v>6.2E-2</c:v>
                </c:pt>
                <c:pt idx="1">
                  <c:v>0</c:v>
                </c:pt>
                <c:pt idx="2">
                  <c:v>0</c:v>
                </c:pt>
                <c:pt idx="5">
                  <c:v>2.1000000000000001E-2</c:v>
                </c:pt>
                <c:pt idx="8">
                  <c:v>4.4999999999999998E-2</c:v>
                </c:pt>
              </c:numCache>
            </c:numRef>
          </c:xVal>
          <c:yVal>
            <c:numRef>
              <c:f>'20210104_RatingCurve'!$D$47:$D$57</c:f>
              <c:numCache>
                <c:formatCode>General</c:formatCode>
                <c:ptCount val="11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F1-4628-BE4D-149B4890D665}"/>
            </c:ext>
          </c:extLst>
        </c:ser>
        <c:ser>
          <c:idx val="1"/>
          <c:order val="1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51194132648306"/>
                  <c:y val="0.12805689378297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'20210104_RatingCurve'!$H$47:$H$57</c:f>
              <c:numCache>
                <c:formatCode>General</c:formatCode>
                <c:ptCount val="11"/>
                <c:pt idx="0">
                  <c:v>0.109</c:v>
                </c:pt>
                <c:pt idx="1">
                  <c:v>5.2999999999999999E-2</c:v>
                </c:pt>
                <c:pt idx="2">
                  <c:v>5.6000000000000001E-2</c:v>
                </c:pt>
                <c:pt idx="3">
                  <c:v>4.5999999999999999E-2</c:v>
                </c:pt>
                <c:pt idx="4">
                  <c:v>4.8000000000000001E-2</c:v>
                </c:pt>
                <c:pt idx="5">
                  <c:v>8.1000000000000003E-2</c:v>
                </c:pt>
                <c:pt idx="6">
                  <c:v>4.2999999999999997E-2</c:v>
                </c:pt>
                <c:pt idx="7">
                  <c:v>4.4999999999999998E-2</c:v>
                </c:pt>
                <c:pt idx="8">
                  <c:v>0.106</c:v>
                </c:pt>
                <c:pt idx="9">
                  <c:v>5.7000000000000002E-2</c:v>
                </c:pt>
                <c:pt idx="10">
                  <c:v>0.20100000000000001</c:v>
                </c:pt>
              </c:numCache>
            </c:numRef>
          </c:xVal>
          <c:yVal>
            <c:numRef>
              <c:f>'20210104_RatingCurve'!$D$47:$D$57</c:f>
              <c:numCache>
                <c:formatCode>General</c:formatCode>
                <c:ptCount val="11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F1-4628-BE4D-149B4890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41472"/>
        <c:axId val="1627057200"/>
      </c:scatterChart>
      <c:valAx>
        <c:axId val="163544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57200"/>
        <c:crosses val="autoZero"/>
        <c:crossBetween val="midCat"/>
      </c:valAx>
      <c:valAx>
        <c:axId val="162705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4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2</xdr:row>
      <xdr:rowOff>12382</xdr:rowOff>
    </xdr:from>
    <xdr:to>
      <xdr:col>8</xdr:col>
      <xdr:colOff>4855845</xdr:colOff>
      <xdr:row>17</xdr:row>
      <xdr:rowOff>37147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042D-704E-4E90-8B17-A4D386F2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116205</xdr:colOff>
      <xdr:row>28</xdr:row>
      <xdr:rowOff>25717</xdr:rowOff>
    </xdr:from>
    <xdr:to>
      <xdr:col>8</xdr:col>
      <xdr:colOff>4684395</xdr:colOff>
      <xdr:row>44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3B855-5E14-45E2-AA7B-7DB3DDCF7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110490</xdr:colOff>
      <xdr:row>45</xdr:row>
      <xdr:rowOff>88582</xdr:rowOff>
    </xdr:from>
    <xdr:to>
      <xdr:col>8</xdr:col>
      <xdr:colOff>4676775</xdr:colOff>
      <xdr:row>60</xdr:row>
      <xdr:rowOff>113347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3B104-9502-460E-9798-61098E502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43" workbookViewId="0">
      <selection activeCell="I65" sqref="I65"/>
    </sheetView>
  </sheetViews>
  <sheetFormatPr defaultRowHeight="14.4" x14ac:dyDescent="0.3"/>
  <cols>
    <col min="1" max="1" width="19.88671875" bestFit="1" customWidth="1"/>
    <col min="2" max="2" width="15.109375" bestFit="1" customWidth="1"/>
    <col min="3" max="3" width="11.109375" bestFit="1" customWidth="1"/>
    <col min="4" max="4" width="15.44140625" bestFit="1" customWidth="1"/>
    <col min="5" max="5" width="20" bestFit="1" customWidth="1"/>
    <col min="6" max="6" width="19.33203125" bestFit="1" customWidth="1"/>
    <col min="7" max="7" width="21.77734375" bestFit="1" customWidth="1"/>
    <col min="8" max="8" width="15.21875" bestFit="1" customWidth="1"/>
    <col min="9" max="9" width="84.5546875" bestFit="1" customWidth="1"/>
  </cols>
  <sheetData>
    <row r="1" spans="1:9" s="9" customFormat="1" x14ac:dyDescent="0.3">
      <c r="A1" s="9" t="s">
        <v>57</v>
      </c>
    </row>
    <row r="2" spans="1:9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</row>
    <row r="3" spans="1:9" x14ac:dyDescent="0.3">
      <c r="A3" t="s">
        <v>9</v>
      </c>
      <c r="B3" s="1">
        <v>43626</v>
      </c>
      <c r="C3" s="2">
        <v>0.4680555555555555</v>
      </c>
      <c r="D3">
        <v>22.5</v>
      </c>
      <c r="E3">
        <v>14.252000000000001</v>
      </c>
      <c r="F3">
        <v>13.894</v>
      </c>
      <c r="G3">
        <v>0.35799999999999998</v>
      </c>
      <c r="H3">
        <v>0.40899999999999997</v>
      </c>
      <c r="I3" t="s">
        <v>10</v>
      </c>
    </row>
    <row r="4" spans="1:9" x14ac:dyDescent="0.3">
      <c r="A4" t="s">
        <v>11</v>
      </c>
      <c r="B4" s="1">
        <v>43640</v>
      </c>
      <c r="C4" s="2">
        <v>0.53888888888888886</v>
      </c>
      <c r="D4">
        <v>15</v>
      </c>
      <c r="E4">
        <v>14.103999999999999</v>
      </c>
      <c r="F4">
        <v>13.85</v>
      </c>
      <c r="G4">
        <v>0.254</v>
      </c>
      <c r="H4">
        <v>0.29599999999999999</v>
      </c>
      <c r="I4" t="s">
        <v>10</v>
      </c>
    </row>
    <row r="5" spans="1:9" x14ac:dyDescent="0.3">
      <c r="A5" t="s">
        <v>12</v>
      </c>
      <c r="B5" s="1">
        <v>43643</v>
      </c>
      <c r="C5" s="2">
        <v>0.65902777777777777</v>
      </c>
      <c r="D5">
        <v>14.9</v>
      </c>
      <c r="E5">
        <v>14.231</v>
      </c>
      <c r="F5">
        <v>13.984</v>
      </c>
      <c r="G5">
        <v>0.247</v>
      </c>
      <c r="H5">
        <v>0.29099999999999998</v>
      </c>
      <c r="I5" t="s">
        <v>10</v>
      </c>
    </row>
    <row r="6" spans="1:9" x14ac:dyDescent="0.3">
      <c r="A6" t="s">
        <v>13</v>
      </c>
      <c r="B6" s="1">
        <v>43654</v>
      </c>
      <c r="C6" s="2">
        <v>0.57500000000000007</v>
      </c>
      <c r="D6">
        <v>12</v>
      </c>
      <c r="E6">
        <v>14.061999999999999</v>
      </c>
      <c r="F6">
        <v>13.904</v>
      </c>
      <c r="G6">
        <v>0.158</v>
      </c>
      <c r="H6">
        <v>0.253</v>
      </c>
      <c r="I6" t="s">
        <v>10</v>
      </c>
    </row>
    <row r="7" spans="1:9" x14ac:dyDescent="0.3">
      <c r="A7" t="s">
        <v>14</v>
      </c>
      <c r="B7" s="1">
        <v>43668</v>
      </c>
      <c r="C7" s="2">
        <v>0.59652777777777777</v>
      </c>
      <c r="D7">
        <v>10</v>
      </c>
      <c r="E7">
        <v>14.045999999999999</v>
      </c>
      <c r="F7">
        <v>13.887</v>
      </c>
      <c r="G7">
        <v>0.159</v>
      </c>
      <c r="H7">
        <v>0.23200000000000001</v>
      </c>
      <c r="I7" t="s">
        <v>10</v>
      </c>
    </row>
    <row r="8" spans="1:9" x14ac:dyDescent="0.3">
      <c r="A8" t="s">
        <v>15</v>
      </c>
      <c r="B8" s="1">
        <v>43689</v>
      </c>
      <c r="C8" s="2">
        <v>0.55625000000000002</v>
      </c>
      <c r="D8">
        <v>12.5</v>
      </c>
      <c r="E8">
        <v>14.112</v>
      </c>
      <c r="F8">
        <v>13.925000000000001</v>
      </c>
      <c r="G8">
        <v>0.187</v>
      </c>
      <c r="H8">
        <v>0.25600000000000001</v>
      </c>
      <c r="I8" t="s">
        <v>10</v>
      </c>
    </row>
    <row r="9" spans="1:9" x14ac:dyDescent="0.3">
      <c r="A9" t="s">
        <v>16</v>
      </c>
      <c r="B9" s="1">
        <v>43705</v>
      </c>
      <c r="C9" s="2">
        <v>0.68333333333333324</v>
      </c>
      <c r="D9">
        <v>10</v>
      </c>
      <c r="E9">
        <v>14.02</v>
      </c>
      <c r="F9">
        <v>13.874000000000001</v>
      </c>
      <c r="G9">
        <v>0.14599999999999999</v>
      </c>
      <c r="H9">
        <v>0.221</v>
      </c>
      <c r="I9" t="s">
        <v>10</v>
      </c>
    </row>
    <row r="10" spans="1:9" x14ac:dyDescent="0.3">
      <c r="A10" t="s">
        <v>17</v>
      </c>
      <c r="B10" s="1">
        <v>43735</v>
      </c>
      <c r="C10" s="2">
        <v>0.62013888888888891</v>
      </c>
      <c r="D10">
        <v>8</v>
      </c>
      <c r="E10">
        <v>14.069000000000001</v>
      </c>
      <c r="F10">
        <v>13.929</v>
      </c>
      <c r="G10">
        <v>0.14000000000000001</v>
      </c>
      <c r="H10">
        <v>0.19600000000000001</v>
      </c>
      <c r="I10" t="s">
        <v>10</v>
      </c>
    </row>
    <row r="11" spans="1:9" x14ac:dyDescent="0.3">
      <c r="A11" t="s">
        <v>18</v>
      </c>
      <c r="B11" s="1">
        <v>43768</v>
      </c>
      <c r="C11" s="2">
        <v>0.53888888888888886</v>
      </c>
      <c r="D11">
        <v>9</v>
      </c>
      <c r="E11">
        <v>14.137</v>
      </c>
      <c r="F11">
        <v>13.978</v>
      </c>
      <c r="G11">
        <v>0.159</v>
      </c>
      <c r="H11">
        <v>0.222</v>
      </c>
      <c r="I11" t="s">
        <v>10</v>
      </c>
    </row>
    <row r="12" spans="1:9" x14ac:dyDescent="0.3">
      <c r="A12" t="s">
        <v>19</v>
      </c>
      <c r="B12" s="1">
        <v>43805</v>
      </c>
      <c r="C12" s="2">
        <v>0.5180555555555556</v>
      </c>
      <c r="D12">
        <v>13.5</v>
      </c>
      <c r="E12">
        <v>14.166</v>
      </c>
      <c r="F12">
        <v>13.95</v>
      </c>
      <c r="G12">
        <v>0.216</v>
      </c>
      <c r="H12">
        <v>0.22500000000000001</v>
      </c>
      <c r="I12" t="s">
        <v>20</v>
      </c>
    </row>
    <row r="13" spans="1:9" x14ac:dyDescent="0.3">
      <c r="A13" t="s">
        <v>21</v>
      </c>
      <c r="B13" s="1">
        <v>43890</v>
      </c>
      <c r="C13" s="2">
        <v>0.47916666666666669</v>
      </c>
      <c r="D13">
        <v>10.5</v>
      </c>
      <c r="E13">
        <v>13.888</v>
      </c>
      <c r="F13">
        <v>14.069000000000001</v>
      </c>
      <c r="G13">
        <v>0.18099999999999999</v>
      </c>
      <c r="H13">
        <v>0.23</v>
      </c>
      <c r="I13" t="s">
        <v>22</v>
      </c>
    </row>
    <row r="14" spans="1:9" x14ac:dyDescent="0.3">
      <c r="A14" t="s">
        <v>23</v>
      </c>
      <c r="B14" s="1">
        <v>43914</v>
      </c>
      <c r="C14" s="2">
        <v>0.53125</v>
      </c>
      <c r="D14">
        <v>10.5</v>
      </c>
      <c r="E14">
        <v>13.923999999999999</v>
      </c>
      <c r="F14">
        <v>14.11</v>
      </c>
      <c r="G14">
        <v>0.186</v>
      </c>
      <c r="H14">
        <v>0.24099999999999999</v>
      </c>
      <c r="I14" t="s">
        <v>24</v>
      </c>
    </row>
    <row r="15" spans="1:9" x14ac:dyDescent="0.3">
      <c r="A15" t="s">
        <v>25</v>
      </c>
      <c r="B15" s="1">
        <v>43920</v>
      </c>
      <c r="C15" s="2">
        <v>0.73125000000000007</v>
      </c>
      <c r="D15">
        <v>10.5</v>
      </c>
      <c r="E15">
        <v>13.836</v>
      </c>
      <c r="F15">
        <v>14.02</v>
      </c>
      <c r="G15">
        <v>0.184</v>
      </c>
      <c r="H15">
        <v>0.24</v>
      </c>
      <c r="I15" t="s">
        <v>10</v>
      </c>
    </row>
    <row r="16" spans="1:9" x14ac:dyDescent="0.3">
      <c r="A16" t="s">
        <v>26</v>
      </c>
      <c r="B16" s="1">
        <v>43941</v>
      </c>
      <c r="C16" s="2">
        <v>0.58333333333333337</v>
      </c>
      <c r="D16">
        <v>25</v>
      </c>
      <c r="E16">
        <v>13.724</v>
      </c>
      <c r="F16">
        <v>14.103</v>
      </c>
      <c r="G16">
        <v>0.379</v>
      </c>
      <c r="H16">
        <v>0.43099999999999999</v>
      </c>
      <c r="I16" t="s">
        <v>27</v>
      </c>
    </row>
    <row r="17" spans="1:9" x14ac:dyDescent="0.3">
      <c r="A17" t="s">
        <v>28</v>
      </c>
      <c r="B17" s="1">
        <v>43943</v>
      </c>
      <c r="C17" s="2">
        <v>0.5229166666666667</v>
      </c>
      <c r="D17">
        <v>22.2</v>
      </c>
      <c r="E17">
        <v>13.894</v>
      </c>
      <c r="F17">
        <v>14.236000000000001</v>
      </c>
      <c r="G17">
        <v>0.34200000000000003</v>
      </c>
      <c r="H17">
        <v>0.39500000000000002</v>
      </c>
      <c r="I17" t="s">
        <v>29</v>
      </c>
    </row>
    <row r="18" spans="1:9" x14ac:dyDescent="0.3">
      <c r="A18" t="s">
        <v>30</v>
      </c>
      <c r="B18" s="1">
        <v>43962</v>
      </c>
      <c r="C18" s="2">
        <v>0.62638888888888888</v>
      </c>
      <c r="D18">
        <v>21</v>
      </c>
      <c r="E18">
        <v>13.906000000000001</v>
      </c>
      <c r="F18">
        <v>14.239000000000001</v>
      </c>
      <c r="G18">
        <v>0.33300000000000002</v>
      </c>
      <c r="H18">
        <v>0.38200000000000001</v>
      </c>
      <c r="I18" t="s">
        <v>10</v>
      </c>
    </row>
    <row r="19" spans="1:9" x14ac:dyDescent="0.3">
      <c r="A19" t="s">
        <v>31</v>
      </c>
      <c r="B19" s="1">
        <v>43969</v>
      </c>
      <c r="C19" s="2">
        <v>0.52013888888888882</v>
      </c>
      <c r="D19">
        <v>20</v>
      </c>
      <c r="E19" t="s">
        <v>10</v>
      </c>
      <c r="F19" t="s">
        <v>10</v>
      </c>
      <c r="G19" t="s">
        <v>10</v>
      </c>
      <c r="H19">
        <v>0.34399999999999997</v>
      </c>
      <c r="I19" t="s">
        <v>32</v>
      </c>
    </row>
    <row r="20" spans="1:9" x14ac:dyDescent="0.3">
      <c r="A20" t="s">
        <v>33</v>
      </c>
      <c r="B20" s="1">
        <v>43976</v>
      </c>
      <c r="C20" s="2">
        <v>0.57500000000000007</v>
      </c>
      <c r="D20">
        <v>30</v>
      </c>
      <c r="E20" t="s">
        <v>10</v>
      </c>
      <c r="F20" t="s">
        <v>10</v>
      </c>
      <c r="G20" t="s">
        <v>10</v>
      </c>
      <c r="H20">
        <v>0.51400000000000001</v>
      </c>
      <c r="I20" t="s">
        <v>34</v>
      </c>
    </row>
    <row r="21" spans="1:9" x14ac:dyDescent="0.3">
      <c r="A21" t="s">
        <v>35</v>
      </c>
      <c r="B21" s="1">
        <v>43994</v>
      </c>
      <c r="C21" s="2">
        <v>0.55208333333333337</v>
      </c>
      <c r="D21">
        <v>28.5</v>
      </c>
      <c r="E21" t="s">
        <v>10</v>
      </c>
      <c r="F21" t="s">
        <v>10</v>
      </c>
      <c r="G21" t="s">
        <v>10</v>
      </c>
      <c r="H21">
        <v>0.47799999999999998</v>
      </c>
      <c r="I21" t="s">
        <v>34</v>
      </c>
    </row>
    <row r="22" spans="1:9" s="6" customFormat="1" x14ac:dyDescent="0.3">
      <c r="A22" s="6" t="s">
        <v>36</v>
      </c>
      <c r="B22" s="7">
        <v>44018</v>
      </c>
      <c r="C22" s="8">
        <v>0.63194444444444442</v>
      </c>
      <c r="D22" s="6">
        <v>28</v>
      </c>
      <c r="E22" s="6" t="s">
        <v>10</v>
      </c>
      <c r="F22" s="6" t="s">
        <v>10</v>
      </c>
      <c r="G22" s="6" t="s">
        <v>10</v>
      </c>
      <c r="H22" s="6">
        <v>0.47</v>
      </c>
      <c r="I22" s="6" t="s">
        <v>34</v>
      </c>
    </row>
    <row r="23" spans="1:9" s="6" customFormat="1" x14ac:dyDescent="0.3">
      <c r="B23" s="7"/>
      <c r="C23" s="8"/>
    </row>
    <row r="24" spans="1:9" s="6" customFormat="1" x14ac:dyDescent="0.3">
      <c r="A24" s="10" t="s">
        <v>58</v>
      </c>
      <c r="B24" s="7"/>
      <c r="C24" s="8"/>
    </row>
    <row r="25" spans="1:9" s="6" customFormat="1" x14ac:dyDescent="0.3">
      <c r="A25" s="10" t="s">
        <v>59</v>
      </c>
      <c r="B25" s="7" t="s">
        <v>60</v>
      </c>
      <c r="C25" s="8" t="s">
        <v>61</v>
      </c>
    </row>
    <row r="26" spans="1:9" s="6" customFormat="1" x14ac:dyDescent="0.3">
      <c r="A26" s="10">
        <v>27.5</v>
      </c>
      <c r="B26" s="11">
        <f>(A26+0.6479)/65.436</f>
        <v>0.43015923956232038</v>
      </c>
      <c r="C26" s="11">
        <f>(A26+5.6633)/70.64</f>
        <v>0.46946913929784823</v>
      </c>
    </row>
    <row r="27" spans="1:9" s="6" customFormat="1" x14ac:dyDescent="0.3">
      <c r="A27" s="10"/>
      <c r="B27" s="11"/>
      <c r="C27" s="8"/>
    </row>
    <row r="28" spans="1:9" s="6" customFormat="1" x14ac:dyDescent="0.3">
      <c r="A28" s="10" t="s">
        <v>62</v>
      </c>
      <c r="B28" s="11"/>
      <c r="C28" s="8"/>
    </row>
    <row r="29" spans="1:9" s="6" customFormat="1" x14ac:dyDescent="0.3">
      <c r="A29" s="10" t="s">
        <v>63</v>
      </c>
      <c r="B29" s="11" t="s">
        <v>60</v>
      </c>
      <c r="C29" s="8" t="s">
        <v>61</v>
      </c>
    </row>
    <row r="30" spans="1:9" s="6" customFormat="1" x14ac:dyDescent="0.3">
      <c r="A30" s="6">
        <v>0</v>
      </c>
      <c r="B30" s="11">
        <f>(A30+0.6479)/65.436</f>
        <v>9.9012775842044123E-3</v>
      </c>
      <c r="C30" s="11">
        <f>(A30+5.6633)/70.64</f>
        <v>8.0171291053227622E-2</v>
      </c>
    </row>
    <row r="31" spans="1:9" s="3" customFormat="1" x14ac:dyDescent="0.3">
      <c r="B31" s="4"/>
      <c r="C31" s="5"/>
    </row>
    <row r="32" spans="1:9" s="6" customFormat="1" x14ac:dyDescent="0.3">
      <c r="A32" s="12" t="s">
        <v>64</v>
      </c>
      <c r="B32" s="7"/>
      <c r="C32" s="8"/>
    </row>
    <row r="33" spans="1:9" x14ac:dyDescent="0.3">
      <c r="A33" t="s">
        <v>37</v>
      </c>
      <c r="B33" s="1">
        <v>44053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38</v>
      </c>
    </row>
    <row r="34" spans="1:9" x14ac:dyDescent="0.3">
      <c r="A34" t="s">
        <v>39</v>
      </c>
      <c r="B34" s="1">
        <v>44056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40</v>
      </c>
    </row>
    <row r="35" spans="1:9" x14ac:dyDescent="0.3">
      <c r="A35" t="s">
        <v>41</v>
      </c>
      <c r="B35" s="1">
        <v>44067</v>
      </c>
      <c r="C35" s="2">
        <v>0.65694444444444444</v>
      </c>
      <c r="D35">
        <v>12</v>
      </c>
      <c r="E35">
        <v>13.923</v>
      </c>
      <c r="F35">
        <v>14.032</v>
      </c>
      <c r="G35">
        <v>0.109</v>
      </c>
      <c r="H35">
        <v>0.156</v>
      </c>
      <c r="I35" t="s">
        <v>42</v>
      </c>
    </row>
    <row r="36" spans="1:9" s="6" customFormat="1" x14ac:dyDescent="0.3">
      <c r="A36" s="6" t="s">
        <v>43</v>
      </c>
      <c r="B36" s="7">
        <v>44076</v>
      </c>
      <c r="C36" s="8">
        <v>0.58888888888888891</v>
      </c>
      <c r="D36" s="6">
        <v>14.5</v>
      </c>
      <c r="E36" s="6">
        <v>13.858000000000001</v>
      </c>
      <c r="F36" s="6">
        <v>14.012</v>
      </c>
      <c r="G36" s="6">
        <v>0.154</v>
      </c>
      <c r="H36" s="10">
        <v>0.2</v>
      </c>
      <c r="I36" s="6" t="s">
        <v>10</v>
      </c>
    </row>
    <row r="37" spans="1:9" s="6" customFormat="1" x14ac:dyDescent="0.3">
      <c r="B37" s="7"/>
      <c r="C37" s="8"/>
    </row>
    <row r="38" spans="1:9" s="6" customFormat="1" x14ac:dyDescent="0.3">
      <c r="A38" s="10" t="s">
        <v>58</v>
      </c>
      <c r="B38" s="7"/>
      <c r="C38" s="8"/>
    </row>
    <row r="39" spans="1:9" s="6" customFormat="1" x14ac:dyDescent="0.3">
      <c r="A39" s="10" t="s">
        <v>59</v>
      </c>
      <c r="B39" s="7" t="s">
        <v>60</v>
      </c>
      <c r="C39" s="8" t="s">
        <v>61</v>
      </c>
    </row>
    <row r="40" spans="1:9" s="6" customFormat="1" x14ac:dyDescent="0.3">
      <c r="A40" s="6">
        <v>27.5</v>
      </c>
      <c r="B40" s="11">
        <f>(A40-5.9444)/55.556</f>
        <v>0.38799769601843181</v>
      </c>
      <c r="C40" s="11">
        <f>(A40-3.1364)/56.818</f>
        <v>0.42880073216234288</v>
      </c>
    </row>
    <row r="41" spans="1:9" s="6" customFormat="1" x14ac:dyDescent="0.3">
      <c r="B41" s="7"/>
      <c r="C41" s="8"/>
    </row>
    <row r="42" spans="1:9" s="6" customFormat="1" x14ac:dyDescent="0.3">
      <c r="A42" s="6" t="s">
        <v>62</v>
      </c>
      <c r="B42" s="7"/>
      <c r="C42" s="8"/>
    </row>
    <row r="43" spans="1:9" s="6" customFormat="1" x14ac:dyDescent="0.3">
      <c r="A43" s="10" t="s">
        <v>59</v>
      </c>
      <c r="B43" s="7" t="s">
        <v>60</v>
      </c>
      <c r="C43" s="8" t="s">
        <v>61</v>
      </c>
    </row>
    <row r="44" spans="1:9" s="6" customFormat="1" x14ac:dyDescent="0.3">
      <c r="A44" s="6">
        <v>0</v>
      </c>
      <c r="B44" s="11">
        <f>(A44-5.9444)/55.556</f>
        <v>-0.1069983440132479</v>
      </c>
      <c r="C44" s="11">
        <f>(A44-3.1364)/56.818</f>
        <v>-5.5200816642613261E-2</v>
      </c>
    </row>
    <row r="45" spans="1:9" s="6" customFormat="1" x14ac:dyDescent="0.3">
      <c r="B45" s="7"/>
      <c r="C45" s="8"/>
    </row>
    <row r="46" spans="1:9" s="13" customFormat="1" x14ac:dyDescent="0.3">
      <c r="A46" s="16" t="s">
        <v>65</v>
      </c>
      <c r="B46" s="14"/>
      <c r="C46" s="15"/>
    </row>
    <row r="47" spans="1:9" s="6" customFormat="1" x14ac:dyDescent="0.3">
      <c r="A47" s="6" t="s">
        <v>44</v>
      </c>
      <c r="B47" s="7">
        <v>44076</v>
      </c>
      <c r="C47" s="8">
        <v>0.6118055555555556</v>
      </c>
      <c r="D47" s="6">
        <v>14.5</v>
      </c>
      <c r="E47" s="6">
        <v>13.847</v>
      </c>
      <c r="F47" s="6">
        <v>13.909000000000001</v>
      </c>
      <c r="G47" s="6">
        <v>6.2E-2</v>
      </c>
      <c r="H47" s="10">
        <v>0.109</v>
      </c>
      <c r="I47" s="6" t="s">
        <v>45</v>
      </c>
    </row>
    <row r="48" spans="1:9" x14ac:dyDescent="0.3">
      <c r="A48" t="s">
        <v>46</v>
      </c>
      <c r="B48" s="1">
        <v>44083</v>
      </c>
      <c r="C48" s="2">
        <v>0.58333333333333337</v>
      </c>
      <c r="D48">
        <v>10</v>
      </c>
      <c r="E48">
        <v>14</v>
      </c>
      <c r="F48">
        <v>14</v>
      </c>
      <c r="G48">
        <v>0</v>
      </c>
      <c r="H48">
        <v>5.2999999999999999E-2</v>
      </c>
      <c r="I48" t="s">
        <v>24</v>
      </c>
    </row>
    <row r="49" spans="1:9" x14ac:dyDescent="0.3">
      <c r="A49" t="s">
        <v>47</v>
      </c>
      <c r="B49" s="1">
        <v>44087</v>
      </c>
      <c r="C49" s="2">
        <v>0.5</v>
      </c>
      <c r="D49">
        <v>10.199999999999999</v>
      </c>
      <c r="E49">
        <v>13.964</v>
      </c>
      <c r="F49">
        <v>13.964</v>
      </c>
      <c r="G49">
        <v>0</v>
      </c>
      <c r="H49">
        <v>5.6000000000000001E-2</v>
      </c>
      <c r="I49" t="s">
        <v>24</v>
      </c>
    </row>
    <row r="50" spans="1:9" x14ac:dyDescent="0.3">
      <c r="A50" t="s">
        <v>48</v>
      </c>
      <c r="B50" s="1">
        <v>44089</v>
      </c>
      <c r="C50" s="2">
        <v>0.625</v>
      </c>
      <c r="D50">
        <v>10</v>
      </c>
      <c r="H50">
        <v>4.5999999999999999E-2</v>
      </c>
      <c r="I50" t="s">
        <v>24</v>
      </c>
    </row>
    <row r="51" spans="1:9" x14ac:dyDescent="0.3">
      <c r="A51" t="s">
        <v>49</v>
      </c>
      <c r="B51" s="1">
        <v>44090</v>
      </c>
      <c r="C51" s="2">
        <v>0.66666666666666663</v>
      </c>
      <c r="D51">
        <v>10</v>
      </c>
      <c r="H51">
        <v>4.8000000000000001E-2</v>
      </c>
      <c r="I51" t="s">
        <v>24</v>
      </c>
    </row>
    <row r="52" spans="1:9" x14ac:dyDescent="0.3">
      <c r="A52" t="s">
        <v>50</v>
      </c>
      <c r="B52" s="1">
        <v>44104</v>
      </c>
      <c r="C52" s="2">
        <v>0.55694444444444446</v>
      </c>
      <c r="D52">
        <v>12.8</v>
      </c>
      <c r="E52">
        <v>13.855</v>
      </c>
      <c r="F52">
        <v>13.875999999999999</v>
      </c>
      <c r="G52">
        <v>2.1000000000000001E-2</v>
      </c>
      <c r="H52">
        <v>8.1000000000000003E-2</v>
      </c>
      <c r="I52" t="s">
        <v>24</v>
      </c>
    </row>
    <row r="53" spans="1:9" x14ac:dyDescent="0.3">
      <c r="A53" t="s">
        <v>51</v>
      </c>
      <c r="B53" s="1">
        <v>44109</v>
      </c>
      <c r="C53" s="2">
        <v>0.65069444444444446</v>
      </c>
      <c r="D53">
        <v>10</v>
      </c>
      <c r="H53">
        <v>4.2999999999999997E-2</v>
      </c>
      <c r="I53" t="s">
        <v>24</v>
      </c>
    </row>
    <row r="54" spans="1:9" x14ac:dyDescent="0.3">
      <c r="A54" t="s">
        <v>52</v>
      </c>
      <c r="B54" s="1">
        <v>44123</v>
      </c>
      <c r="C54" s="2">
        <v>0.6875</v>
      </c>
      <c r="D54">
        <v>10</v>
      </c>
      <c r="H54">
        <v>4.4999999999999998E-2</v>
      </c>
      <c r="I54" t="s">
        <v>24</v>
      </c>
    </row>
    <row r="55" spans="1:9" x14ac:dyDescent="0.3">
      <c r="A55" t="s">
        <v>53</v>
      </c>
      <c r="B55" s="1">
        <v>44137</v>
      </c>
      <c r="C55" s="2">
        <v>0.54722222222222217</v>
      </c>
      <c r="D55">
        <v>15</v>
      </c>
      <c r="E55">
        <v>13.974</v>
      </c>
      <c r="F55">
        <v>14.019</v>
      </c>
      <c r="G55">
        <v>4.4999999999999998E-2</v>
      </c>
      <c r="H55">
        <v>0.106</v>
      </c>
      <c r="I55" t="s">
        <v>10</v>
      </c>
    </row>
    <row r="56" spans="1:9" x14ac:dyDescent="0.3">
      <c r="A56" t="s">
        <v>54</v>
      </c>
      <c r="B56" s="1">
        <v>44144</v>
      </c>
      <c r="C56" s="2">
        <v>0.55138888888888882</v>
      </c>
      <c r="D56">
        <v>11.3</v>
      </c>
      <c r="H56">
        <v>5.7000000000000002E-2</v>
      </c>
      <c r="I56" t="s">
        <v>24</v>
      </c>
    </row>
    <row r="57" spans="1:9" x14ac:dyDescent="0.3">
      <c r="A57" t="s">
        <v>55</v>
      </c>
      <c r="B57" s="1">
        <v>44192</v>
      </c>
      <c r="C57" s="2">
        <v>0.55208333333333337</v>
      </c>
      <c r="D57">
        <v>23</v>
      </c>
      <c r="H57">
        <v>0.20100000000000001</v>
      </c>
      <c r="I57" t="s">
        <v>56</v>
      </c>
    </row>
    <row r="59" spans="1:9" x14ac:dyDescent="0.3">
      <c r="A59" t="s">
        <v>58</v>
      </c>
    </row>
    <row r="60" spans="1:9" x14ac:dyDescent="0.3">
      <c r="A60" t="s">
        <v>59</v>
      </c>
      <c r="B60" t="s">
        <v>60</v>
      </c>
      <c r="C60" t="s">
        <v>61</v>
      </c>
    </row>
    <row r="61" spans="1:9" x14ac:dyDescent="0.3">
      <c r="A61">
        <v>27.5</v>
      </c>
      <c r="B61" s="17">
        <f>(A61-10.451)/80.047</f>
        <v>0.21298736992017189</v>
      </c>
      <c r="C61" s="17">
        <f>(A61-6.0386)/83.285</f>
        <v>0.25768625802965722</v>
      </c>
    </row>
    <row r="63" spans="1:9" x14ac:dyDescent="0.3">
      <c r="A63" t="s">
        <v>62</v>
      </c>
    </row>
    <row r="64" spans="1:9" x14ac:dyDescent="0.3">
      <c r="A64" t="s">
        <v>59</v>
      </c>
      <c r="B64" t="s">
        <v>60</v>
      </c>
      <c r="C64" t="s">
        <v>61</v>
      </c>
    </row>
    <row r="65" spans="1:3" x14ac:dyDescent="0.3">
      <c r="A65">
        <v>0</v>
      </c>
      <c r="B65" s="17">
        <f>(A65-10.451)/80.047</f>
        <v>-0.13056079553262459</v>
      </c>
      <c r="C65" s="17">
        <f>(A65-6.0386)/83.285</f>
        <v>-7.2505253046767124E-2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20210104_RatingCurve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Hounshell</dc:creator>
  <cp:lastModifiedBy>Alex Hounshell</cp:lastModifiedBy>
  <dcterms:created xsi:type="dcterms:W3CDTF">2021-01-06T14:36:33Z</dcterms:created>
  <dcterms:modified xsi:type="dcterms:W3CDTF">2021-01-06T21:49:12Z</dcterms:modified>
</cp:coreProperties>
</file>