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5 season misc analyses\GC 2025\"/>
    </mc:Choice>
  </mc:AlternateContent>
  <xr:revisionPtr revIDLastSave="0" documentId="13_ncr:1_{901F3C73-062E-4967-A7D2-ADE68BB0FB5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41" i="1"/>
  <c r="AU41" i="1"/>
  <c r="AW41" i="1"/>
  <c r="AX41" i="1"/>
  <c r="AZ41" i="1"/>
  <c r="BA41" i="1"/>
  <c r="BC41" i="1"/>
  <c r="BD41" i="1"/>
  <c r="BF41" i="1"/>
  <c r="BG41" i="1"/>
  <c r="AT42" i="1"/>
  <c r="AU42" i="1"/>
  <c r="AW42" i="1"/>
  <c r="AX42" i="1"/>
  <c r="AZ42" i="1"/>
  <c r="BA42" i="1"/>
  <c r="BC42" i="1"/>
  <c r="BD42" i="1"/>
  <c r="BF42" i="1"/>
  <c r="BG42" i="1"/>
  <c r="AT43" i="1"/>
  <c r="AU43" i="1"/>
  <c r="AW43" i="1"/>
  <c r="AX43" i="1"/>
  <c r="AZ43" i="1"/>
  <c r="BA43" i="1"/>
  <c r="BC43" i="1"/>
  <c r="BD43" i="1"/>
  <c r="BF43" i="1"/>
  <c r="BG43" i="1"/>
  <c r="AT44" i="1"/>
  <c r="AU44" i="1"/>
  <c r="AW44" i="1"/>
  <c r="AX44" i="1"/>
  <c r="AZ44" i="1"/>
  <c r="BA44" i="1"/>
  <c r="BC44" i="1"/>
  <c r="BD44" i="1"/>
  <c r="BF44" i="1"/>
  <c r="BG44" i="1"/>
  <c r="AT45" i="1"/>
  <c r="AU45" i="1"/>
  <c r="AW45" i="1"/>
  <c r="AX45" i="1"/>
  <c r="AZ45" i="1"/>
  <c r="BA45" i="1"/>
  <c r="BC45" i="1"/>
  <c r="BD45" i="1"/>
  <c r="BF45" i="1"/>
  <c r="BG45" i="1"/>
</calcChain>
</file>

<file path=xl/sharedStrings.xml><?xml version="1.0" encoding="utf-8"?>
<sst xmlns="http://schemas.openxmlformats.org/spreadsheetml/2006/main" count="1125" uniqueCount="84">
  <si>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</si>
  <si>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</si>
  <si>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</si>
  <si>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</si>
  <si>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</si>
  <si>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</si>
  <si>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</si>
  <si>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</si>
  <si>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</si>
  <si>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</si>
  <si>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</si>
  <si>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</si>
  <si>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</si>
  <si>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</si>
  <si>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</si>
  <si>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</si>
  <si>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</si>
  <si>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</si>
  <si>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</si>
  <si>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</si>
  <si>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</si>
  <si>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</si>
  <si>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</si>
  <si>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</si>
  <si>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</si>
  <si>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</si>
  <si>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</si>
  <si>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2024 ranged CAL Measured headspace CH4  in ppm from GC in ppm</t>
  </si>
  <si>
    <t>QC reference tank</t>
  </si>
  <si>
    <t xml:space="preserve">QC spiked air </t>
  </si>
  <si>
    <t>Analyst Data Quality Code (1=no problems, 2=note, 3=fatal flaws)</t>
  </si>
  <si>
    <t>2025 ranged CAL Measured headspace CH4  in ppm from GC in ppm</t>
  </si>
  <si>
    <t>2025 CAL Measured headspace CO2 in ppm from GC in ppm</t>
  </si>
  <si>
    <t>2024 CAL Measured headspace CO2 in ppm from GC in ppm</t>
  </si>
  <si>
    <t>FMI20250715_001.gcd</t>
  </si>
  <si>
    <t>QC outside air</t>
  </si>
  <si>
    <t>FMI20250715_002.gcd</t>
  </si>
  <si>
    <t>FMI20250715_003.gcd</t>
  </si>
  <si>
    <t>FMI20250715_004.gcd</t>
  </si>
  <si>
    <t>FMI20250715_005.gcd</t>
  </si>
  <si>
    <t>FMI20250715_006.gcd</t>
  </si>
  <si>
    <t>FMI20250715_007.gcd</t>
  </si>
  <si>
    <t>FMI20250715_008.gcd</t>
  </si>
  <si>
    <t>FMI20250715_009.gcd</t>
  </si>
  <si>
    <t>FMI20250715_010.gcd</t>
  </si>
  <si>
    <t>FMI20250715_011.gcd</t>
  </si>
  <si>
    <t>FMI20250715_012.gcd</t>
  </si>
  <si>
    <t>FMI20250715_013.gcd</t>
  </si>
  <si>
    <t>FMI20250715_014.gcd</t>
  </si>
  <si>
    <t>FMI20250715_015.gcd</t>
  </si>
  <si>
    <t>FMI20250715_016.gcd</t>
  </si>
  <si>
    <t>FMI20250715_017.gcd</t>
  </si>
  <si>
    <t>FMI20250715_018.gcd</t>
  </si>
  <si>
    <t>FMI20250715_019.gcd</t>
  </si>
  <si>
    <t>FMI20250715_020.gcd</t>
  </si>
  <si>
    <t>FMI20250715_021.gcd</t>
  </si>
  <si>
    <t>FMI20250715_022.gcd</t>
  </si>
  <si>
    <t>FMI20250715_023.gcd</t>
  </si>
  <si>
    <t>FMI20250715_024.gcd</t>
  </si>
  <si>
    <t>FMI20250715_025.gcd</t>
  </si>
  <si>
    <t>FMI20250715_026.gcd</t>
  </si>
  <si>
    <t>FMI20250715_027.gcd</t>
  </si>
  <si>
    <t>FMI20250715_028.gcd</t>
  </si>
  <si>
    <t>FMI20250715_029.gcd</t>
  </si>
  <si>
    <t>FMI20250715_030.gcd</t>
  </si>
  <si>
    <t>267 rerun</t>
  </si>
  <si>
    <t>FMI20250715_031.gcd</t>
  </si>
  <si>
    <t>338 rerun</t>
  </si>
  <si>
    <t>FMI20250715_032.gcd</t>
  </si>
  <si>
    <t>416 rerun</t>
  </si>
  <si>
    <t>FMI20250715_033.gcd</t>
  </si>
  <si>
    <t>292 rerun</t>
  </si>
  <si>
    <t>FMI20250715_034.gcd</t>
  </si>
  <si>
    <t>088 rerun</t>
  </si>
  <si>
    <t>FMI20250715_035.gcd</t>
  </si>
  <si>
    <t>012 rerun</t>
  </si>
  <si>
    <t>FMI20250715_036.gcd</t>
  </si>
  <si>
    <t>291 rerun</t>
  </si>
  <si>
    <t>FMI20250715_037.gcd</t>
  </si>
  <si>
    <t>184 rerun</t>
  </si>
  <si>
    <t>CO2 interference. Do not use CO2. Use CH4.</t>
  </si>
  <si>
    <t>Bad reinjection- do not use.</t>
  </si>
  <si>
    <t>Reinjection. Use CO2. Do not use CH4.</t>
  </si>
  <si>
    <t>Reinjection. Use CO2. Do not use CH4. Some interference still- if dups don't match exclude this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</si>
</sst>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45"/>
  <sheetViews>
    <sheetView tabSelected="1" topLeftCell="AA1" workbookViewId="0">
      <selection activeCell="AR44" sqref="AR44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43" max="43" width="9.1796875" customWidth="1"/>
    <col min="46" max="46" width="9.81640625" customWidth="1"/>
    <col min="47" max="47" width="10" customWidth="1"/>
    <col min="49" max="49" width="9.7265625" customWidth="1"/>
    <col min="50" max="50" width="10" customWidth="1"/>
    <col min="52" max="53" width="9.54296875" customWidth="1"/>
    <col min="55" max="56" width="9.54296875" customWidth="1"/>
    <col min="57" max="57" width="8.7265625" style="9"/>
    <col min="58" max="59" width="9.81640625" customWidth="1"/>
  </cols>
  <sheetData>
    <row r="7" spans="1:73" x14ac:dyDescent="0.35">
      <c r="A7" t="s">
        <v>15</v>
      </c>
      <c r="O7" t="s">
        <v>16</v>
      </c>
      <c r="AC7" t="s">
        <v>17</v>
      </c>
      <c r="BI7" t="s">
        <v>21</v>
      </c>
    </row>
    <row r="8" spans="1:73" ht="130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30</v>
      </c>
      <c r="AR8" s="4" t="s">
        <v>18</v>
      </c>
      <c r="AS8" t="s">
        <v>19</v>
      </c>
      <c r="AT8" s="5" t="s">
        <v>24</v>
      </c>
      <c r="AU8" s="5" t="s">
        <v>20</v>
      </c>
      <c r="AV8" s="5"/>
      <c r="AW8" s="5" t="s">
        <v>25</v>
      </c>
      <c r="AX8" s="5" t="s">
        <v>26</v>
      </c>
      <c r="AZ8" s="5" t="s">
        <v>22</v>
      </c>
      <c r="BA8" s="5" t="s">
        <v>23</v>
      </c>
      <c r="BC8" s="5" t="s">
        <v>27</v>
      </c>
      <c r="BD8" s="5" t="s">
        <v>33</v>
      </c>
      <c r="BE8" s="8"/>
      <c r="BF8" s="5" t="s">
        <v>31</v>
      </c>
      <c r="BG8" s="5" t="s">
        <v>32</v>
      </c>
      <c r="BH8" s="5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45</v>
      </c>
      <c r="B9" t="s">
        <v>34</v>
      </c>
      <c r="C9" s="2">
        <v>45853.564525462964</v>
      </c>
      <c r="D9" t="s">
        <v>35</v>
      </c>
      <c r="E9" t="s">
        <v>13</v>
      </c>
      <c r="F9">
        <v>0</v>
      </c>
      <c r="G9">
        <v>6.06</v>
      </c>
      <c r="H9" s="3">
        <v>2448</v>
      </c>
      <c r="I9">
        <v>6.0000000000000001E-3</v>
      </c>
      <c r="J9" t="s">
        <v>14</v>
      </c>
      <c r="K9" t="s">
        <v>14</v>
      </c>
      <c r="L9" t="s">
        <v>14</v>
      </c>
      <c r="M9" t="s">
        <v>14</v>
      </c>
      <c r="O9">
        <v>45</v>
      </c>
      <c r="P9" t="s">
        <v>34</v>
      </c>
      <c r="Q9" s="2">
        <v>45853.564525462964</v>
      </c>
      <c r="R9" t="s">
        <v>35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45</v>
      </c>
      <c r="AD9" t="s">
        <v>34</v>
      </c>
      <c r="AE9" s="2">
        <v>45853.564525462964</v>
      </c>
      <c r="AF9" t="s">
        <v>35</v>
      </c>
      <c r="AG9" t="s">
        <v>13</v>
      </c>
      <c r="AH9">
        <v>0</v>
      </c>
      <c r="AI9">
        <v>12.231</v>
      </c>
      <c r="AJ9" s="3">
        <v>2278</v>
      </c>
      <c r="AK9">
        <v>0.40300000000000002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45</v>
      </c>
      <c r="AT9" s="15">
        <f t="shared" ref="AT9:AT45" si="0">IF(H9&lt;10000,((H9^2*0.000000008493)+(H9*0.003482)+(-3.269)),(IF(H9&lt;200000,((H9^2*-0.000000000263)+(H9*0.002682)+(3.179)),(IF(H9&lt;8000000,((H9^2*-0.000000000005099)+(H9*0.002054)+(174.8)),((V9^2*-0.00000001014)+(V9*0.2415)+(1123)))))))</f>
        <v>5.3058320350719992</v>
      </c>
      <c r="AU9" s="16">
        <f t="shared" ref="AU9:AU45" si="1">IF(AJ9&lt;45000,((-0.00000004907*AJ9^2)+(0.2277*AJ9)+(-134)),((-0.00000001062*AJ9^2)+(0.2147*AJ9)+(590.6)))</f>
        <v>384.44596183412</v>
      </c>
      <c r="AW9" s="6">
        <f t="shared" ref="AW9:AW45" si="2">IF(H9&lt;10000,((0.0000001453*H9^2)+(0.0008349*H9)+(-1.805)),(IF(H9&lt;700000,((-0.00000000008054*H9^2)+(0.002348*H9)+(-2.47)), ((-0.00000001938*V9^2)+(0.2471*V9)+(226.8)))))</f>
        <v>1.1095750911999998</v>
      </c>
      <c r="AX9" s="7">
        <f t="shared" ref="AX9:AX45" si="3">(-0.00000002552*AJ9^2)+(0.2067*AJ9)+(-103.7)</f>
        <v>367.03016947231998</v>
      </c>
      <c r="AZ9" s="11">
        <f t="shared" ref="AZ9:AZ45" si="4">IF(H9&lt;10000,((H9^2*0.00000054)+(H9*-0.004765)+(12.72)),(IF(H9&lt;200000,((H9^2*-0.000000001577)+(H9*0.003043)+(-10.42)),(IF(H9&lt;8000000,((H9^2*-0.0000000000186)+(H9*0.00194)+(154.1)),((V9^2*-0.00000002)+(V9*0.2565)+(-1032)))))))</f>
        <v>4.291340159999999</v>
      </c>
      <c r="BA9" s="12">
        <f t="shared" ref="BA9:BA45" si="5">IF(AJ9&lt;45000,((-0.0000004561*AJ9^2)+(0.244*AJ9)+(-21.72)),((-0.0000000409*AJ9^2)+(0.2477*AJ9)+(-1777)))</f>
        <v>531.74516756759999</v>
      </c>
      <c r="BC9" s="13">
        <f t="shared" ref="BC9:BC45" si="6">IF(H9&lt;10000,((H9^2*0.00000005714)+(H9*0.002453)+(-3.811)),(IF(H9&lt;200000,((H9^2*-0.0000000002888)+(H9*0.002899)+(-4.321)),(IF(H9&lt;8000000,((H9^2*-0.0000000000062)+(H9*0.002143)+(157)),((V9^2*-0.000000031)+(V9*0.2771)+(-709.5)))))))</f>
        <v>2.5363671065600002</v>
      </c>
      <c r="BD9" s="14">
        <f t="shared" ref="BD9:BD45" si="7">IF(AJ9&lt;45000,((-0.0000000598*AJ9^2)+(0.205*AJ9)+(34.1)),((-0.00000002403*AJ9^2)+(0.2063*AJ9)+(-550.7)))</f>
        <v>500.77968081679995</v>
      </c>
      <c r="BF9" s="15">
        <f t="shared" ref="BF9:BF45" si="8">IF(H9&lt;10000,((H9^2*0.000000008493)+(H9*0.003482)+(-3.269)),(IF(H9&lt;200000,((H9^2*-0.000000000263)+(H9*0.002682)+(3.179)),(IF(H9&lt;8000000,((H9^2*-0.000000000005099)+(H9*0.002054)+(174.8)),((V9^2*-0.00000001014)+(V9*0.2415)+(1123)))))))</f>
        <v>5.3058320350719992</v>
      </c>
      <c r="BG9" s="16">
        <f t="shared" ref="BG9:BG45" si="9">IF(AJ9&lt;45000,((-0.00000004907*AJ9^2)+(0.2277*AJ9)+(-134)),((-0.00000001062*AJ9^2)+(0.2147*AJ9)+(590.6)))</f>
        <v>384.44596183412</v>
      </c>
      <c r="BI9">
        <v>45</v>
      </c>
      <c r="BJ9" t="s">
        <v>34</v>
      </c>
      <c r="BK9" s="2">
        <v>45853.564525462964</v>
      </c>
      <c r="BL9" t="s">
        <v>35</v>
      </c>
      <c r="BM9" t="s">
        <v>13</v>
      </c>
      <c r="BN9">
        <v>0</v>
      </c>
      <c r="BO9">
        <v>2.702</v>
      </c>
      <c r="BP9" s="3">
        <v>5119099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46</v>
      </c>
      <c r="B10" t="s">
        <v>36</v>
      </c>
      <c r="C10" s="2">
        <v>45853.585798611108</v>
      </c>
      <c r="D10" t="s">
        <v>29</v>
      </c>
      <c r="E10" t="s">
        <v>13</v>
      </c>
      <c r="F10">
        <v>0</v>
      </c>
      <c r="G10">
        <v>5.9880000000000004</v>
      </c>
      <c r="H10" s="3">
        <v>1141639</v>
      </c>
      <c r="I10">
        <v>2.58</v>
      </c>
      <c r="J10" t="s">
        <v>14</v>
      </c>
      <c r="K10" t="s">
        <v>14</v>
      </c>
      <c r="L10" t="s">
        <v>14</v>
      </c>
      <c r="M10" t="s">
        <v>14</v>
      </c>
      <c r="O10">
        <v>46</v>
      </c>
      <c r="P10" t="s">
        <v>36</v>
      </c>
      <c r="Q10" s="2">
        <v>45853.585798611108</v>
      </c>
      <c r="R10" t="s">
        <v>29</v>
      </c>
      <c r="S10" t="s">
        <v>13</v>
      </c>
      <c r="T10">
        <v>0</v>
      </c>
      <c r="U10">
        <v>5.9390000000000001</v>
      </c>
      <c r="V10" s="3">
        <v>8170</v>
      </c>
      <c r="W10">
        <v>2.1110000000000002</v>
      </c>
      <c r="X10" t="s">
        <v>14</v>
      </c>
      <c r="Y10" t="s">
        <v>14</v>
      </c>
      <c r="Z10" t="s">
        <v>14</v>
      </c>
      <c r="AA10" t="s">
        <v>14</v>
      </c>
      <c r="AC10">
        <v>46</v>
      </c>
      <c r="AD10" t="s">
        <v>36</v>
      </c>
      <c r="AE10" s="2">
        <v>45853.585798611108</v>
      </c>
      <c r="AF10" t="s">
        <v>29</v>
      </c>
      <c r="AG10" t="s">
        <v>13</v>
      </c>
      <c r="AH10">
        <v>0</v>
      </c>
      <c r="AI10">
        <v>12.196</v>
      </c>
      <c r="AJ10" s="3">
        <v>8374</v>
      </c>
      <c r="AK10">
        <v>1.74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46</v>
      </c>
      <c r="AT10" s="15">
        <f t="shared" si="0"/>
        <v>2513.0807773473693</v>
      </c>
      <c r="AU10" s="16">
        <f t="shared" si="1"/>
        <v>1769.31882140468</v>
      </c>
      <c r="AW10" s="6">
        <f t="shared" si="2"/>
        <v>2244.313406318</v>
      </c>
      <c r="AX10" s="7">
        <f t="shared" si="3"/>
        <v>1625.41623868448</v>
      </c>
      <c r="AZ10" s="11">
        <f t="shared" si="4"/>
        <v>2344.6375433224293</v>
      </c>
      <c r="BA10" s="12">
        <f t="shared" si="5"/>
        <v>1989.5525001563999</v>
      </c>
      <c r="BC10" s="13">
        <f t="shared" si="6"/>
        <v>2595.4516714408096</v>
      </c>
      <c r="BD10" s="14">
        <f t="shared" si="7"/>
        <v>1746.5765922151998</v>
      </c>
      <c r="BF10" s="15">
        <f t="shared" si="8"/>
        <v>2513.0807773473693</v>
      </c>
      <c r="BG10" s="16">
        <f t="shared" si="9"/>
        <v>1769.31882140468</v>
      </c>
      <c r="BI10">
        <v>46</v>
      </c>
      <c r="BJ10" t="s">
        <v>36</v>
      </c>
      <c r="BK10" s="2">
        <v>45853.585798611108</v>
      </c>
      <c r="BL10" t="s">
        <v>29</v>
      </c>
      <c r="BM10" t="s">
        <v>13</v>
      </c>
      <c r="BN10">
        <v>0</v>
      </c>
      <c r="BO10">
        <v>2.6930000000000001</v>
      </c>
      <c r="BP10" s="3">
        <v>5210375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47</v>
      </c>
      <c r="B11" t="s">
        <v>37</v>
      </c>
      <c r="C11" s="2">
        <v>45853.607037037036</v>
      </c>
      <c r="D11" t="s">
        <v>28</v>
      </c>
      <c r="E11" t="s">
        <v>13</v>
      </c>
      <c r="F11">
        <v>0</v>
      </c>
      <c r="G11">
        <v>6.0330000000000004</v>
      </c>
      <c r="H11" s="3">
        <v>3469</v>
      </c>
      <c r="I11">
        <v>8.0000000000000002E-3</v>
      </c>
      <c r="J11" t="s">
        <v>14</v>
      </c>
      <c r="K11" t="s">
        <v>14</v>
      </c>
      <c r="L11" t="s">
        <v>14</v>
      </c>
      <c r="M11" t="s">
        <v>14</v>
      </c>
      <c r="O11">
        <v>47</v>
      </c>
      <c r="P11" t="s">
        <v>37</v>
      </c>
      <c r="Q11" s="2">
        <v>45853.607037037036</v>
      </c>
      <c r="R11" t="s">
        <v>28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47</v>
      </c>
      <c r="AD11" t="s">
        <v>37</v>
      </c>
      <c r="AE11" s="2">
        <v>45853.607037037036</v>
      </c>
      <c r="AF11" t="s">
        <v>28</v>
      </c>
      <c r="AG11" t="s">
        <v>13</v>
      </c>
      <c r="AH11">
        <v>0</v>
      </c>
      <c r="AI11">
        <v>12.189</v>
      </c>
      <c r="AJ11" s="3">
        <v>1407</v>
      </c>
      <c r="AK11">
        <v>0.21199999999999999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47</v>
      </c>
      <c r="AT11" s="15">
        <f t="shared" si="0"/>
        <v>8.9122624307729996</v>
      </c>
      <c r="AU11" s="16">
        <f t="shared" si="1"/>
        <v>186.27675862357</v>
      </c>
      <c r="AW11" s="6">
        <f t="shared" si="2"/>
        <v>2.8398026333000006</v>
      </c>
      <c r="AX11" s="7">
        <f t="shared" si="3"/>
        <v>187.07637935751995</v>
      </c>
      <c r="AZ11" s="11">
        <f t="shared" si="4"/>
        <v>2.6885539400000003</v>
      </c>
      <c r="BA11" s="12">
        <f t="shared" si="5"/>
        <v>320.68508209109996</v>
      </c>
      <c r="BC11" s="13">
        <f t="shared" si="6"/>
        <v>5.3860775315399998</v>
      </c>
      <c r="BD11" s="14">
        <f t="shared" si="7"/>
        <v>322.41661698980005</v>
      </c>
      <c r="BF11" s="15">
        <f t="shared" si="8"/>
        <v>8.9122624307729996</v>
      </c>
      <c r="BG11" s="16">
        <f t="shared" si="9"/>
        <v>186.27675862357</v>
      </c>
      <c r="BI11">
        <v>47</v>
      </c>
      <c r="BJ11" t="s">
        <v>37</v>
      </c>
      <c r="BK11" s="2">
        <v>45853.607037037036</v>
      </c>
      <c r="BL11" t="s">
        <v>28</v>
      </c>
      <c r="BM11" t="s">
        <v>13</v>
      </c>
      <c r="BN11">
        <v>0</v>
      </c>
      <c r="BO11">
        <v>2.69</v>
      </c>
      <c r="BP11" s="3">
        <v>5326669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48</v>
      </c>
      <c r="B12" t="s">
        <v>38</v>
      </c>
      <c r="C12" s="2">
        <v>45853.628321759257</v>
      </c>
      <c r="D12">
        <v>42</v>
      </c>
      <c r="E12" t="s">
        <v>13</v>
      </c>
      <c r="F12">
        <v>0</v>
      </c>
      <c r="G12">
        <v>6.0220000000000002</v>
      </c>
      <c r="H12" s="3">
        <v>3975</v>
      </c>
      <c r="I12">
        <v>8.9999999999999993E-3</v>
      </c>
      <c r="J12" t="s">
        <v>14</v>
      </c>
      <c r="K12" t="s">
        <v>14</v>
      </c>
      <c r="L12" t="s">
        <v>14</v>
      </c>
      <c r="M12" t="s">
        <v>14</v>
      </c>
      <c r="O12">
        <v>48</v>
      </c>
      <c r="P12" t="s">
        <v>38</v>
      </c>
      <c r="Q12" s="2">
        <v>45853.628321759257</v>
      </c>
      <c r="R12">
        <v>42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48</v>
      </c>
      <c r="AD12" t="s">
        <v>38</v>
      </c>
      <c r="AE12" s="2">
        <v>45853.628321759257</v>
      </c>
      <c r="AF12">
        <v>42</v>
      </c>
      <c r="AG12" t="s">
        <v>13</v>
      </c>
      <c r="AH12">
        <v>0</v>
      </c>
      <c r="AI12">
        <v>12.077</v>
      </c>
      <c r="AJ12" s="3">
        <v>99760</v>
      </c>
      <c r="AK12">
        <v>21.638999999999999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48</v>
      </c>
      <c r="AT12" s="15">
        <f t="shared" si="0"/>
        <v>10.706144708124999</v>
      </c>
      <c r="AU12" s="16">
        <f t="shared" si="1"/>
        <v>21903.381148288001</v>
      </c>
      <c r="AW12" s="6">
        <f t="shared" si="2"/>
        <v>3.8095583125000001</v>
      </c>
      <c r="AX12" s="7">
        <f t="shared" si="3"/>
        <v>20262.715490047998</v>
      </c>
      <c r="AZ12" s="11">
        <f t="shared" si="4"/>
        <v>2.3114624999999993</v>
      </c>
      <c r="BA12" s="12">
        <f t="shared" si="5"/>
        <v>22526.512844159999</v>
      </c>
      <c r="BC12" s="13">
        <f t="shared" si="6"/>
        <v>6.8425227124999992</v>
      </c>
      <c r="BD12" s="14">
        <f t="shared" si="7"/>
        <v>19790.640055872002</v>
      </c>
      <c r="BF12" s="15">
        <f t="shared" si="8"/>
        <v>10.706144708124999</v>
      </c>
      <c r="BG12" s="16">
        <f t="shared" si="9"/>
        <v>21903.381148288001</v>
      </c>
      <c r="BI12">
        <v>48</v>
      </c>
      <c r="BJ12" t="s">
        <v>38</v>
      </c>
      <c r="BK12" s="2">
        <v>45853.628321759257</v>
      </c>
      <c r="BL12">
        <v>42</v>
      </c>
      <c r="BM12" t="s">
        <v>13</v>
      </c>
      <c r="BN12">
        <v>0</v>
      </c>
      <c r="BO12">
        <v>2.8610000000000002</v>
      </c>
      <c r="BP12" s="3">
        <v>745661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49</v>
      </c>
      <c r="B13" t="s">
        <v>39</v>
      </c>
      <c r="C13" s="2">
        <v>45853.649583333332</v>
      </c>
      <c r="D13">
        <v>267</v>
      </c>
      <c r="E13" t="s">
        <v>13</v>
      </c>
      <c r="F13">
        <v>0</v>
      </c>
      <c r="G13">
        <v>6.0060000000000002</v>
      </c>
      <c r="H13" s="3">
        <v>9852</v>
      </c>
      <c r="I13">
        <v>2.3E-2</v>
      </c>
      <c r="J13" t="s">
        <v>14</v>
      </c>
      <c r="K13" t="s">
        <v>14</v>
      </c>
      <c r="L13" t="s">
        <v>14</v>
      </c>
      <c r="M13" t="s">
        <v>14</v>
      </c>
      <c r="O13">
        <v>49</v>
      </c>
      <c r="P13" t="s">
        <v>39</v>
      </c>
      <c r="Q13" s="2">
        <v>45853.649583333332</v>
      </c>
      <c r="R13">
        <v>267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49</v>
      </c>
      <c r="AD13" t="s">
        <v>39</v>
      </c>
      <c r="AE13" s="2">
        <v>45853.649583333332</v>
      </c>
      <c r="AF13">
        <v>267</v>
      </c>
      <c r="AG13" t="s">
        <v>13</v>
      </c>
      <c r="AH13">
        <v>0</v>
      </c>
      <c r="AI13" t="s">
        <v>14</v>
      </c>
      <c r="AJ13" s="3" t="s">
        <v>14</v>
      </c>
      <c r="AK13" t="s">
        <v>14</v>
      </c>
      <c r="AL13" t="s">
        <v>14</v>
      </c>
      <c r="AM13" t="s">
        <v>14</v>
      </c>
      <c r="AN13" t="s">
        <v>14</v>
      </c>
      <c r="AO13" t="s">
        <v>14</v>
      </c>
      <c r="AQ13">
        <v>2</v>
      </c>
      <c r="AR13" t="s">
        <v>80</v>
      </c>
      <c r="AS13" s="10">
        <v>49</v>
      </c>
      <c r="AT13" s="15">
        <f t="shared" si="0"/>
        <v>31.860010750671997</v>
      </c>
      <c r="AU13" s="16" t="e">
        <f t="shared" si="1"/>
        <v>#VALUE!</v>
      </c>
      <c r="AW13" s="6">
        <f t="shared" si="2"/>
        <v>20.523529451200002</v>
      </c>
      <c r="AX13" s="7" t="e">
        <f t="shared" si="3"/>
        <v>#VALUE!</v>
      </c>
      <c r="AZ13" s="11">
        <f t="shared" si="4"/>
        <v>18.18864816</v>
      </c>
      <c r="BA13" s="12" t="e">
        <f t="shared" si="5"/>
        <v>#VALUE!</v>
      </c>
      <c r="BC13" s="13">
        <f t="shared" si="6"/>
        <v>25.90207319456</v>
      </c>
      <c r="BD13" s="14" t="e">
        <f t="shared" si="7"/>
        <v>#VALUE!</v>
      </c>
      <c r="BF13" s="15">
        <f t="shared" si="8"/>
        <v>31.860010750671997</v>
      </c>
      <c r="BG13" s="16" t="e">
        <f t="shared" si="9"/>
        <v>#VALUE!</v>
      </c>
      <c r="BI13">
        <v>49</v>
      </c>
      <c r="BJ13" t="s">
        <v>39</v>
      </c>
      <c r="BK13" s="2">
        <v>45853.649583333332</v>
      </c>
      <c r="BL13">
        <v>267</v>
      </c>
      <c r="BM13" t="s">
        <v>13</v>
      </c>
      <c r="BN13">
        <v>0</v>
      </c>
      <c r="BO13">
        <v>2.8450000000000002</v>
      </c>
      <c r="BP13" s="3">
        <v>1003297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50</v>
      </c>
      <c r="B14" t="s">
        <v>40</v>
      </c>
      <c r="C14" s="2">
        <v>45853.670856481483</v>
      </c>
      <c r="D14">
        <v>72</v>
      </c>
      <c r="E14" t="s">
        <v>13</v>
      </c>
      <c r="F14">
        <v>0</v>
      </c>
      <c r="G14">
        <v>6.0380000000000003</v>
      </c>
      <c r="H14" s="3">
        <v>1748</v>
      </c>
      <c r="I14">
        <v>4.0000000000000001E-3</v>
      </c>
      <c r="J14" t="s">
        <v>14</v>
      </c>
      <c r="K14" t="s">
        <v>14</v>
      </c>
      <c r="L14" t="s">
        <v>14</v>
      </c>
      <c r="M14" t="s">
        <v>14</v>
      </c>
      <c r="O14">
        <v>50</v>
      </c>
      <c r="P14" t="s">
        <v>40</v>
      </c>
      <c r="Q14" s="2">
        <v>45853.670856481483</v>
      </c>
      <c r="R14">
        <v>72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50</v>
      </c>
      <c r="AD14" t="s">
        <v>40</v>
      </c>
      <c r="AE14" s="2">
        <v>45853.670856481483</v>
      </c>
      <c r="AF14">
        <v>72</v>
      </c>
      <c r="AG14" t="s">
        <v>13</v>
      </c>
      <c r="AH14">
        <v>0</v>
      </c>
      <c r="AI14">
        <v>12.2</v>
      </c>
      <c r="AJ14" s="3">
        <v>149523</v>
      </c>
      <c r="AK14">
        <v>32.363999999999997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50</v>
      </c>
      <c r="AT14" s="15">
        <f t="shared" si="0"/>
        <v>2.8434863954719996</v>
      </c>
      <c r="AU14" s="16">
        <f t="shared" si="1"/>
        <v>32455.755405642019</v>
      </c>
      <c r="AW14" s="6">
        <f t="shared" si="2"/>
        <v>9.8369931199999927E-2</v>
      </c>
      <c r="AX14" s="7">
        <f t="shared" si="3"/>
        <v>30232.150205459919</v>
      </c>
      <c r="AZ14" s="11">
        <f t="shared" si="4"/>
        <v>6.0407521600000011</v>
      </c>
      <c r="BA14" s="12">
        <f t="shared" si="5"/>
        <v>34345.440584063901</v>
      </c>
      <c r="BC14" s="13">
        <f t="shared" si="6"/>
        <v>0.65143549855999971</v>
      </c>
      <c r="BD14" s="14">
        <f t="shared" si="7"/>
        <v>29758.653125478129</v>
      </c>
      <c r="BF14" s="15">
        <f t="shared" si="8"/>
        <v>2.8434863954719996</v>
      </c>
      <c r="BG14" s="16">
        <f t="shared" si="9"/>
        <v>32455.755405642019</v>
      </c>
      <c r="BI14">
        <v>50</v>
      </c>
      <c r="BJ14" t="s">
        <v>40</v>
      </c>
      <c r="BK14" s="2">
        <v>45853.670856481483</v>
      </c>
      <c r="BL14">
        <v>72</v>
      </c>
      <c r="BM14" t="s">
        <v>13</v>
      </c>
      <c r="BN14">
        <v>0</v>
      </c>
      <c r="BO14">
        <v>2.8519999999999999</v>
      </c>
      <c r="BP14" s="3">
        <v>849053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51</v>
      </c>
      <c r="B15" t="s">
        <v>41</v>
      </c>
      <c r="C15" s="2">
        <v>45853.692106481481</v>
      </c>
      <c r="D15">
        <v>326</v>
      </c>
      <c r="E15" t="s">
        <v>13</v>
      </c>
      <c r="F15">
        <v>0</v>
      </c>
      <c r="G15">
        <v>5.99</v>
      </c>
      <c r="H15" s="3">
        <v>117643</v>
      </c>
      <c r="I15">
        <v>0.26600000000000001</v>
      </c>
      <c r="J15" t="s">
        <v>14</v>
      </c>
      <c r="K15" t="s">
        <v>14</v>
      </c>
      <c r="L15" t="s">
        <v>14</v>
      </c>
      <c r="M15" t="s">
        <v>14</v>
      </c>
      <c r="O15">
        <v>51</v>
      </c>
      <c r="P15" t="s">
        <v>41</v>
      </c>
      <c r="Q15" s="2">
        <v>45853.692106481481</v>
      </c>
      <c r="R15">
        <v>326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51</v>
      </c>
      <c r="AD15" t="s">
        <v>41</v>
      </c>
      <c r="AE15" s="2">
        <v>45853.692106481481</v>
      </c>
      <c r="AF15">
        <v>326</v>
      </c>
      <c r="AG15" t="s">
        <v>13</v>
      </c>
      <c r="AH15">
        <v>0</v>
      </c>
      <c r="AI15">
        <v>12.057</v>
      </c>
      <c r="AJ15" s="3">
        <v>87168</v>
      </c>
      <c r="AK15">
        <v>18.911999999999999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51</v>
      </c>
      <c r="AT15" s="15">
        <f t="shared" si="0"/>
        <v>315.05763875691298</v>
      </c>
      <c r="AU15" s="16">
        <f t="shared" si="1"/>
        <v>19224.876076421118</v>
      </c>
      <c r="AW15" s="6">
        <f t="shared" si="2"/>
        <v>272.64110043133746</v>
      </c>
      <c r="AX15" s="7">
        <f t="shared" si="3"/>
        <v>17720.01799908352</v>
      </c>
      <c r="AZ15" s="11">
        <f t="shared" si="4"/>
        <v>325.74216541692704</v>
      </c>
      <c r="BA15" s="12">
        <f t="shared" si="5"/>
        <v>19503.744756838401</v>
      </c>
      <c r="BC15" s="13">
        <f t="shared" si="6"/>
        <v>332.72910097032877</v>
      </c>
      <c r="BD15" s="14">
        <f t="shared" si="7"/>
        <v>17249.472206817281</v>
      </c>
      <c r="BF15" s="15">
        <f t="shared" si="8"/>
        <v>315.05763875691298</v>
      </c>
      <c r="BG15" s="16">
        <f t="shared" si="9"/>
        <v>19224.876076421118</v>
      </c>
      <c r="BI15">
        <v>51</v>
      </c>
      <c r="BJ15" t="s">
        <v>41</v>
      </c>
      <c r="BK15" s="2">
        <v>45853.692106481481</v>
      </c>
      <c r="BL15">
        <v>326</v>
      </c>
      <c r="BM15" t="s">
        <v>13</v>
      </c>
      <c r="BN15">
        <v>0</v>
      </c>
      <c r="BO15">
        <v>2.847</v>
      </c>
      <c r="BP15" s="3">
        <v>842511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52</v>
      </c>
      <c r="B16" t="s">
        <v>42</v>
      </c>
      <c r="C16" s="2">
        <v>45853.713356481479</v>
      </c>
      <c r="D16">
        <v>277</v>
      </c>
      <c r="E16" t="s">
        <v>13</v>
      </c>
      <c r="F16">
        <v>0</v>
      </c>
      <c r="G16">
        <v>5.9989999999999997</v>
      </c>
      <c r="H16" s="3">
        <v>6263</v>
      </c>
      <c r="I16">
        <v>1.4999999999999999E-2</v>
      </c>
      <c r="J16" t="s">
        <v>14</v>
      </c>
      <c r="K16" t="s">
        <v>14</v>
      </c>
      <c r="L16" t="s">
        <v>14</v>
      </c>
      <c r="M16" t="s">
        <v>14</v>
      </c>
      <c r="O16">
        <v>52</v>
      </c>
      <c r="P16" t="s">
        <v>42</v>
      </c>
      <c r="Q16" s="2">
        <v>45853.713356481479</v>
      </c>
      <c r="R16">
        <v>277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52</v>
      </c>
      <c r="AD16" t="s">
        <v>42</v>
      </c>
      <c r="AE16" s="2">
        <v>45853.713356481479</v>
      </c>
      <c r="AF16">
        <v>277</v>
      </c>
      <c r="AG16" t="s">
        <v>13</v>
      </c>
      <c r="AH16">
        <v>0</v>
      </c>
      <c r="AI16">
        <v>12.07</v>
      </c>
      <c r="AJ16" s="3">
        <v>70174</v>
      </c>
      <c r="AK16">
        <v>15.226000000000001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52</v>
      </c>
      <c r="AT16" s="15">
        <f t="shared" si="0"/>
        <v>18.871905360316994</v>
      </c>
      <c r="AU16" s="16">
        <f t="shared" si="1"/>
        <v>15604.66077526888</v>
      </c>
      <c r="AW16" s="6">
        <f t="shared" si="2"/>
        <v>9.1233957557000007</v>
      </c>
      <c r="AX16" s="7">
        <f t="shared" si="3"/>
        <v>14275.59536015648</v>
      </c>
      <c r="AZ16" s="11">
        <f t="shared" si="4"/>
        <v>4.0583962600000003</v>
      </c>
      <c r="BA16" s="12">
        <f t="shared" si="5"/>
        <v>15403.692237711599</v>
      </c>
      <c r="BC16" s="13">
        <f t="shared" si="6"/>
        <v>13.793465156659998</v>
      </c>
      <c r="BD16" s="14">
        <f t="shared" si="7"/>
        <v>13807.863101667721</v>
      </c>
      <c r="BF16" s="15">
        <f t="shared" si="8"/>
        <v>18.871905360316994</v>
      </c>
      <c r="BG16" s="16">
        <f t="shared" si="9"/>
        <v>15604.66077526888</v>
      </c>
      <c r="BI16">
        <v>52</v>
      </c>
      <c r="BJ16" t="s">
        <v>42</v>
      </c>
      <c r="BK16" s="2">
        <v>45853.713356481479</v>
      </c>
      <c r="BL16">
        <v>277</v>
      </c>
      <c r="BM16" t="s">
        <v>13</v>
      </c>
      <c r="BN16">
        <v>0</v>
      </c>
      <c r="BO16">
        <v>2.847</v>
      </c>
      <c r="BP16" s="3">
        <v>848174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53</v>
      </c>
      <c r="B17" t="s">
        <v>43</v>
      </c>
      <c r="C17" s="2">
        <v>45853.7346412037</v>
      </c>
      <c r="D17">
        <v>338</v>
      </c>
      <c r="E17" t="s">
        <v>13</v>
      </c>
      <c r="F17">
        <v>0</v>
      </c>
      <c r="G17">
        <v>5.8620000000000001</v>
      </c>
      <c r="H17" s="3">
        <v>44581374</v>
      </c>
      <c r="I17">
        <v>114.626</v>
      </c>
      <c r="J17" t="s">
        <v>14</v>
      </c>
      <c r="K17" t="s">
        <v>14</v>
      </c>
      <c r="L17" t="s">
        <v>14</v>
      </c>
      <c r="M17" t="s">
        <v>14</v>
      </c>
      <c r="O17">
        <v>53</v>
      </c>
      <c r="P17" t="s">
        <v>43</v>
      </c>
      <c r="Q17" s="2">
        <v>45853.7346412037</v>
      </c>
      <c r="R17">
        <v>338</v>
      </c>
      <c r="S17" t="s">
        <v>13</v>
      </c>
      <c r="T17">
        <v>0</v>
      </c>
      <c r="U17">
        <v>5.8220000000000001</v>
      </c>
      <c r="V17" s="3">
        <v>370773</v>
      </c>
      <c r="W17">
        <v>89.786000000000001</v>
      </c>
      <c r="X17" t="s">
        <v>14</v>
      </c>
      <c r="Y17" t="s">
        <v>14</v>
      </c>
      <c r="Z17" t="s">
        <v>14</v>
      </c>
      <c r="AA17" t="s">
        <v>14</v>
      </c>
      <c r="AC17">
        <v>53</v>
      </c>
      <c r="AD17" t="s">
        <v>43</v>
      </c>
      <c r="AE17" s="2">
        <v>45853.7346412037</v>
      </c>
      <c r="AF17">
        <v>338</v>
      </c>
      <c r="AG17" t="s">
        <v>13</v>
      </c>
      <c r="AH17">
        <v>0</v>
      </c>
      <c r="AI17" t="s">
        <v>14</v>
      </c>
      <c r="AJ17" s="3" t="s">
        <v>14</v>
      </c>
      <c r="AK17" t="s">
        <v>14</v>
      </c>
      <c r="AL17" t="s">
        <v>14</v>
      </c>
      <c r="AM17" t="s">
        <v>14</v>
      </c>
      <c r="AN17" t="s">
        <v>14</v>
      </c>
      <c r="AO17" t="s">
        <v>14</v>
      </c>
      <c r="AQ17">
        <v>2</v>
      </c>
      <c r="AR17" t="s">
        <v>80</v>
      </c>
      <c r="AS17" s="10">
        <v>53</v>
      </c>
      <c r="AT17" s="15">
        <f t="shared" si="0"/>
        <v>89270.707158255944</v>
      </c>
      <c r="AU17" s="16" t="e">
        <f t="shared" si="1"/>
        <v>#VALUE!</v>
      </c>
      <c r="AW17" s="6">
        <f t="shared" si="2"/>
        <v>89180.58897228798</v>
      </c>
      <c r="AX17" s="7" t="e">
        <f t="shared" si="3"/>
        <v>#VALUE!</v>
      </c>
      <c r="AZ17" s="11">
        <f t="shared" si="4"/>
        <v>91321.822149419997</v>
      </c>
      <c r="BA17" s="12" t="e">
        <f t="shared" si="5"/>
        <v>#VALUE!</v>
      </c>
      <c r="BC17" s="13">
        <f t="shared" si="6"/>
        <v>97770.047156601009</v>
      </c>
      <c r="BD17" s="14" t="e">
        <f t="shared" si="7"/>
        <v>#VALUE!</v>
      </c>
      <c r="BF17" s="15">
        <f t="shared" si="8"/>
        <v>89270.707158255944</v>
      </c>
      <c r="BG17" s="16" t="e">
        <f t="shared" si="9"/>
        <v>#VALUE!</v>
      </c>
      <c r="BI17">
        <v>53</v>
      </c>
      <c r="BJ17" t="s">
        <v>43</v>
      </c>
      <c r="BK17" s="2">
        <v>45853.7346412037</v>
      </c>
      <c r="BL17">
        <v>338</v>
      </c>
      <c r="BM17" t="s">
        <v>13</v>
      </c>
      <c r="BN17">
        <v>0</v>
      </c>
      <c r="BO17">
        <v>2.851</v>
      </c>
      <c r="BP17" s="3">
        <v>670007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54</v>
      </c>
      <c r="B18" t="s">
        <v>44</v>
      </c>
      <c r="C18" s="2">
        <v>45853.755891203706</v>
      </c>
      <c r="D18">
        <v>416</v>
      </c>
      <c r="E18" t="s">
        <v>13</v>
      </c>
      <c r="F18">
        <v>0</v>
      </c>
      <c r="G18">
        <v>5.8520000000000003</v>
      </c>
      <c r="H18" s="3">
        <v>44062421</v>
      </c>
      <c r="I18">
        <v>113.07599999999999</v>
      </c>
      <c r="J18" t="s">
        <v>14</v>
      </c>
      <c r="K18" t="s">
        <v>14</v>
      </c>
      <c r="L18" t="s">
        <v>14</v>
      </c>
      <c r="M18" t="s">
        <v>14</v>
      </c>
      <c r="O18">
        <v>54</v>
      </c>
      <c r="P18" t="s">
        <v>44</v>
      </c>
      <c r="Q18" s="2">
        <v>45853.755891203706</v>
      </c>
      <c r="R18">
        <v>416</v>
      </c>
      <c r="S18" t="s">
        <v>13</v>
      </c>
      <c r="T18">
        <v>0</v>
      </c>
      <c r="U18">
        <v>5.819</v>
      </c>
      <c r="V18" s="3">
        <v>390633</v>
      </c>
      <c r="W18">
        <v>94.48</v>
      </c>
      <c r="X18" t="s">
        <v>14</v>
      </c>
      <c r="Y18" t="s">
        <v>14</v>
      </c>
      <c r="Z18" t="s">
        <v>14</v>
      </c>
      <c r="AA18" t="s">
        <v>14</v>
      </c>
      <c r="AC18">
        <v>54</v>
      </c>
      <c r="AD18" t="s">
        <v>44</v>
      </c>
      <c r="AE18" s="2">
        <v>45853.755891203706</v>
      </c>
      <c r="AF18">
        <v>416</v>
      </c>
      <c r="AG18" t="s">
        <v>13</v>
      </c>
      <c r="AH18">
        <v>0</v>
      </c>
      <c r="AI18" t="s">
        <v>14</v>
      </c>
      <c r="AJ18" s="3" t="s">
        <v>14</v>
      </c>
      <c r="AK18" t="s">
        <v>14</v>
      </c>
      <c r="AL18" t="s">
        <v>14</v>
      </c>
      <c r="AM18" t="s">
        <v>14</v>
      </c>
      <c r="AN18" t="s">
        <v>14</v>
      </c>
      <c r="AO18" t="s">
        <v>14</v>
      </c>
      <c r="AQ18">
        <v>2</v>
      </c>
      <c r="AR18" t="s">
        <v>80</v>
      </c>
      <c r="AS18" s="10">
        <v>54</v>
      </c>
      <c r="AT18" s="15">
        <f t="shared" si="0"/>
        <v>93913.564913413546</v>
      </c>
      <c r="AU18" s="16" t="e">
        <f t="shared" si="1"/>
        <v>#VALUE!</v>
      </c>
      <c r="AW18" s="6">
        <f t="shared" si="2"/>
        <v>93794.939853447169</v>
      </c>
      <c r="AX18" s="7" t="e">
        <f t="shared" si="3"/>
        <v>#VALUE!</v>
      </c>
      <c r="AZ18" s="11">
        <f t="shared" si="4"/>
        <v>96113.481686219995</v>
      </c>
      <c r="BA18" s="12" t="e">
        <f t="shared" si="5"/>
        <v>#VALUE!</v>
      </c>
      <c r="BC18" s="13">
        <f t="shared" si="6"/>
        <v>102804.48593864101</v>
      </c>
      <c r="BD18" s="14" t="e">
        <f t="shared" si="7"/>
        <v>#VALUE!</v>
      </c>
      <c r="BF18" s="15">
        <f t="shared" si="8"/>
        <v>93913.564913413546</v>
      </c>
      <c r="BG18" s="16" t="e">
        <f t="shared" si="9"/>
        <v>#VALUE!</v>
      </c>
      <c r="BI18">
        <v>54</v>
      </c>
      <c r="BJ18" t="s">
        <v>44</v>
      </c>
      <c r="BK18" s="2">
        <v>45853.755891203706</v>
      </c>
      <c r="BL18">
        <v>416</v>
      </c>
      <c r="BM18" t="s">
        <v>13</v>
      </c>
      <c r="BN18">
        <v>0</v>
      </c>
      <c r="BO18">
        <v>2.859</v>
      </c>
      <c r="BP18" s="3">
        <v>573811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55</v>
      </c>
      <c r="B19" t="s">
        <v>45</v>
      </c>
      <c r="C19" s="2">
        <v>45853.77715277778</v>
      </c>
      <c r="D19">
        <v>260</v>
      </c>
      <c r="E19" t="s">
        <v>13</v>
      </c>
      <c r="F19">
        <v>0</v>
      </c>
      <c r="G19">
        <v>5.9930000000000003</v>
      </c>
      <c r="H19" s="3">
        <v>21218</v>
      </c>
      <c r="I19">
        <v>4.8000000000000001E-2</v>
      </c>
      <c r="J19" t="s">
        <v>14</v>
      </c>
      <c r="K19" t="s">
        <v>14</v>
      </c>
      <c r="L19" t="s">
        <v>14</v>
      </c>
      <c r="M19" t="s">
        <v>14</v>
      </c>
      <c r="O19">
        <v>55</v>
      </c>
      <c r="P19" t="s">
        <v>45</v>
      </c>
      <c r="Q19" s="2">
        <v>45853.77715277778</v>
      </c>
      <c r="R19">
        <v>260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55</v>
      </c>
      <c r="AD19" t="s">
        <v>45</v>
      </c>
      <c r="AE19" s="2">
        <v>45853.77715277778</v>
      </c>
      <c r="AF19">
        <v>260</v>
      </c>
      <c r="AG19" t="s">
        <v>13</v>
      </c>
      <c r="AH19">
        <v>0</v>
      </c>
      <c r="AI19">
        <v>12.2</v>
      </c>
      <c r="AJ19" s="3">
        <v>69606</v>
      </c>
      <c r="AK19">
        <v>15.102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55</v>
      </c>
      <c r="AT19" s="15">
        <f t="shared" si="0"/>
        <v>59.967272473187997</v>
      </c>
      <c r="AU19" s="16">
        <f t="shared" si="1"/>
        <v>15483.55435059368</v>
      </c>
      <c r="AW19" s="6">
        <f t="shared" si="2"/>
        <v>47.313604608177037</v>
      </c>
      <c r="AX19" s="7">
        <f t="shared" si="3"/>
        <v>14160.215921577279</v>
      </c>
      <c r="AZ19" s="11">
        <f t="shared" si="4"/>
        <v>53.436403042651996</v>
      </c>
      <c r="BA19" s="12">
        <f t="shared" si="5"/>
        <v>15266.245894847601</v>
      </c>
      <c r="BC19" s="13">
        <f t="shared" si="6"/>
        <v>57.059963222268806</v>
      </c>
      <c r="BD19" s="14">
        <f t="shared" si="7"/>
        <v>13692.59256447892</v>
      </c>
      <c r="BF19" s="15">
        <f t="shared" si="8"/>
        <v>59.967272473187997</v>
      </c>
      <c r="BG19" s="16">
        <f t="shared" si="9"/>
        <v>15483.55435059368</v>
      </c>
      <c r="BI19">
        <v>55</v>
      </c>
      <c r="BJ19" t="s">
        <v>45</v>
      </c>
      <c r="BK19" s="2">
        <v>45853.77715277778</v>
      </c>
      <c r="BL19">
        <v>260</v>
      </c>
      <c r="BM19" t="s">
        <v>13</v>
      </c>
      <c r="BN19">
        <v>0</v>
      </c>
      <c r="BO19">
        <v>2.839</v>
      </c>
      <c r="BP19" s="3">
        <v>994954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56</v>
      </c>
      <c r="B20" t="s">
        <v>46</v>
      </c>
      <c r="C20" s="2">
        <v>45853.798437500001</v>
      </c>
      <c r="D20">
        <v>329</v>
      </c>
      <c r="E20" t="s">
        <v>13</v>
      </c>
      <c r="F20">
        <v>0</v>
      </c>
      <c r="G20">
        <v>6.0250000000000004</v>
      </c>
      <c r="H20" s="3">
        <v>2997</v>
      </c>
      <c r="I20">
        <v>7.0000000000000001E-3</v>
      </c>
      <c r="J20" t="s">
        <v>14</v>
      </c>
      <c r="K20" t="s">
        <v>14</v>
      </c>
      <c r="L20" t="s">
        <v>14</v>
      </c>
      <c r="M20" t="s">
        <v>14</v>
      </c>
      <c r="O20">
        <v>56</v>
      </c>
      <c r="P20" t="s">
        <v>46</v>
      </c>
      <c r="Q20" s="2">
        <v>45853.798437500001</v>
      </c>
      <c r="R20">
        <v>329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56</v>
      </c>
      <c r="AD20" t="s">
        <v>46</v>
      </c>
      <c r="AE20" s="2">
        <v>45853.798437500001</v>
      </c>
      <c r="AF20">
        <v>329</v>
      </c>
      <c r="AG20" t="s">
        <v>13</v>
      </c>
      <c r="AH20">
        <v>0</v>
      </c>
      <c r="AI20">
        <v>12.01</v>
      </c>
      <c r="AJ20" s="3">
        <v>134644</v>
      </c>
      <c r="AK20">
        <v>29.164999999999999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56</v>
      </c>
      <c r="AT20" s="15">
        <f t="shared" si="0"/>
        <v>7.2428382024369995</v>
      </c>
      <c r="AU20" s="16">
        <f t="shared" si="1"/>
        <v>29306.136748463679</v>
      </c>
      <c r="AW20" s="6">
        <f t="shared" si="2"/>
        <v>2.0022812077000003</v>
      </c>
      <c r="AX20" s="7">
        <f t="shared" si="3"/>
        <v>27264.562548097278</v>
      </c>
      <c r="AZ20" s="11">
        <f t="shared" si="4"/>
        <v>3.2895798599999999</v>
      </c>
      <c r="BA20" s="12">
        <f t="shared" si="5"/>
        <v>30832.842424497601</v>
      </c>
      <c r="BC20" s="13">
        <f t="shared" si="6"/>
        <v>4.0538729942599998</v>
      </c>
      <c r="BD20" s="14">
        <f t="shared" si="7"/>
        <v>26790.71716813392</v>
      </c>
      <c r="BF20" s="15">
        <f t="shared" si="8"/>
        <v>7.2428382024369995</v>
      </c>
      <c r="BG20" s="16">
        <f t="shared" si="9"/>
        <v>29306.136748463679</v>
      </c>
      <c r="BI20">
        <v>56</v>
      </c>
      <c r="BJ20" t="s">
        <v>46</v>
      </c>
      <c r="BK20" s="2">
        <v>45853.798437500001</v>
      </c>
      <c r="BL20">
        <v>329</v>
      </c>
      <c r="BM20" t="s">
        <v>13</v>
      </c>
      <c r="BN20">
        <v>0</v>
      </c>
      <c r="BO20">
        <v>2.8479999999999999</v>
      </c>
      <c r="BP20" s="3">
        <v>918768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57</v>
      </c>
      <c r="B21" t="s">
        <v>47</v>
      </c>
      <c r="C21" s="2">
        <v>45853.819722222222</v>
      </c>
      <c r="D21">
        <v>317</v>
      </c>
      <c r="E21" t="s">
        <v>13</v>
      </c>
      <c r="F21">
        <v>0</v>
      </c>
      <c r="G21">
        <v>6.0049999999999999</v>
      </c>
      <c r="H21" s="3">
        <v>8025</v>
      </c>
      <c r="I21">
        <v>1.7999999999999999E-2</v>
      </c>
      <c r="J21" t="s">
        <v>14</v>
      </c>
      <c r="K21" t="s">
        <v>14</v>
      </c>
      <c r="L21" t="s">
        <v>14</v>
      </c>
      <c r="M21" t="s">
        <v>14</v>
      </c>
      <c r="O21">
        <v>57</v>
      </c>
      <c r="P21" t="s">
        <v>47</v>
      </c>
      <c r="Q21" s="2">
        <v>45853.819722222222</v>
      </c>
      <c r="R21">
        <v>317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57</v>
      </c>
      <c r="AD21" t="s">
        <v>47</v>
      </c>
      <c r="AE21" s="2">
        <v>45853.819722222222</v>
      </c>
      <c r="AF21">
        <v>317</v>
      </c>
      <c r="AG21" t="s">
        <v>13</v>
      </c>
      <c r="AH21">
        <v>0</v>
      </c>
      <c r="AI21">
        <v>12.2</v>
      </c>
      <c r="AJ21" s="3">
        <v>28690</v>
      </c>
      <c r="AK21">
        <v>6.1870000000000003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57</v>
      </c>
      <c r="AT21" s="15">
        <f t="shared" si="0"/>
        <v>25.221004508124999</v>
      </c>
      <c r="AU21" s="16">
        <f t="shared" si="1"/>
        <v>6358.3226929730008</v>
      </c>
      <c r="AW21" s="6">
        <f t="shared" si="2"/>
        <v>14.252483312500001</v>
      </c>
      <c r="AX21" s="7">
        <f t="shared" si="3"/>
        <v>5805.517077128</v>
      </c>
      <c r="AZ21" s="11">
        <f t="shared" si="4"/>
        <v>9.2572125000000032</v>
      </c>
      <c r="BA21" s="12">
        <f t="shared" si="5"/>
        <v>6603.216746789999</v>
      </c>
      <c r="BC21" s="13">
        <f t="shared" si="6"/>
        <v>19.554176712499999</v>
      </c>
      <c r="BD21" s="14">
        <f t="shared" si="7"/>
        <v>5866.3276572200002</v>
      </c>
      <c r="BF21" s="15">
        <f t="shared" si="8"/>
        <v>25.221004508124999</v>
      </c>
      <c r="BG21" s="16">
        <f t="shared" si="9"/>
        <v>6358.3226929730008</v>
      </c>
      <c r="BI21">
        <v>57</v>
      </c>
      <c r="BJ21" t="s">
        <v>47</v>
      </c>
      <c r="BK21" s="2">
        <v>45853.819722222222</v>
      </c>
      <c r="BL21">
        <v>317</v>
      </c>
      <c r="BM21" t="s">
        <v>13</v>
      </c>
      <c r="BN21">
        <v>0</v>
      </c>
      <c r="BO21">
        <v>2.8570000000000002</v>
      </c>
      <c r="BP21" s="3">
        <v>808086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58</v>
      </c>
      <c r="B22" t="s">
        <v>48</v>
      </c>
      <c r="C22" s="2">
        <v>45853.84097222222</v>
      </c>
      <c r="D22">
        <v>312</v>
      </c>
      <c r="E22" t="s">
        <v>13</v>
      </c>
      <c r="F22">
        <v>0</v>
      </c>
      <c r="G22">
        <v>5.9779999999999998</v>
      </c>
      <c r="H22" s="3">
        <v>2913009</v>
      </c>
      <c r="I22">
        <v>6.6109999999999998</v>
      </c>
      <c r="J22" t="s">
        <v>14</v>
      </c>
      <c r="K22" t="s">
        <v>14</v>
      </c>
      <c r="L22" t="s">
        <v>14</v>
      </c>
      <c r="M22" t="s">
        <v>14</v>
      </c>
      <c r="O22">
        <v>58</v>
      </c>
      <c r="P22" t="s">
        <v>48</v>
      </c>
      <c r="Q22" s="2">
        <v>45853.84097222222</v>
      </c>
      <c r="R22">
        <v>312</v>
      </c>
      <c r="S22" t="s">
        <v>13</v>
      </c>
      <c r="T22">
        <v>0</v>
      </c>
      <c r="U22">
        <v>5.931</v>
      </c>
      <c r="V22" s="3">
        <v>22375</v>
      </c>
      <c r="W22">
        <v>5.62</v>
      </c>
      <c r="X22" t="s">
        <v>14</v>
      </c>
      <c r="Y22" t="s">
        <v>14</v>
      </c>
      <c r="Z22" t="s">
        <v>14</v>
      </c>
      <c r="AA22" t="s">
        <v>14</v>
      </c>
      <c r="AC22">
        <v>58</v>
      </c>
      <c r="AD22" t="s">
        <v>48</v>
      </c>
      <c r="AE22" s="2">
        <v>45853.84097222222</v>
      </c>
      <c r="AF22">
        <v>312</v>
      </c>
      <c r="AG22" t="s">
        <v>13</v>
      </c>
      <c r="AH22">
        <v>0</v>
      </c>
      <c r="AI22">
        <v>12.2</v>
      </c>
      <c r="AJ22" s="3">
        <v>78970</v>
      </c>
      <c r="AK22">
        <v>17.135000000000002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58</v>
      </c>
      <c r="AT22" s="15">
        <f t="shared" si="0"/>
        <v>6114.8523023076204</v>
      </c>
      <c r="AU22" s="16">
        <f t="shared" si="1"/>
        <v>17479.229909242</v>
      </c>
      <c r="AW22" s="6">
        <f t="shared" si="2"/>
        <v>5745.9600846874991</v>
      </c>
      <c r="AX22" s="7">
        <f t="shared" si="3"/>
        <v>16060.249621831999</v>
      </c>
      <c r="AZ22" s="11">
        <f t="shared" si="4"/>
        <v>5647.5049013260941</v>
      </c>
      <c r="BA22" s="12">
        <f t="shared" si="5"/>
        <v>17528.805929189999</v>
      </c>
      <c r="BC22" s="13">
        <f t="shared" si="6"/>
        <v>6346.9674341086984</v>
      </c>
      <c r="BD22" s="14">
        <f t="shared" si="7"/>
        <v>15590.953650572999</v>
      </c>
      <c r="BF22" s="15">
        <f t="shared" si="8"/>
        <v>6114.8523023076204</v>
      </c>
      <c r="BG22" s="16">
        <f t="shared" si="9"/>
        <v>17479.229909242</v>
      </c>
      <c r="BI22">
        <v>58</v>
      </c>
      <c r="BJ22" t="s">
        <v>48</v>
      </c>
      <c r="BK22" s="2">
        <v>45853.84097222222</v>
      </c>
      <c r="BL22">
        <v>312</v>
      </c>
      <c r="BM22" t="s">
        <v>13</v>
      </c>
      <c r="BN22">
        <v>0</v>
      </c>
      <c r="BO22">
        <v>2.847</v>
      </c>
      <c r="BP22" s="3">
        <v>789840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59</v>
      </c>
      <c r="B23" t="s">
        <v>49</v>
      </c>
      <c r="C23" s="2">
        <v>45853.862222222226</v>
      </c>
      <c r="D23">
        <v>292</v>
      </c>
      <c r="E23" t="s">
        <v>13</v>
      </c>
      <c r="F23">
        <v>0</v>
      </c>
      <c r="G23">
        <v>5.9779999999999998</v>
      </c>
      <c r="H23" s="3">
        <v>2409174</v>
      </c>
      <c r="I23">
        <v>5.4610000000000003</v>
      </c>
      <c r="J23" t="s">
        <v>14</v>
      </c>
      <c r="K23" t="s">
        <v>14</v>
      </c>
      <c r="L23" t="s">
        <v>14</v>
      </c>
      <c r="M23" t="s">
        <v>14</v>
      </c>
      <c r="O23">
        <v>59</v>
      </c>
      <c r="P23" t="s">
        <v>49</v>
      </c>
      <c r="Q23" s="2">
        <v>45853.862222222226</v>
      </c>
      <c r="R23">
        <v>292</v>
      </c>
      <c r="S23" t="s">
        <v>13</v>
      </c>
      <c r="T23">
        <v>0</v>
      </c>
      <c r="U23">
        <v>5.931</v>
      </c>
      <c r="V23" s="3">
        <v>18416</v>
      </c>
      <c r="W23">
        <v>4.6420000000000003</v>
      </c>
      <c r="X23" t="s">
        <v>14</v>
      </c>
      <c r="Y23" t="s">
        <v>14</v>
      </c>
      <c r="Z23" t="s">
        <v>14</v>
      </c>
      <c r="AA23" t="s">
        <v>14</v>
      </c>
      <c r="AC23">
        <v>59</v>
      </c>
      <c r="AD23" t="s">
        <v>49</v>
      </c>
      <c r="AE23" s="2">
        <v>45853.862222222226</v>
      </c>
      <c r="AF23">
        <v>292</v>
      </c>
      <c r="AG23" t="s">
        <v>13</v>
      </c>
      <c r="AH23">
        <v>0</v>
      </c>
      <c r="AI23" t="s">
        <v>14</v>
      </c>
      <c r="AJ23" t="s">
        <v>14</v>
      </c>
      <c r="AK23" t="s">
        <v>14</v>
      </c>
      <c r="AL23" t="s">
        <v>14</v>
      </c>
      <c r="AM23" t="s">
        <v>14</v>
      </c>
      <c r="AN23" t="s">
        <v>14</v>
      </c>
      <c r="AO23" t="s">
        <v>14</v>
      </c>
      <c r="AQ23">
        <v>2</v>
      </c>
      <c r="AR23" t="s">
        <v>80</v>
      </c>
      <c r="AS23" s="10">
        <v>59</v>
      </c>
      <c r="AT23" s="15">
        <f t="shared" si="0"/>
        <v>5093.6481913717544</v>
      </c>
      <c r="AU23" s="16" t="e">
        <f t="shared" si="1"/>
        <v>#VALUE!</v>
      </c>
      <c r="AW23" s="6">
        <f t="shared" si="2"/>
        <v>4770.8208912947202</v>
      </c>
      <c r="AX23" s="7" t="e">
        <f t="shared" si="3"/>
        <v>#VALUE!</v>
      </c>
      <c r="AZ23" s="11">
        <f t="shared" si="4"/>
        <v>4719.9409398616672</v>
      </c>
      <c r="BA23" s="12" t="e">
        <f t="shared" si="5"/>
        <v>#VALUE!</v>
      </c>
      <c r="BC23" s="13">
        <f t="shared" si="6"/>
        <v>5283.8743419538887</v>
      </c>
      <c r="BD23" s="14" t="e">
        <f t="shared" si="7"/>
        <v>#VALUE!</v>
      </c>
      <c r="BF23" s="15">
        <f t="shared" si="8"/>
        <v>5093.6481913717544</v>
      </c>
      <c r="BG23" s="16" t="e">
        <f t="shared" si="9"/>
        <v>#VALUE!</v>
      </c>
      <c r="BI23">
        <v>59</v>
      </c>
      <c r="BJ23" t="s">
        <v>49</v>
      </c>
      <c r="BK23" s="2">
        <v>45853.862222222226</v>
      </c>
      <c r="BL23">
        <v>292</v>
      </c>
      <c r="BM23" t="s">
        <v>13</v>
      </c>
      <c r="BN23">
        <v>0</v>
      </c>
      <c r="BO23">
        <v>2.8450000000000002</v>
      </c>
      <c r="BP23" s="3">
        <v>800693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60</v>
      </c>
      <c r="B24" t="s">
        <v>50</v>
      </c>
      <c r="C24" s="2">
        <v>45853.883506944447</v>
      </c>
      <c r="D24">
        <v>88</v>
      </c>
      <c r="E24" t="s">
        <v>13</v>
      </c>
      <c r="F24">
        <v>0</v>
      </c>
      <c r="G24">
        <v>6.0190000000000001</v>
      </c>
      <c r="H24" s="3">
        <v>2713</v>
      </c>
      <c r="I24">
        <v>7.0000000000000001E-3</v>
      </c>
      <c r="J24" t="s">
        <v>14</v>
      </c>
      <c r="K24" t="s">
        <v>14</v>
      </c>
      <c r="L24" t="s">
        <v>14</v>
      </c>
      <c r="M24" t="s">
        <v>14</v>
      </c>
      <c r="O24">
        <v>60</v>
      </c>
      <c r="P24" t="s">
        <v>50</v>
      </c>
      <c r="Q24" s="2">
        <v>45853.883506944447</v>
      </c>
      <c r="R24">
        <v>88</v>
      </c>
      <c r="S24" t="s">
        <v>13</v>
      </c>
      <c r="T24">
        <v>0</v>
      </c>
      <c r="U24" t="s">
        <v>14</v>
      </c>
      <c r="V24" s="3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60</v>
      </c>
      <c r="AD24" t="s">
        <v>50</v>
      </c>
      <c r="AE24" s="2">
        <v>45853.883506944447</v>
      </c>
      <c r="AF24">
        <v>88</v>
      </c>
      <c r="AG24" t="s">
        <v>13</v>
      </c>
      <c r="AH24">
        <v>0</v>
      </c>
      <c r="AI24">
        <v>11.927</v>
      </c>
      <c r="AJ24" s="3">
        <v>128148</v>
      </c>
      <c r="AK24">
        <v>27.765999999999998</v>
      </c>
      <c r="AL24" t="s">
        <v>14</v>
      </c>
      <c r="AM24" t="s">
        <v>14</v>
      </c>
      <c r="AN24" t="s">
        <v>14</v>
      </c>
      <c r="AO24" t="s">
        <v>14</v>
      </c>
      <c r="AQ24">
        <v>2</v>
      </c>
      <c r="AR24" t="s">
        <v>80</v>
      </c>
      <c r="AS24" s="10">
        <v>60</v>
      </c>
      <c r="AT24" s="15">
        <f t="shared" si="0"/>
        <v>6.240177613917</v>
      </c>
      <c r="AU24" s="16">
        <f t="shared" si="1"/>
        <v>27929.574916819518</v>
      </c>
      <c r="AW24" s="6">
        <f t="shared" si="2"/>
        <v>1.5295453156999999</v>
      </c>
      <c r="AX24" s="7">
        <f t="shared" si="3"/>
        <v>25965.404459249916</v>
      </c>
      <c r="AZ24" s="11">
        <f t="shared" si="4"/>
        <v>3.7671542599999999</v>
      </c>
      <c r="BA24" s="12">
        <f t="shared" si="5"/>
        <v>29293.6034849264</v>
      </c>
      <c r="BC24" s="13">
        <f t="shared" si="6"/>
        <v>3.2645604846599996</v>
      </c>
      <c r="BD24" s="14">
        <f t="shared" si="7"/>
        <v>25491.613905006881</v>
      </c>
      <c r="BF24" s="15">
        <f t="shared" si="8"/>
        <v>6.240177613917</v>
      </c>
      <c r="BG24" s="16">
        <f t="shared" si="9"/>
        <v>27929.574916819518</v>
      </c>
      <c r="BI24">
        <v>60</v>
      </c>
      <c r="BJ24" t="s">
        <v>50</v>
      </c>
      <c r="BK24" s="2">
        <v>45853.883506944447</v>
      </c>
      <c r="BL24">
        <v>88</v>
      </c>
      <c r="BM24" t="s">
        <v>13</v>
      </c>
      <c r="BN24">
        <v>0</v>
      </c>
      <c r="BO24">
        <v>2.8420000000000001</v>
      </c>
      <c r="BP24" s="3">
        <v>951559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61</v>
      </c>
      <c r="B25" t="s">
        <v>51</v>
      </c>
      <c r="C25" s="2">
        <v>45853.904756944445</v>
      </c>
      <c r="D25">
        <v>50</v>
      </c>
      <c r="E25" t="s">
        <v>13</v>
      </c>
      <c r="F25">
        <v>0</v>
      </c>
      <c r="G25">
        <v>5.9980000000000002</v>
      </c>
      <c r="H25" s="3">
        <v>6773</v>
      </c>
      <c r="I25">
        <v>1.6E-2</v>
      </c>
      <c r="J25" t="s">
        <v>14</v>
      </c>
      <c r="K25" t="s">
        <v>14</v>
      </c>
      <c r="L25" t="s">
        <v>14</v>
      </c>
      <c r="M25" t="s">
        <v>14</v>
      </c>
      <c r="O25">
        <v>61</v>
      </c>
      <c r="P25" t="s">
        <v>51</v>
      </c>
      <c r="Q25" s="2">
        <v>45853.904756944445</v>
      </c>
      <c r="R25">
        <v>50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61</v>
      </c>
      <c r="AD25" t="s">
        <v>51</v>
      </c>
      <c r="AE25" s="2">
        <v>45853.904756944445</v>
      </c>
      <c r="AF25">
        <v>50</v>
      </c>
      <c r="AG25" t="s">
        <v>13</v>
      </c>
      <c r="AH25">
        <v>0</v>
      </c>
      <c r="AI25">
        <v>12.2</v>
      </c>
      <c r="AJ25" s="3">
        <v>85701</v>
      </c>
      <c r="AK25">
        <v>18.594999999999999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61</v>
      </c>
      <c r="AT25" s="15">
        <f t="shared" si="0"/>
        <v>20.704189881796999</v>
      </c>
      <c r="AU25" s="16">
        <f t="shared" si="1"/>
        <v>18912.604395921378</v>
      </c>
      <c r="AW25" s="6">
        <f t="shared" si="2"/>
        <v>10.5152014637</v>
      </c>
      <c r="AX25" s="7">
        <f t="shared" si="3"/>
        <v>17423.260941046479</v>
      </c>
      <c r="AZ25" s="11">
        <f t="shared" si="4"/>
        <v>5.2183606600000036</v>
      </c>
      <c r="BA25" s="12">
        <f t="shared" si="5"/>
        <v>19150.741048699099</v>
      </c>
      <c r="BC25" s="13">
        <f t="shared" si="6"/>
        <v>15.424382447060001</v>
      </c>
      <c r="BD25" s="14">
        <f t="shared" si="7"/>
        <v>16952.924086533971</v>
      </c>
      <c r="BF25" s="15">
        <f t="shared" si="8"/>
        <v>20.704189881796999</v>
      </c>
      <c r="BG25" s="16">
        <f t="shared" si="9"/>
        <v>18912.604395921378</v>
      </c>
      <c r="BI25">
        <v>61</v>
      </c>
      <c r="BJ25" t="s">
        <v>51</v>
      </c>
      <c r="BK25" s="2">
        <v>45853.904756944445</v>
      </c>
      <c r="BL25">
        <v>50</v>
      </c>
      <c r="BM25" t="s">
        <v>13</v>
      </c>
      <c r="BN25">
        <v>0</v>
      </c>
      <c r="BO25">
        <v>2.84</v>
      </c>
      <c r="BP25" s="3">
        <v>970116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62</v>
      </c>
      <c r="B26" t="s">
        <v>52</v>
      </c>
      <c r="C26" s="2">
        <v>45853.926030092596</v>
      </c>
      <c r="D26">
        <v>271</v>
      </c>
      <c r="E26" t="s">
        <v>13</v>
      </c>
      <c r="F26">
        <v>0</v>
      </c>
      <c r="G26">
        <v>6.0220000000000002</v>
      </c>
      <c r="H26" s="3">
        <v>1893</v>
      </c>
      <c r="I26">
        <v>5.0000000000000001E-3</v>
      </c>
      <c r="J26" t="s">
        <v>14</v>
      </c>
      <c r="K26" t="s">
        <v>14</v>
      </c>
      <c r="L26" t="s">
        <v>14</v>
      </c>
      <c r="M26" t="s">
        <v>14</v>
      </c>
      <c r="O26">
        <v>62</v>
      </c>
      <c r="P26" t="s">
        <v>52</v>
      </c>
      <c r="Q26" s="2">
        <v>45853.926030092596</v>
      </c>
      <c r="R26">
        <v>271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62</v>
      </c>
      <c r="AD26" t="s">
        <v>52</v>
      </c>
      <c r="AE26" s="2">
        <v>45853.926030092596</v>
      </c>
      <c r="AF26">
        <v>271</v>
      </c>
      <c r="AG26" t="s">
        <v>13</v>
      </c>
      <c r="AH26">
        <v>0</v>
      </c>
      <c r="AI26">
        <v>12.022</v>
      </c>
      <c r="AJ26" s="3">
        <v>124733</v>
      </c>
      <c r="AK26">
        <v>27.03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62</v>
      </c>
      <c r="AT26" s="15">
        <f t="shared" si="0"/>
        <v>3.3528602323569991</v>
      </c>
      <c r="AU26" s="16">
        <f t="shared" si="1"/>
        <v>27205.54572791082</v>
      </c>
      <c r="AW26" s="6">
        <f t="shared" si="2"/>
        <v>0.29614083970000027</v>
      </c>
      <c r="AX26" s="7">
        <f t="shared" si="3"/>
        <v>25281.562740704718</v>
      </c>
      <c r="AZ26" s="11">
        <f t="shared" si="4"/>
        <v>5.6349174600000014</v>
      </c>
      <c r="BA26" s="12">
        <f t="shared" si="5"/>
        <v>28483.0287592799</v>
      </c>
      <c r="BC26" s="13">
        <f t="shared" si="6"/>
        <v>1.0372872758599998</v>
      </c>
      <c r="BD26" s="14">
        <f t="shared" si="7"/>
        <v>24807.851439425329</v>
      </c>
      <c r="BF26" s="15">
        <f t="shared" si="8"/>
        <v>3.3528602323569991</v>
      </c>
      <c r="BG26" s="16">
        <f t="shared" si="9"/>
        <v>27205.54572791082</v>
      </c>
      <c r="BI26">
        <v>62</v>
      </c>
      <c r="BJ26" t="s">
        <v>52</v>
      </c>
      <c r="BK26" s="2">
        <v>45853.926030092596</v>
      </c>
      <c r="BL26">
        <v>271</v>
      </c>
      <c r="BM26" t="s">
        <v>13</v>
      </c>
      <c r="BN26">
        <v>0</v>
      </c>
      <c r="BO26">
        <v>2.8410000000000002</v>
      </c>
      <c r="BP26" s="3">
        <v>984139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63</v>
      </c>
      <c r="B27" t="s">
        <v>53</v>
      </c>
      <c r="C27" s="2">
        <v>45853.94730324074</v>
      </c>
      <c r="D27">
        <v>165</v>
      </c>
      <c r="E27" t="s">
        <v>13</v>
      </c>
      <c r="F27">
        <v>0</v>
      </c>
      <c r="G27">
        <v>5.9980000000000002</v>
      </c>
      <c r="H27" s="3">
        <v>8436</v>
      </c>
      <c r="I27">
        <v>1.9E-2</v>
      </c>
      <c r="J27" t="s">
        <v>14</v>
      </c>
      <c r="K27" t="s">
        <v>14</v>
      </c>
      <c r="L27" t="s">
        <v>14</v>
      </c>
      <c r="M27" t="s">
        <v>14</v>
      </c>
      <c r="O27">
        <v>63</v>
      </c>
      <c r="P27" t="s">
        <v>53</v>
      </c>
      <c r="Q27" s="2">
        <v>45853.94730324074</v>
      </c>
      <c r="R27">
        <v>165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63</v>
      </c>
      <c r="AD27" t="s">
        <v>53</v>
      </c>
      <c r="AE27" s="2">
        <v>45853.94730324074</v>
      </c>
      <c r="AF27">
        <v>165</v>
      </c>
      <c r="AG27" t="s">
        <v>13</v>
      </c>
      <c r="AH27">
        <v>0</v>
      </c>
      <c r="AI27">
        <v>12.13</v>
      </c>
      <c r="AJ27" s="3">
        <v>3268</v>
      </c>
      <c r="AK27">
        <v>0.62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63</v>
      </c>
      <c r="AT27" s="15">
        <f t="shared" si="0"/>
        <v>26.709565653327999</v>
      </c>
      <c r="AU27" s="16">
        <f t="shared" si="1"/>
        <v>609.59954103632003</v>
      </c>
      <c r="AW27" s="6">
        <f t="shared" si="2"/>
        <v>15.578650148800001</v>
      </c>
      <c r="AX27" s="7">
        <f t="shared" si="3"/>
        <v>571.52305089151992</v>
      </c>
      <c r="AZ27" s="11">
        <f t="shared" si="4"/>
        <v>10.952151840000001</v>
      </c>
      <c r="BA27" s="12">
        <f t="shared" si="5"/>
        <v>770.80093227359987</v>
      </c>
      <c r="BC27" s="13">
        <f t="shared" si="6"/>
        <v>20.948938725439998</v>
      </c>
      <c r="BD27" s="14">
        <f t="shared" si="7"/>
        <v>703.40134652479992</v>
      </c>
      <c r="BF27" s="15">
        <f t="shared" si="8"/>
        <v>26.709565653327999</v>
      </c>
      <c r="BG27" s="16">
        <f t="shared" si="9"/>
        <v>609.59954103632003</v>
      </c>
      <c r="BI27">
        <v>63</v>
      </c>
      <c r="BJ27" t="s">
        <v>53</v>
      </c>
      <c r="BK27" s="2">
        <v>45853.94730324074</v>
      </c>
      <c r="BL27">
        <v>165</v>
      </c>
      <c r="BM27" t="s">
        <v>13</v>
      </c>
      <c r="BN27">
        <v>0</v>
      </c>
      <c r="BO27">
        <v>2.8370000000000002</v>
      </c>
      <c r="BP27" s="3">
        <v>1034569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64</v>
      </c>
      <c r="B28" t="s">
        <v>54</v>
      </c>
      <c r="C28" s="2">
        <v>45853.968576388892</v>
      </c>
      <c r="D28">
        <v>80</v>
      </c>
      <c r="E28" t="s">
        <v>13</v>
      </c>
      <c r="F28">
        <v>0</v>
      </c>
      <c r="G28">
        <v>5.9989999999999997</v>
      </c>
      <c r="H28" s="3">
        <v>9999</v>
      </c>
      <c r="I28">
        <v>2.3E-2</v>
      </c>
      <c r="J28" t="s">
        <v>14</v>
      </c>
      <c r="K28" t="s">
        <v>14</v>
      </c>
      <c r="L28" t="s">
        <v>14</v>
      </c>
      <c r="M28" t="s">
        <v>14</v>
      </c>
      <c r="O28">
        <v>64</v>
      </c>
      <c r="P28" t="s">
        <v>54</v>
      </c>
      <c r="Q28" s="2">
        <v>45853.968576388892</v>
      </c>
      <c r="R28">
        <v>80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64</v>
      </c>
      <c r="AD28" t="s">
        <v>54</v>
      </c>
      <c r="AE28" s="2">
        <v>45853.968576388892</v>
      </c>
      <c r="AF28">
        <v>80</v>
      </c>
      <c r="AG28" t="s">
        <v>13</v>
      </c>
      <c r="AH28">
        <v>0</v>
      </c>
      <c r="AI28">
        <v>12.135</v>
      </c>
      <c r="AJ28" s="3">
        <v>3537</v>
      </c>
      <c r="AK28">
        <v>0.68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64</v>
      </c>
      <c r="AT28" s="15">
        <f t="shared" si="0"/>
        <v>32.396648148493007</v>
      </c>
      <c r="AU28" s="16">
        <f t="shared" si="1"/>
        <v>670.76101619317001</v>
      </c>
      <c r="AW28" s="6">
        <f t="shared" si="2"/>
        <v>21.070259245300001</v>
      </c>
      <c r="AX28" s="7">
        <f t="shared" si="3"/>
        <v>627.07863538311994</v>
      </c>
      <c r="AZ28" s="11">
        <f t="shared" si="4"/>
        <v>19.063965539999998</v>
      </c>
      <c r="BA28" s="12">
        <f t="shared" si="5"/>
        <v>835.60202069909997</v>
      </c>
      <c r="BC28" s="13">
        <f t="shared" si="6"/>
        <v>26.42940425714</v>
      </c>
      <c r="BD28" s="14">
        <f t="shared" si="7"/>
        <v>758.4368799337999</v>
      </c>
      <c r="BF28" s="15">
        <f t="shared" si="8"/>
        <v>32.396648148493007</v>
      </c>
      <c r="BG28" s="16">
        <f t="shared" si="9"/>
        <v>670.76101619317001</v>
      </c>
      <c r="BI28">
        <v>64</v>
      </c>
      <c r="BJ28" t="s">
        <v>54</v>
      </c>
      <c r="BK28" s="2">
        <v>45853.968576388892</v>
      </c>
      <c r="BL28">
        <v>80</v>
      </c>
      <c r="BM28" t="s">
        <v>13</v>
      </c>
      <c r="BN28">
        <v>0</v>
      </c>
      <c r="BO28">
        <v>2.8380000000000001</v>
      </c>
      <c r="BP28" s="3">
        <v>1022197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65</v>
      </c>
      <c r="B29" t="s">
        <v>55</v>
      </c>
      <c r="C29" s="2">
        <v>45853.989837962959</v>
      </c>
      <c r="D29">
        <v>215</v>
      </c>
      <c r="E29" t="s">
        <v>13</v>
      </c>
      <c r="F29">
        <v>0</v>
      </c>
      <c r="G29">
        <v>6.0019999999999998</v>
      </c>
      <c r="H29" s="3">
        <v>15643</v>
      </c>
      <c r="I29">
        <v>3.5999999999999997E-2</v>
      </c>
      <c r="J29" t="s">
        <v>14</v>
      </c>
      <c r="K29" t="s">
        <v>14</v>
      </c>
      <c r="L29" t="s">
        <v>14</v>
      </c>
      <c r="M29" t="s">
        <v>14</v>
      </c>
      <c r="O29">
        <v>65</v>
      </c>
      <c r="P29" t="s">
        <v>55</v>
      </c>
      <c r="Q29" s="2">
        <v>45853.989837962959</v>
      </c>
      <c r="R29">
        <v>215</v>
      </c>
      <c r="S29" t="s">
        <v>13</v>
      </c>
      <c r="T29">
        <v>0</v>
      </c>
      <c r="U29" t="s">
        <v>14</v>
      </c>
      <c r="V29" s="3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65</v>
      </c>
      <c r="AD29" t="s">
        <v>55</v>
      </c>
      <c r="AE29" s="2">
        <v>45853.989837962959</v>
      </c>
      <c r="AF29">
        <v>215</v>
      </c>
      <c r="AG29" t="s">
        <v>13</v>
      </c>
      <c r="AH29">
        <v>0</v>
      </c>
      <c r="AI29">
        <v>12.119</v>
      </c>
      <c r="AJ29" s="3">
        <v>36240</v>
      </c>
      <c r="AK29">
        <v>7.8360000000000003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65</v>
      </c>
      <c r="AT29" s="15">
        <f t="shared" si="0"/>
        <v>45.069168992913006</v>
      </c>
      <c r="AU29" s="16">
        <f t="shared" si="1"/>
        <v>8053.4025239679995</v>
      </c>
      <c r="AW29" s="6">
        <f t="shared" si="2"/>
        <v>34.240055584217536</v>
      </c>
      <c r="AX29" s="7">
        <f t="shared" si="3"/>
        <v>7353.5916244480004</v>
      </c>
      <c r="AZ29" s="11">
        <f t="shared" si="4"/>
        <v>36.795751660927003</v>
      </c>
      <c r="BA29" s="12">
        <f t="shared" si="5"/>
        <v>8221.8267206399996</v>
      </c>
      <c r="BC29" s="13">
        <f t="shared" si="6"/>
        <v>40.957386643928807</v>
      </c>
      <c r="BD29" s="14">
        <f t="shared" si="7"/>
        <v>7384.7624115200006</v>
      </c>
      <c r="BF29" s="15">
        <f t="shared" si="8"/>
        <v>45.069168992913006</v>
      </c>
      <c r="BG29" s="16">
        <f t="shared" si="9"/>
        <v>8053.4025239679995</v>
      </c>
      <c r="BI29">
        <v>65</v>
      </c>
      <c r="BJ29" t="s">
        <v>55</v>
      </c>
      <c r="BK29" s="2">
        <v>45853.989837962959</v>
      </c>
      <c r="BL29">
        <v>215</v>
      </c>
      <c r="BM29" t="s">
        <v>13</v>
      </c>
      <c r="BN29">
        <v>0</v>
      </c>
      <c r="BO29">
        <v>2.8460000000000001</v>
      </c>
      <c r="BP29" s="3">
        <v>1010225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66</v>
      </c>
      <c r="B30" t="s">
        <v>56</v>
      </c>
      <c r="C30" s="2">
        <v>45854.011122685188</v>
      </c>
      <c r="D30">
        <v>410</v>
      </c>
      <c r="E30" t="s">
        <v>13</v>
      </c>
      <c r="F30">
        <v>0</v>
      </c>
      <c r="G30">
        <v>5.9960000000000004</v>
      </c>
      <c r="H30" s="3">
        <v>12198</v>
      </c>
      <c r="I30">
        <v>2.8000000000000001E-2</v>
      </c>
      <c r="J30" t="s">
        <v>14</v>
      </c>
      <c r="K30" t="s">
        <v>14</v>
      </c>
      <c r="L30" t="s">
        <v>14</v>
      </c>
      <c r="M30" t="s">
        <v>14</v>
      </c>
      <c r="O30">
        <v>66</v>
      </c>
      <c r="P30" t="s">
        <v>56</v>
      </c>
      <c r="Q30" s="2">
        <v>45854.011122685188</v>
      </c>
      <c r="R30">
        <v>410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66</v>
      </c>
      <c r="AD30" t="s">
        <v>56</v>
      </c>
      <c r="AE30" s="2">
        <v>45854.011122685188</v>
      </c>
      <c r="AF30">
        <v>410</v>
      </c>
      <c r="AG30" t="s">
        <v>13</v>
      </c>
      <c r="AH30">
        <v>0</v>
      </c>
      <c r="AI30">
        <v>12.137</v>
      </c>
      <c r="AJ30" s="3">
        <v>9429</v>
      </c>
      <c r="AK30">
        <v>1.9710000000000001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66</v>
      </c>
      <c r="AT30" s="15">
        <f t="shared" si="0"/>
        <v>35.854903913347997</v>
      </c>
      <c r="AU30" s="16">
        <f t="shared" si="1"/>
        <v>2008.6206805681304</v>
      </c>
      <c r="AW30" s="6">
        <f t="shared" si="2"/>
        <v>26.158920356429839</v>
      </c>
      <c r="AX30" s="7">
        <f t="shared" si="3"/>
        <v>1843.0054178336798</v>
      </c>
      <c r="AZ30" s="11">
        <f t="shared" si="4"/>
        <v>26.463870271292002</v>
      </c>
      <c r="BA30" s="12">
        <f t="shared" si="5"/>
        <v>2238.4059546999001</v>
      </c>
      <c r="BC30" s="13">
        <f t="shared" si="6"/>
        <v>30.998031100284805</v>
      </c>
      <c r="BD30" s="14">
        <f t="shared" si="7"/>
        <v>1961.7284187481998</v>
      </c>
      <c r="BF30" s="15">
        <f t="shared" si="8"/>
        <v>35.854903913347997</v>
      </c>
      <c r="BG30" s="16">
        <f t="shared" si="9"/>
        <v>2008.6206805681304</v>
      </c>
      <c r="BI30">
        <v>66</v>
      </c>
      <c r="BJ30" t="s">
        <v>56</v>
      </c>
      <c r="BK30" s="2">
        <v>45854.011122685188</v>
      </c>
      <c r="BL30">
        <v>410</v>
      </c>
      <c r="BM30" t="s">
        <v>13</v>
      </c>
      <c r="BN30">
        <v>0</v>
      </c>
      <c r="BO30">
        <v>2.839</v>
      </c>
      <c r="BP30" s="3">
        <v>982767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67</v>
      </c>
      <c r="B31" t="s">
        <v>57</v>
      </c>
      <c r="C31" s="2">
        <v>45854.032384259262</v>
      </c>
      <c r="D31">
        <v>172</v>
      </c>
      <c r="E31" t="s">
        <v>13</v>
      </c>
      <c r="F31">
        <v>0</v>
      </c>
      <c r="G31">
        <v>5.9870000000000001</v>
      </c>
      <c r="H31" s="3">
        <v>128444</v>
      </c>
      <c r="I31">
        <v>0.28999999999999998</v>
      </c>
      <c r="J31" t="s">
        <v>14</v>
      </c>
      <c r="K31" t="s">
        <v>14</v>
      </c>
      <c r="L31" t="s">
        <v>14</v>
      </c>
      <c r="M31" t="s">
        <v>14</v>
      </c>
      <c r="O31">
        <v>67</v>
      </c>
      <c r="P31" t="s">
        <v>57</v>
      </c>
      <c r="Q31" s="2">
        <v>45854.032384259262</v>
      </c>
      <c r="R31">
        <v>172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67</v>
      </c>
      <c r="AD31" t="s">
        <v>57</v>
      </c>
      <c r="AE31" s="2">
        <v>45854.032384259262</v>
      </c>
      <c r="AF31">
        <v>172</v>
      </c>
      <c r="AG31" t="s">
        <v>13</v>
      </c>
      <c r="AH31">
        <v>0</v>
      </c>
      <c r="AI31">
        <v>12.061999999999999</v>
      </c>
      <c r="AJ31" s="3">
        <v>84443</v>
      </c>
      <c r="AK31">
        <v>18.321999999999999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67</v>
      </c>
      <c r="AT31" s="15">
        <f t="shared" si="0"/>
        <v>343.32687052123197</v>
      </c>
      <c r="AU31" s="16">
        <f t="shared" si="1"/>
        <v>18644.78491295562</v>
      </c>
      <c r="AW31" s="6">
        <f t="shared" si="2"/>
        <v>297.78777426410653</v>
      </c>
      <c r="AX31" s="7">
        <f t="shared" si="3"/>
        <v>17168.694671245517</v>
      </c>
      <c r="AZ31" s="11">
        <f t="shared" si="4"/>
        <v>354.41796498852801</v>
      </c>
      <c r="BA31" s="12">
        <f t="shared" si="5"/>
        <v>18847.8887318159</v>
      </c>
      <c r="BC31" s="13">
        <f t="shared" si="6"/>
        <v>363.2735737039232</v>
      </c>
      <c r="BD31" s="14">
        <f t="shared" si="7"/>
        <v>16698.542095416527</v>
      </c>
      <c r="BF31" s="15">
        <f t="shared" si="8"/>
        <v>343.32687052123197</v>
      </c>
      <c r="BG31" s="16">
        <f t="shared" si="9"/>
        <v>18644.78491295562</v>
      </c>
      <c r="BI31">
        <v>67</v>
      </c>
      <c r="BJ31" t="s">
        <v>57</v>
      </c>
      <c r="BK31" s="2">
        <v>45854.032384259262</v>
      </c>
      <c r="BL31">
        <v>172</v>
      </c>
      <c r="BM31" t="s">
        <v>13</v>
      </c>
      <c r="BN31">
        <v>0</v>
      </c>
      <c r="BO31">
        <v>2.843</v>
      </c>
      <c r="BP31" s="3">
        <v>901290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68</v>
      </c>
      <c r="B32" t="s">
        <v>58</v>
      </c>
      <c r="C32" s="2">
        <v>45854.05364583333</v>
      </c>
      <c r="D32">
        <v>12</v>
      </c>
      <c r="E32" t="s">
        <v>13</v>
      </c>
      <c r="F32">
        <v>0</v>
      </c>
      <c r="G32">
        <v>5.8650000000000002</v>
      </c>
      <c r="H32" s="3">
        <v>43119306</v>
      </c>
      <c r="I32">
        <v>110.277</v>
      </c>
      <c r="J32" t="s">
        <v>14</v>
      </c>
      <c r="K32" t="s">
        <v>14</v>
      </c>
      <c r="L32" t="s">
        <v>14</v>
      </c>
      <c r="M32" t="s">
        <v>14</v>
      </c>
      <c r="O32">
        <v>68</v>
      </c>
      <c r="P32" t="s">
        <v>58</v>
      </c>
      <c r="Q32" s="2">
        <v>45854.05364583333</v>
      </c>
      <c r="R32">
        <v>12</v>
      </c>
      <c r="S32" t="s">
        <v>13</v>
      </c>
      <c r="T32">
        <v>0</v>
      </c>
      <c r="U32">
        <v>5.8280000000000003</v>
      </c>
      <c r="V32" s="3">
        <v>356719</v>
      </c>
      <c r="W32">
        <v>86.457999999999998</v>
      </c>
      <c r="X32" t="s">
        <v>14</v>
      </c>
      <c r="Y32" t="s">
        <v>14</v>
      </c>
      <c r="Z32" t="s">
        <v>14</v>
      </c>
      <c r="AA32" t="s">
        <v>14</v>
      </c>
      <c r="AC32">
        <v>68</v>
      </c>
      <c r="AD32" t="s">
        <v>58</v>
      </c>
      <c r="AE32" s="2">
        <v>45854.05364583333</v>
      </c>
      <c r="AF32">
        <v>12</v>
      </c>
      <c r="AG32" t="s">
        <v>13</v>
      </c>
      <c r="AH32">
        <v>0</v>
      </c>
      <c r="AI32" t="s">
        <v>14</v>
      </c>
      <c r="AJ32" s="3" t="s">
        <v>14</v>
      </c>
      <c r="AK32" t="s">
        <v>14</v>
      </c>
      <c r="AL32" t="s">
        <v>14</v>
      </c>
      <c r="AM32" t="s">
        <v>14</v>
      </c>
      <c r="AN32" t="s">
        <v>14</v>
      </c>
      <c r="AO32" t="s">
        <v>14</v>
      </c>
      <c r="AQ32">
        <v>2</v>
      </c>
      <c r="AR32" t="s">
        <v>80</v>
      </c>
      <c r="AS32" s="10">
        <v>68</v>
      </c>
      <c r="AT32" s="15">
        <f t="shared" si="0"/>
        <v>85980.339268095457</v>
      </c>
      <c r="AU32" s="16" t="e">
        <f t="shared" si="1"/>
        <v>#VALUE!</v>
      </c>
      <c r="AW32" s="6">
        <f t="shared" si="2"/>
        <v>85905.990036655814</v>
      </c>
      <c r="AX32" s="7" t="e">
        <f t="shared" si="3"/>
        <v>#VALUE!</v>
      </c>
      <c r="AZ32" s="11">
        <f t="shared" si="4"/>
        <v>87921.454600780009</v>
      </c>
      <c r="BA32" s="12" t="e">
        <f t="shared" si="5"/>
        <v>#VALUE!</v>
      </c>
      <c r="BC32" s="13">
        <f t="shared" si="6"/>
        <v>94192.633106209003</v>
      </c>
      <c r="BD32" s="14" t="e">
        <f t="shared" si="7"/>
        <v>#VALUE!</v>
      </c>
      <c r="BF32" s="15">
        <f t="shared" si="8"/>
        <v>85980.339268095457</v>
      </c>
      <c r="BG32" s="16" t="e">
        <f t="shared" si="9"/>
        <v>#VALUE!</v>
      </c>
      <c r="BI32">
        <v>68</v>
      </c>
      <c r="BJ32" t="s">
        <v>58</v>
      </c>
      <c r="BK32" s="2">
        <v>45854.05364583333</v>
      </c>
      <c r="BL32">
        <v>12</v>
      </c>
      <c r="BM32" t="s">
        <v>13</v>
      </c>
      <c r="BN32">
        <v>0</v>
      </c>
      <c r="BO32">
        <v>2.8610000000000002</v>
      </c>
      <c r="BP32" s="3">
        <v>601141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69</v>
      </c>
      <c r="B33" t="s">
        <v>59</v>
      </c>
      <c r="C33" s="2">
        <v>45854.074918981481</v>
      </c>
      <c r="D33">
        <v>8</v>
      </c>
      <c r="E33" t="s">
        <v>13</v>
      </c>
      <c r="F33">
        <v>0</v>
      </c>
      <c r="G33">
        <v>5.9960000000000004</v>
      </c>
      <c r="H33" s="3">
        <v>11602</v>
      </c>
      <c r="I33">
        <v>2.7E-2</v>
      </c>
      <c r="J33" t="s">
        <v>14</v>
      </c>
      <c r="K33" t="s">
        <v>14</v>
      </c>
      <c r="L33" t="s">
        <v>14</v>
      </c>
      <c r="M33" t="s">
        <v>14</v>
      </c>
      <c r="O33">
        <v>69</v>
      </c>
      <c r="P33" t="s">
        <v>59</v>
      </c>
      <c r="Q33" s="2">
        <v>45854.074918981481</v>
      </c>
      <c r="R33">
        <v>8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69</v>
      </c>
      <c r="AD33" t="s">
        <v>59</v>
      </c>
      <c r="AE33" s="2">
        <v>45854.074918981481</v>
      </c>
      <c r="AF33">
        <v>8</v>
      </c>
      <c r="AG33" t="s">
        <v>13</v>
      </c>
      <c r="AH33">
        <v>0</v>
      </c>
      <c r="AI33">
        <v>12.2</v>
      </c>
      <c r="AJ33" s="3">
        <v>43105</v>
      </c>
      <c r="AK33">
        <v>9.3339999999999996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69</v>
      </c>
      <c r="AT33" s="15">
        <f t="shared" si="0"/>
        <v>34.260162515748</v>
      </c>
      <c r="AU33" s="16">
        <f t="shared" si="1"/>
        <v>9589.8344269032496</v>
      </c>
      <c r="AW33" s="6">
        <f t="shared" si="2"/>
        <v>24.76065480022184</v>
      </c>
      <c r="AX33" s="7">
        <f t="shared" si="3"/>
        <v>8758.6862930419993</v>
      </c>
      <c r="AZ33" s="11">
        <f t="shared" si="4"/>
        <v>24.672611700891999</v>
      </c>
      <c r="BA33" s="12">
        <f t="shared" si="5"/>
        <v>9648.4474884974989</v>
      </c>
      <c r="BC33" s="13">
        <f t="shared" si="6"/>
        <v>29.274323670524801</v>
      </c>
      <c r="BD33" s="14">
        <f t="shared" si="7"/>
        <v>8759.5141467049998</v>
      </c>
      <c r="BF33" s="15">
        <f t="shared" si="8"/>
        <v>34.260162515748</v>
      </c>
      <c r="BG33" s="16">
        <f t="shared" si="9"/>
        <v>9589.8344269032496</v>
      </c>
      <c r="BI33">
        <v>69</v>
      </c>
      <c r="BJ33" t="s">
        <v>59</v>
      </c>
      <c r="BK33" s="2">
        <v>45854.074918981481</v>
      </c>
      <c r="BL33">
        <v>8</v>
      </c>
      <c r="BM33" t="s">
        <v>13</v>
      </c>
      <c r="BN33">
        <v>0</v>
      </c>
      <c r="BO33">
        <v>2.839</v>
      </c>
      <c r="BP33" s="3">
        <v>995215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70</v>
      </c>
      <c r="B34" t="s">
        <v>60</v>
      </c>
      <c r="C34" s="2">
        <v>45854.096192129633</v>
      </c>
      <c r="D34">
        <v>291</v>
      </c>
      <c r="E34" t="s">
        <v>13</v>
      </c>
      <c r="F34">
        <v>0</v>
      </c>
      <c r="G34">
        <v>6.0060000000000002</v>
      </c>
      <c r="H34" s="3">
        <v>5046</v>
      </c>
      <c r="I34">
        <v>1.2E-2</v>
      </c>
      <c r="J34" t="s">
        <v>14</v>
      </c>
      <c r="K34" t="s">
        <v>14</v>
      </c>
      <c r="L34" t="s">
        <v>14</v>
      </c>
      <c r="M34" t="s">
        <v>14</v>
      </c>
      <c r="O34">
        <v>70</v>
      </c>
      <c r="P34" t="s">
        <v>60</v>
      </c>
      <c r="Q34" s="2">
        <v>45854.096192129633</v>
      </c>
      <c r="R34">
        <v>291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70</v>
      </c>
      <c r="AD34" t="s">
        <v>60</v>
      </c>
      <c r="AE34" s="2">
        <v>45854.096192129633</v>
      </c>
      <c r="AF34">
        <v>291</v>
      </c>
      <c r="AG34" t="s">
        <v>13</v>
      </c>
      <c r="AH34">
        <v>0</v>
      </c>
      <c r="AI34" t="s">
        <v>14</v>
      </c>
      <c r="AJ34" t="s">
        <v>14</v>
      </c>
      <c r="AK34" t="s">
        <v>14</v>
      </c>
      <c r="AL34" t="s">
        <v>14</v>
      </c>
      <c r="AM34" t="s">
        <v>14</v>
      </c>
      <c r="AN34" t="s">
        <v>14</v>
      </c>
      <c r="AO34" t="s">
        <v>14</v>
      </c>
      <c r="AQ34">
        <v>2</v>
      </c>
      <c r="AR34" t="s">
        <v>80</v>
      </c>
      <c r="AS34" s="10">
        <v>70</v>
      </c>
      <c r="AT34" s="15">
        <f t="shared" si="0"/>
        <v>14.517421751187998</v>
      </c>
      <c r="AU34" s="16" t="e">
        <f t="shared" si="1"/>
        <v>#VALUE!</v>
      </c>
      <c r="AW34" s="6">
        <f t="shared" si="2"/>
        <v>6.1075508547999995</v>
      </c>
      <c r="AX34" s="7" t="e">
        <f t="shared" si="3"/>
        <v>#VALUE!</v>
      </c>
      <c r="AZ34" s="11">
        <f t="shared" si="4"/>
        <v>2.4253526399999998</v>
      </c>
      <c r="BA34" s="12" t="e">
        <f t="shared" si="5"/>
        <v>#VALUE!</v>
      </c>
      <c r="BC34" s="13">
        <f t="shared" si="6"/>
        <v>10.02174330824</v>
      </c>
      <c r="BD34" s="14" t="e">
        <f t="shared" si="7"/>
        <v>#VALUE!</v>
      </c>
      <c r="BF34" s="15">
        <f t="shared" si="8"/>
        <v>14.517421751187998</v>
      </c>
      <c r="BG34" s="16" t="e">
        <f t="shared" si="9"/>
        <v>#VALUE!</v>
      </c>
      <c r="BI34">
        <v>70</v>
      </c>
      <c r="BJ34" t="s">
        <v>60</v>
      </c>
      <c r="BK34" s="2">
        <v>45854.096192129633</v>
      </c>
      <c r="BL34">
        <v>291</v>
      </c>
      <c r="BM34" t="s">
        <v>13</v>
      </c>
      <c r="BN34">
        <v>0</v>
      </c>
      <c r="BO34">
        <v>2.839</v>
      </c>
      <c r="BP34" s="3">
        <v>977865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71</v>
      </c>
      <c r="B35" t="s">
        <v>61</v>
      </c>
      <c r="C35" s="2">
        <v>45854.1174537037</v>
      </c>
      <c r="D35">
        <v>171</v>
      </c>
      <c r="E35" t="s">
        <v>13</v>
      </c>
      <c r="F35">
        <v>0</v>
      </c>
      <c r="G35">
        <v>5.9980000000000002</v>
      </c>
      <c r="H35" s="3">
        <v>8651</v>
      </c>
      <c r="I35">
        <v>0.02</v>
      </c>
      <c r="J35" t="s">
        <v>14</v>
      </c>
      <c r="K35" t="s">
        <v>14</v>
      </c>
      <c r="L35" t="s">
        <v>14</v>
      </c>
      <c r="M35" t="s">
        <v>14</v>
      </c>
      <c r="O35">
        <v>71</v>
      </c>
      <c r="P35" t="s">
        <v>61</v>
      </c>
      <c r="Q35" s="2">
        <v>45854.1174537037</v>
      </c>
      <c r="R35">
        <v>171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71</v>
      </c>
      <c r="AD35" t="s">
        <v>61</v>
      </c>
      <c r="AE35" s="2">
        <v>45854.1174537037</v>
      </c>
      <c r="AF35">
        <v>171</v>
      </c>
      <c r="AG35" t="s">
        <v>13</v>
      </c>
      <c r="AH35">
        <v>0</v>
      </c>
      <c r="AI35">
        <v>12.2</v>
      </c>
      <c r="AJ35" s="3">
        <v>43709</v>
      </c>
      <c r="AK35">
        <v>9.4659999999999993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0">
        <v>71</v>
      </c>
      <c r="AT35" s="15">
        <f t="shared" si="0"/>
        <v>27.489396429892999</v>
      </c>
      <c r="AU35" s="16">
        <f t="shared" si="1"/>
        <v>9724.7922092633307</v>
      </c>
      <c r="AW35" s="6">
        <f t="shared" si="2"/>
        <v>16.2919429853</v>
      </c>
      <c r="AX35" s="7">
        <f t="shared" si="3"/>
        <v>8882.1949351008789</v>
      </c>
      <c r="AZ35" s="11">
        <f t="shared" si="4"/>
        <v>11.911477540000002</v>
      </c>
      <c r="BA35" s="12">
        <f t="shared" si="5"/>
        <v>9771.9075857958996</v>
      </c>
      <c r="BC35" s="13">
        <f t="shared" si="6"/>
        <v>21.68624922914</v>
      </c>
      <c r="BD35" s="14">
        <f t="shared" si="7"/>
        <v>8880.1984944761989</v>
      </c>
      <c r="BF35" s="15">
        <f t="shared" si="8"/>
        <v>27.489396429892999</v>
      </c>
      <c r="BG35" s="16">
        <f t="shared" si="9"/>
        <v>9724.7922092633307</v>
      </c>
      <c r="BI35">
        <v>71</v>
      </c>
      <c r="BJ35" t="s">
        <v>61</v>
      </c>
      <c r="BK35" s="2">
        <v>45854.1174537037</v>
      </c>
      <c r="BL35">
        <v>171</v>
      </c>
      <c r="BM35" t="s">
        <v>13</v>
      </c>
      <c r="BN35">
        <v>0</v>
      </c>
      <c r="BO35">
        <v>2.84</v>
      </c>
      <c r="BP35" s="3">
        <v>957786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72</v>
      </c>
      <c r="B36" t="s">
        <v>62</v>
      </c>
      <c r="C36" s="2">
        <v>45854.138726851852</v>
      </c>
      <c r="D36">
        <v>232</v>
      </c>
      <c r="E36" t="s">
        <v>13</v>
      </c>
      <c r="F36">
        <v>0</v>
      </c>
      <c r="G36">
        <v>5.9969999999999999</v>
      </c>
      <c r="H36" s="3">
        <v>10749</v>
      </c>
      <c r="I36">
        <v>2.5000000000000001E-2</v>
      </c>
      <c r="J36" t="s">
        <v>14</v>
      </c>
      <c r="K36" t="s">
        <v>14</v>
      </c>
      <c r="L36" t="s">
        <v>14</v>
      </c>
      <c r="M36" t="s">
        <v>14</v>
      </c>
      <c r="O36">
        <v>72</v>
      </c>
      <c r="P36" t="s">
        <v>62</v>
      </c>
      <c r="Q36" s="2">
        <v>45854.138726851852</v>
      </c>
      <c r="R36">
        <v>232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72</v>
      </c>
      <c r="AD36" t="s">
        <v>62</v>
      </c>
      <c r="AE36" s="2">
        <v>45854.138726851852</v>
      </c>
      <c r="AF36">
        <v>232</v>
      </c>
      <c r="AG36" t="s">
        <v>13</v>
      </c>
      <c r="AH36">
        <v>0</v>
      </c>
      <c r="AI36">
        <v>12.2</v>
      </c>
      <c r="AJ36" s="3">
        <v>53620</v>
      </c>
      <c r="AK36">
        <v>11.625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0">
        <v>72</v>
      </c>
      <c r="AT36" s="15">
        <f t="shared" si="0"/>
        <v>31.977430716736997</v>
      </c>
      <c r="AU36" s="16">
        <f t="shared" si="1"/>
        <v>12072.280391272001</v>
      </c>
      <c r="AW36" s="6">
        <f t="shared" si="2"/>
        <v>22.759346327779461</v>
      </c>
      <c r="AX36" s="7">
        <f t="shared" si="3"/>
        <v>10906.181335711999</v>
      </c>
      <c r="AZ36" s="11">
        <f t="shared" si="4"/>
        <v>22.106998841423</v>
      </c>
      <c r="BA36" s="12">
        <f t="shared" si="5"/>
        <v>11387.082230040001</v>
      </c>
      <c r="BC36" s="13">
        <f t="shared" si="6"/>
        <v>26.806982758911197</v>
      </c>
      <c r="BD36" s="14">
        <f t="shared" si="7"/>
        <v>10442.017241268</v>
      </c>
      <c r="BF36" s="15">
        <f t="shared" si="8"/>
        <v>31.977430716736997</v>
      </c>
      <c r="BG36" s="16">
        <f t="shared" si="9"/>
        <v>12072.280391272001</v>
      </c>
      <c r="BI36">
        <v>72</v>
      </c>
      <c r="BJ36" t="s">
        <v>62</v>
      </c>
      <c r="BK36" s="2">
        <v>45854.138726851852</v>
      </c>
      <c r="BL36">
        <v>232</v>
      </c>
      <c r="BM36" t="s">
        <v>13</v>
      </c>
      <c r="BN36">
        <v>0</v>
      </c>
      <c r="BO36">
        <v>2.835</v>
      </c>
      <c r="BP36" s="3">
        <v>1049962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73</v>
      </c>
      <c r="B37" t="s">
        <v>63</v>
      </c>
      <c r="C37" s="2">
        <v>45854.16</v>
      </c>
      <c r="D37">
        <v>184</v>
      </c>
      <c r="E37" t="s">
        <v>13</v>
      </c>
      <c r="F37">
        <v>0</v>
      </c>
      <c r="G37">
        <v>5.8540000000000001</v>
      </c>
      <c r="H37" s="3">
        <v>42897639</v>
      </c>
      <c r="I37">
        <v>109.622</v>
      </c>
      <c r="J37" t="s">
        <v>14</v>
      </c>
      <c r="K37" t="s">
        <v>14</v>
      </c>
      <c r="L37" t="s">
        <v>14</v>
      </c>
      <c r="M37" t="s">
        <v>14</v>
      </c>
      <c r="O37">
        <v>73</v>
      </c>
      <c r="P37" t="s">
        <v>63</v>
      </c>
      <c r="Q37" s="2">
        <v>45854.16</v>
      </c>
      <c r="R37">
        <v>184</v>
      </c>
      <c r="S37" t="s">
        <v>13</v>
      </c>
      <c r="T37">
        <v>0</v>
      </c>
      <c r="U37">
        <v>5.819</v>
      </c>
      <c r="V37" s="3">
        <v>361420</v>
      </c>
      <c r="W37">
        <v>87.572000000000003</v>
      </c>
      <c r="X37" t="s">
        <v>14</v>
      </c>
      <c r="Y37" t="s">
        <v>14</v>
      </c>
      <c r="Z37" t="s">
        <v>14</v>
      </c>
      <c r="AA37" t="s">
        <v>14</v>
      </c>
      <c r="AC37">
        <v>73</v>
      </c>
      <c r="AD37" t="s">
        <v>63</v>
      </c>
      <c r="AE37" s="2">
        <v>45854.16</v>
      </c>
      <c r="AF37">
        <v>184</v>
      </c>
      <c r="AG37" t="s">
        <v>13</v>
      </c>
      <c r="AH37">
        <v>0</v>
      </c>
      <c r="AI37" t="s">
        <v>14</v>
      </c>
      <c r="AJ37" t="s">
        <v>14</v>
      </c>
      <c r="AK37" t="s">
        <v>14</v>
      </c>
      <c r="AL37" t="s">
        <v>14</v>
      </c>
      <c r="AM37" t="s">
        <v>14</v>
      </c>
      <c r="AN37" t="s">
        <v>14</v>
      </c>
      <c r="AO37" t="s">
        <v>14</v>
      </c>
      <c r="AQ37">
        <v>2</v>
      </c>
      <c r="AR37" t="s">
        <v>80</v>
      </c>
      <c r="AS37" s="10">
        <v>73</v>
      </c>
      <c r="AT37" s="15">
        <f t="shared" si="0"/>
        <v>87081.398417703997</v>
      </c>
      <c r="AU37" s="16" t="e">
        <f t="shared" si="1"/>
        <v>#VALUE!</v>
      </c>
      <c r="AW37" s="6">
        <f t="shared" si="2"/>
        <v>87002.180810168007</v>
      </c>
      <c r="AX37" s="7" t="e">
        <f t="shared" si="3"/>
        <v>#VALUE!</v>
      </c>
      <c r="AZ37" s="11">
        <f t="shared" si="4"/>
        <v>89059.741671999989</v>
      </c>
      <c r="BA37" s="12" t="e">
        <f t="shared" si="5"/>
        <v>#VALUE!</v>
      </c>
      <c r="BC37" s="13">
        <f t="shared" si="6"/>
        <v>95390.625091599999</v>
      </c>
      <c r="BD37" s="14" t="e">
        <f t="shared" si="7"/>
        <v>#VALUE!</v>
      </c>
      <c r="BF37" s="15">
        <f t="shared" si="8"/>
        <v>87081.398417703997</v>
      </c>
      <c r="BG37" s="16" t="e">
        <f t="shared" si="9"/>
        <v>#VALUE!</v>
      </c>
      <c r="BI37">
        <v>73</v>
      </c>
      <c r="BJ37" t="s">
        <v>63</v>
      </c>
      <c r="BK37" s="2">
        <v>45854.16</v>
      </c>
      <c r="BL37">
        <v>184</v>
      </c>
      <c r="BM37" t="s">
        <v>13</v>
      </c>
      <c r="BN37">
        <v>0</v>
      </c>
      <c r="BO37">
        <v>2.8479999999999999</v>
      </c>
      <c r="BP37" s="3">
        <v>686709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74</v>
      </c>
      <c r="B38" t="s">
        <v>64</v>
      </c>
      <c r="C38" s="2">
        <v>45854.471562500003</v>
      </c>
      <c r="D38" t="s">
        <v>65</v>
      </c>
      <c r="E38" t="s">
        <v>13</v>
      </c>
      <c r="F38">
        <v>0</v>
      </c>
      <c r="G38">
        <v>6.008</v>
      </c>
      <c r="H38" s="3">
        <v>10831</v>
      </c>
      <c r="I38">
        <v>2.5000000000000001E-2</v>
      </c>
      <c r="J38" t="s">
        <v>14</v>
      </c>
      <c r="K38" t="s">
        <v>14</v>
      </c>
      <c r="L38" t="s">
        <v>14</v>
      </c>
      <c r="M38" t="s">
        <v>14</v>
      </c>
      <c r="O38">
        <v>74</v>
      </c>
      <c r="P38" t="s">
        <v>64</v>
      </c>
      <c r="Q38" s="2">
        <v>45854.471562500003</v>
      </c>
      <c r="R38" t="s">
        <v>65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74</v>
      </c>
      <c r="AD38" t="s">
        <v>64</v>
      </c>
      <c r="AE38" s="2">
        <v>45854.471562500003</v>
      </c>
      <c r="AF38" t="s">
        <v>65</v>
      </c>
      <c r="AG38" t="s">
        <v>13</v>
      </c>
      <c r="AH38">
        <v>0</v>
      </c>
      <c r="AI38" t="s">
        <v>14</v>
      </c>
      <c r="AJ38" t="s">
        <v>14</v>
      </c>
      <c r="AK38" t="s">
        <v>14</v>
      </c>
      <c r="AL38" t="s">
        <v>14</v>
      </c>
      <c r="AM38" t="s">
        <v>14</v>
      </c>
      <c r="AN38" t="s">
        <v>14</v>
      </c>
      <c r="AO38" t="s">
        <v>14</v>
      </c>
      <c r="AQ38">
        <v>3</v>
      </c>
      <c r="AR38" t="s">
        <v>81</v>
      </c>
      <c r="AS38" s="10">
        <v>74</v>
      </c>
      <c r="AT38" s="15">
        <f t="shared" si="0"/>
        <v>32.196889322457004</v>
      </c>
      <c r="AU38" s="16" t="e">
        <f t="shared" si="1"/>
        <v>#VALUE!</v>
      </c>
      <c r="AW38" s="6">
        <f t="shared" si="2"/>
        <v>22.951739807417059</v>
      </c>
      <c r="AX38" s="7" t="e">
        <f t="shared" si="3"/>
        <v>#VALUE!</v>
      </c>
      <c r="AZ38" s="11">
        <f t="shared" si="4"/>
        <v>22.353734245303002</v>
      </c>
      <c r="BA38" s="12" t="e">
        <f t="shared" si="5"/>
        <v>#VALUE!</v>
      </c>
      <c r="BC38" s="13">
        <f t="shared" si="6"/>
        <v>27.0441897099832</v>
      </c>
      <c r="BD38" s="14" t="e">
        <f t="shared" si="7"/>
        <v>#VALUE!</v>
      </c>
      <c r="BF38" s="15">
        <f t="shared" si="8"/>
        <v>32.196889322457004</v>
      </c>
      <c r="BG38" s="16" t="e">
        <f t="shared" si="9"/>
        <v>#VALUE!</v>
      </c>
      <c r="BI38">
        <v>74</v>
      </c>
      <c r="BJ38" t="s">
        <v>64</v>
      </c>
      <c r="BK38" s="2">
        <v>45854.471562500003</v>
      </c>
      <c r="BL38" t="s">
        <v>65</v>
      </c>
      <c r="BM38" t="s">
        <v>13</v>
      </c>
      <c r="BN38">
        <v>0</v>
      </c>
      <c r="BO38">
        <v>2.8050000000000002</v>
      </c>
      <c r="BP38" s="3">
        <v>1724082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75</v>
      </c>
      <c r="B39" t="s">
        <v>66</v>
      </c>
      <c r="C39" s="2">
        <v>45854.492812500001</v>
      </c>
      <c r="D39" t="s">
        <v>67</v>
      </c>
      <c r="E39" t="s">
        <v>13</v>
      </c>
      <c r="F39">
        <v>0</v>
      </c>
      <c r="G39">
        <v>5.851</v>
      </c>
      <c r="H39" s="3">
        <v>44656634</v>
      </c>
      <c r="I39">
        <v>114.852</v>
      </c>
      <c r="J39" t="s">
        <v>14</v>
      </c>
      <c r="K39" t="s">
        <v>14</v>
      </c>
      <c r="L39" t="s">
        <v>14</v>
      </c>
      <c r="M39" t="s">
        <v>14</v>
      </c>
      <c r="O39">
        <v>75</v>
      </c>
      <c r="P39" t="s">
        <v>66</v>
      </c>
      <c r="Q39" s="2">
        <v>45854.492812500001</v>
      </c>
      <c r="R39" t="s">
        <v>67</v>
      </c>
      <c r="S39" t="s">
        <v>13</v>
      </c>
      <c r="T39">
        <v>0</v>
      </c>
      <c r="U39">
        <v>5.8159999999999998</v>
      </c>
      <c r="V39" s="3">
        <v>382809</v>
      </c>
      <c r="W39">
        <v>92.632000000000005</v>
      </c>
      <c r="X39" t="s">
        <v>14</v>
      </c>
      <c r="Y39" t="s">
        <v>14</v>
      </c>
      <c r="Z39" t="s">
        <v>14</v>
      </c>
      <c r="AA39" t="s">
        <v>14</v>
      </c>
      <c r="AC39">
        <v>75</v>
      </c>
      <c r="AD39" t="s">
        <v>66</v>
      </c>
      <c r="AE39" s="2">
        <v>45854.492812500001</v>
      </c>
      <c r="AF39" t="s">
        <v>67</v>
      </c>
      <c r="AG39" t="s">
        <v>13</v>
      </c>
      <c r="AH39">
        <v>0</v>
      </c>
      <c r="AI39" t="s">
        <v>14</v>
      </c>
      <c r="AJ39" t="s">
        <v>14</v>
      </c>
      <c r="AK39" t="s">
        <v>14</v>
      </c>
      <c r="AL39" t="s">
        <v>14</v>
      </c>
      <c r="AM39" t="s">
        <v>14</v>
      </c>
      <c r="AN39" t="s">
        <v>14</v>
      </c>
      <c r="AO39" t="s">
        <v>14</v>
      </c>
      <c r="AQ39">
        <v>3</v>
      </c>
      <c r="AR39" t="s">
        <v>81</v>
      </c>
      <c r="AS39" s="10">
        <v>75</v>
      </c>
      <c r="AT39" s="15">
        <f t="shared" si="0"/>
        <v>92085.430212922656</v>
      </c>
      <c r="AU39" s="16" t="e">
        <f t="shared" si="1"/>
        <v>#VALUE!</v>
      </c>
      <c r="AW39" s="6">
        <f t="shared" si="2"/>
        <v>91978.905783278227</v>
      </c>
      <c r="AX39" s="7" t="e">
        <f t="shared" si="3"/>
        <v>#VALUE!</v>
      </c>
      <c r="AZ39" s="11">
        <f t="shared" si="4"/>
        <v>94227.653890379996</v>
      </c>
      <c r="BA39" s="12" t="e">
        <f t="shared" si="5"/>
        <v>#VALUE!</v>
      </c>
      <c r="BC39" s="13">
        <f t="shared" si="6"/>
        <v>100824.049255089</v>
      </c>
      <c r="BD39" s="14" t="e">
        <f t="shared" si="7"/>
        <v>#VALUE!</v>
      </c>
      <c r="BF39" s="15">
        <f t="shared" si="8"/>
        <v>92085.430212922656</v>
      </c>
      <c r="BG39" s="16" t="e">
        <f t="shared" si="9"/>
        <v>#VALUE!</v>
      </c>
      <c r="BI39">
        <v>75</v>
      </c>
      <c r="BJ39" t="s">
        <v>66</v>
      </c>
      <c r="BK39" s="2">
        <v>45854.492812500001</v>
      </c>
      <c r="BL39" t="s">
        <v>67</v>
      </c>
      <c r="BM39" t="s">
        <v>13</v>
      </c>
      <c r="BN39">
        <v>0</v>
      </c>
      <c r="BO39">
        <v>2.8239999999999998</v>
      </c>
      <c r="BP39" s="3">
        <v>1133398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5">
      <c r="A40">
        <v>76</v>
      </c>
      <c r="B40" t="s">
        <v>68</v>
      </c>
      <c r="C40" s="2">
        <v>45854.514074074075</v>
      </c>
      <c r="D40" t="s">
        <v>69</v>
      </c>
      <c r="E40" t="s">
        <v>13</v>
      </c>
      <c r="F40">
        <v>0</v>
      </c>
      <c r="G40">
        <v>5.843</v>
      </c>
      <c r="H40" s="3">
        <v>43420472</v>
      </c>
      <c r="I40">
        <v>111.16800000000001</v>
      </c>
      <c r="J40" t="s">
        <v>14</v>
      </c>
      <c r="K40" t="s">
        <v>14</v>
      </c>
      <c r="L40" t="s">
        <v>14</v>
      </c>
      <c r="M40" t="s">
        <v>14</v>
      </c>
      <c r="O40">
        <v>76</v>
      </c>
      <c r="P40" t="s">
        <v>68</v>
      </c>
      <c r="Q40" s="2">
        <v>45854.514074074075</v>
      </c>
      <c r="R40" t="s">
        <v>69</v>
      </c>
      <c r="S40" t="s">
        <v>13</v>
      </c>
      <c r="T40">
        <v>0</v>
      </c>
      <c r="U40">
        <v>5.8129999999999997</v>
      </c>
      <c r="V40" s="3">
        <v>391422</v>
      </c>
      <c r="W40">
        <v>94.665999999999997</v>
      </c>
      <c r="X40" t="s">
        <v>14</v>
      </c>
      <c r="Y40" t="s">
        <v>14</v>
      </c>
      <c r="Z40" t="s">
        <v>14</v>
      </c>
      <c r="AA40" t="s">
        <v>14</v>
      </c>
      <c r="AC40">
        <v>76</v>
      </c>
      <c r="AD40" t="s">
        <v>68</v>
      </c>
      <c r="AE40" s="2">
        <v>45854.514074074075</v>
      </c>
      <c r="AF40" t="s">
        <v>69</v>
      </c>
      <c r="AG40" t="s">
        <v>13</v>
      </c>
      <c r="AH40">
        <v>0</v>
      </c>
      <c r="AI40" t="s">
        <v>14</v>
      </c>
      <c r="AJ40" t="s">
        <v>14</v>
      </c>
      <c r="AK40" t="s">
        <v>14</v>
      </c>
      <c r="AL40" t="s">
        <v>14</v>
      </c>
      <c r="AM40" t="s">
        <v>14</v>
      </c>
      <c r="AN40" t="s">
        <v>14</v>
      </c>
      <c r="AO40" t="s">
        <v>14</v>
      </c>
      <c r="AQ40">
        <v>3</v>
      </c>
      <c r="AR40" t="s">
        <v>81</v>
      </c>
      <c r="AS40" s="10">
        <v>76</v>
      </c>
      <c r="AT40" s="15">
        <f t="shared" si="0"/>
        <v>94097.851613668245</v>
      </c>
      <c r="AU40" s="16" t="e">
        <f t="shared" si="1"/>
        <v>#VALUE!</v>
      </c>
      <c r="AW40" s="6">
        <f t="shared" si="2"/>
        <v>93977.943491212078</v>
      </c>
      <c r="AX40" s="7" t="e">
        <f t="shared" si="3"/>
        <v>#VALUE!</v>
      </c>
      <c r="AZ40" s="11">
        <f t="shared" si="4"/>
        <v>96303.519358320002</v>
      </c>
      <c r="BA40" s="12" t="e">
        <f t="shared" si="5"/>
        <v>#VALUE!</v>
      </c>
      <c r="BC40" s="13">
        <f t="shared" si="6"/>
        <v>103003.98955539601</v>
      </c>
      <c r="BD40" s="14" t="e">
        <f t="shared" si="7"/>
        <v>#VALUE!</v>
      </c>
      <c r="BF40" s="15">
        <f t="shared" si="8"/>
        <v>94097.851613668245</v>
      </c>
      <c r="BG40" s="16" t="e">
        <f t="shared" si="9"/>
        <v>#VALUE!</v>
      </c>
      <c r="BI40">
        <v>76</v>
      </c>
      <c r="BJ40" t="s">
        <v>68</v>
      </c>
      <c r="BK40" s="2">
        <v>45854.514074074075</v>
      </c>
      <c r="BL40" t="s">
        <v>69</v>
      </c>
      <c r="BM40" t="s">
        <v>13</v>
      </c>
      <c r="BN40">
        <v>0</v>
      </c>
      <c r="BO40">
        <v>2.8239999999999998</v>
      </c>
      <c r="BP40" s="3">
        <v>1158364</v>
      </c>
      <c r="BQ40">
        <v>0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35">
      <c r="A41">
        <v>77</v>
      </c>
      <c r="B41" t="s">
        <v>70</v>
      </c>
      <c r="C41" s="2">
        <v>45854.535358796296</v>
      </c>
      <c r="D41" t="s">
        <v>71</v>
      </c>
      <c r="E41" t="s">
        <v>13</v>
      </c>
      <c r="F41">
        <v>0</v>
      </c>
      <c r="G41">
        <v>5.98</v>
      </c>
      <c r="H41" s="3">
        <v>2059189</v>
      </c>
      <c r="I41">
        <v>4.6639999999999997</v>
      </c>
      <c r="J41" t="s">
        <v>14</v>
      </c>
      <c r="K41" t="s">
        <v>14</v>
      </c>
      <c r="L41" t="s">
        <v>14</v>
      </c>
      <c r="M41" t="s">
        <v>14</v>
      </c>
      <c r="O41">
        <v>77</v>
      </c>
      <c r="P41" t="s">
        <v>70</v>
      </c>
      <c r="Q41" s="2">
        <v>45854.535358796296</v>
      </c>
      <c r="R41" t="s">
        <v>71</v>
      </c>
      <c r="S41" t="s">
        <v>13</v>
      </c>
      <c r="T41">
        <v>0</v>
      </c>
      <c r="U41">
        <v>5.9320000000000004</v>
      </c>
      <c r="V41" s="3">
        <v>16545</v>
      </c>
      <c r="W41">
        <v>4.18</v>
      </c>
      <c r="X41" t="s">
        <v>14</v>
      </c>
      <c r="Y41" t="s">
        <v>14</v>
      </c>
      <c r="Z41" t="s">
        <v>14</v>
      </c>
      <c r="AA41" t="s">
        <v>14</v>
      </c>
      <c r="AC41">
        <v>77</v>
      </c>
      <c r="AD41" t="s">
        <v>70</v>
      </c>
      <c r="AE41" s="2">
        <v>45854.535358796296</v>
      </c>
      <c r="AF41" t="s">
        <v>71</v>
      </c>
      <c r="AG41" t="s">
        <v>13</v>
      </c>
      <c r="AH41">
        <v>0</v>
      </c>
      <c r="AI41">
        <v>12.057</v>
      </c>
      <c r="AJ41" s="3">
        <v>54588</v>
      </c>
      <c r="AK41">
        <v>11.836</v>
      </c>
      <c r="AL41" t="s">
        <v>14</v>
      </c>
      <c r="AM41" t="s">
        <v>14</v>
      </c>
      <c r="AN41" t="s">
        <v>14</v>
      </c>
      <c r="AO41" t="s">
        <v>14</v>
      </c>
      <c r="AQ41">
        <v>2</v>
      </c>
      <c r="AR41" t="s">
        <v>82</v>
      </c>
      <c r="AS41" s="10">
        <v>77</v>
      </c>
      <c r="AT41" s="15">
        <f t="shared" si="0"/>
        <v>4382.7531236369605</v>
      </c>
      <c r="AU41" s="16">
        <f t="shared" si="1"/>
        <v>12278.997595718722</v>
      </c>
      <c r="AW41" s="6">
        <f t="shared" si="2"/>
        <v>4309.7644764554998</v>
      </c>
      <c r="AX41" s="7">
        <f t="shared" si="3"/>
        <v>11103.593834533118</v>
      </c>
      <c r="AZ41" s="11">
        <f t="shared" si="4"/>
        <v>4070.0578363183895</v>
      </c>
      <c r="BA41" s="12">
        <f t="shared" si="5"/>
        <v>11622.571745470399</v>
      </c>
      <c r="BC41" s="13">
        <f t="shared" si="6"/>
        <v>4543.5524191061295</v>
      </c>
      <c r="BD41" s="14">
        <f t="shared" si="7"/>
        <v>10639.19861065168</v>
      </c>
      <c r="BF41" s="15">
        <f t="shared" si="8"/>
        <v>4382.7531236369605</v>
      </c>
      <c r="BG41" s="16">
        <f t="shared" si="9"/>
        <v>12278.997595718722</v>
      </c>
      <c r="BI41">
        <v>77</v>
      </c>
      <c r="BJ41" t="s">
        <v>70</v>
      </c>
      <c r="BK41" s="2">
        <v>45854.535358796296</v>
      </c>
      <c r="BL41" t="s">
        <v>71</v>
      </c>
      <c r="BM41" t="s">
        <v>13</v>
      </c>
      <c r="BN41">
        <v>0</v>
      </c>
      <c r="BO41">
        <v>2.806</v>
      </c>
      <c r="BP41" s="3">
        <v>1610685</v>
      </c>
      <c r="BQ41">
        <v>0</v>
      </c>
      <c r="BR41" t="s">
        <v>14</v>
      </c>
      <c r="BS41" t="s">
        <v>14</v>
      </c>
      <c r="BT41" t="s">
        <v>14</v>
      </c>
      <c r="BU41" t="s">
        <v>14</v>
      </c>
    </row>
    <row r="42" spans="1:73" x14ac:dyDescent="0.35">
      <c r="A42">
        <v>78</v>
      </c>
      <c r="B42" t="s">
        <v>72</v>
      </c>
      <c r="C42" s="2">
        <v>45854.556620370371</v>
      </c>
      <c r="D42" t="s">
        <v>73</v>
      </c>
      <c r="E42" t="s">
        <v>13</v>
      </c>
      <c r="F42">
        <v>0</v>
      </c>
      <c r="G42">
        <v>6.0090000000000003</v>
      </c>
      <c r="H42" s="3">
        <v>3911</v>
      </c>
      <c r="I42">
        <v>8.9999999999999993E-3</v>
      </c>
      <c r="J42" t="s">
        <v>14</v>
      </c>
      <c r="K42" t="s">
        <v>14</v>
      </c>
      <c r="L42" t="s">
        <v>14</v>
      </c>
      <c r="M42" t="s">
        <v>14</v>
      </c>
      <c r="O42">
        <v>78</v>
      </c>
      <c r="P42" t="s">
        <v>72</v>
      </c>
      <c r="Q42" s="2">
        <v>45854.556620370371</v>
      </c>
      <c r="R42" t="s">
        <v>73</v>
      </c>
      <c r="S42" t="s">
        <v>13</v>
      </c>
      <c r="T42">
        <v>0</v>
      </c>
      <c r="U42" t="s">
        <v>14</v>
      </c>
      <c r="V42" t="s">
        <v>14</v>
      </c>
      <c r="W42" t="s">
        <v>14</v>
      </c>
      <c r="X42" t="s">
        <v>14</v>
      </c>
      <c r="Y42" t="s">
        <v>14</v>
      </c>
      <c r="Z42" t="s">
        <v>14</v>
      </c>
      <c r="AA42" t="s">
        <v>14</v>
      </c>
      <c r="AC42">
        <v>78</v>
      </c>
      <c r="AD42" t="s">
        <v>72</v>
      </c>
      <c r="AE42" s="2">
        <v>45854.556620370371</v>
      </c>
      <c r="AF42" t="s">
        <v>73</v>
      </c>
      <c r="AG42" t="s">
        <v>13</v>
      </c>
      <c r="AH42">
        <v>0</v>
      </c>
      <c r="AI42">
        <v>12.2</v>
      </c>
      <c r="AJ42" s="3">
        <v>159967</v>
      </c>
      <c r="AK42">
        <v>34.604999999999997</v>
      </c>
      <c r="AL42" t="s">
        <v>14</v>
      </c>
      <c r="AM42" t="s">
        <v>14</v>
      </c>
      <c r="AN42" t="s">
        <v>14</v>
      </c>
      <c r="AO42" t="s">
        <v>14</v>
      </c>
      <c r="AQ42">
        <v>2</v>
      </c>
      <c r="AR42" t="s">
        <v>82</v>
      </c>
      <c r="AS42" s="10">
        <v>78</v>
      </c>
      <c r="AT42" s="15">
        <f t="shared" si="0"/>
        <v>10.479010257052998</v>
      </c>
      <c r="AU42" s="16">
        <f t="shared" si="1"/>
        <v>34663.755035634822</v>
      </c>
      <c r="AW42" s="6">
        <f t="shared" si="2"/>
        <v>3.6827912213000005</v>
      </c>
      <c r="AX42" s="7">
        <f t="shared" si="3"/>
        <v>32308.436363408717</v>
      </c>
      <c r="AZ42" s="11">
        <f t="shared" si="4"/>
        <v>2.3438823400000004</v>
      </c>
      <c r="BA42" s="12">
        <f t="shared" si="5"/>
        <v>36800.217759459905</v>
      </c>
      <c r="BC42" s="13">
        <f t="shared" si="6"/>
        <v>6.6566919259400006</v>
      </c>
      <c r="BD42" s="14">
        <f t="shared" si="7"/>
        <v>31835.57783063133</v>
      </c>
      <c r="BF42" s="15">
        <f t="shared" si="8"/>
        <v>10.479010257052998</v>
      </c>
      <c r="BG42" s="16">
        <f t="shared" si="9"/>
        <v>34663.755035634822</v>
      </c>
      <c r="BI42">
        <v>78</v>
      </c>
      <c r="BJ42" t="s">
        <v>72</v>
      </c>
      <c r="BK42" s="2">
        <v>45854.556620370371</v>
      </c>
      <c r="BL42" t="s">
        <v>73</v>
      </c>
      <c r="BM42" t="s">
        <v>13</v>
      </c>
      <c r="BN42">
        <v>0</v>
      </c>
      <c r="BO42">
        <v>2.8069999999999999</v>
      </c>
      <c r="BP42" s="3">
        <v>1637830</v>
      </c>
      <c r="BQ42">
        <v>0</v>
      </c>
      <c r="BR42" t="s">
        <v>14</v>
      </c>
      <c r="BS42" t="s">
        <v>14</v>
      </c>
      <c r="BT42" t="s">
        <v>14</v>
      </c>
      <c r="BU42" t="s">
        <v>14</v>
      </c>
    </row>
    <row r="43" spans="1:73" x14ac:dyDescent="0.35">
      <c r="A43">
        <v>79</v>
      </c>
      <c r="B43" t="s">
        <v>74</v>
      </c>
      <c r="C43" s="2">
        <v>45854.577881944446</v>
      </c>
      <c r="D43" t="s">
        <v>75</v>
      </c>
      <c r="E43" t="s">
        <v>13</v>
      </c>
      <c r="F43">
        <v>0</v>
      </c>
      <c r="G43">
        <v>5.859</v>
      </c>
      <c r="H43" s="3">
        <v>40225901</v>
      </c>
      <c r="I43">
        <v>101.82299999999999</v>
      </c>
      <c r="J43" t="s">
        <v>14</v>
      </c>
      <c r="K43" t="s">
        <v>14</v>
      </c>
      <c r="L43" t="s">
        <v>14</v>
      </c>
      <c r="M43" t="s">
        <v>14</v>
      </c>
      <c r="O43">
        <v>79</v>
      </c>
      <c r="P43" t="s">
        <v>74</v>
      </c>
      <c r="Q43" s="2">
        <v>45854.577881944446</v>
      </c>
      <c r="R43" t="s">
        <v>75</v>
      </c>
      <c r="S43" t="s">
        <v>13</v>
      </c>
      <c r="T43">
        <v>0</v>
      </c>
      <c r="U43">
        <v>5.8250000000000002</v>
      </c>
      <c r="V43" s="3">
        <v>350836</v>
      </c>
      <c r="W43">
        <v>85.063999999999993</v>
      </c>
      <c r="X43" t="s">
        <v>14</v>
      </c>
      <c r="Y43" t="s">
        <v>14</v>
      </c>
      <c r="Z43" t="s">
        <v>14</v>
      </c>
      <c r="AA43" t="s">
        <v>14</v>
      </c>
      <c r="AC43">
        <v>79</v>
      </c>
      <c r="AD43" t="s">
        <v>74</v>
      </c>
      <c r="AE43" s="2">
        <v>45854.577881944446</v>
      </c>
      <c r="AF43" t="s">
        <v>75</v>
      </c>
      <c r="AG43" t="s">
        <v>13</v>
      </c>
      <c r="AH43">
        <v>0</v>
      </c>
      <c r="AI43">
        <v>11.885</v>
      </c>
      <c r="AJ43" s="3">
        <v>102634</v>
      </c>
      <c r="AK43">
        <v>22.26</v>
      </c>
      <c r="AL43" t="s">
        <v>14</v>
      </c>
      <c r="AM43" t="s">
        <v>14</v>
      </c>
      <c r="AN43" t="s">
        <v>14</v>
      </c>
      <c r="AO43" t="s">
        <v>14</v>
      </c>
      <c r="AQ43">
        <v>2</v>
      </c>
      <c r="AR43" t="s">
        <v>83</v>
      </c>
      <c r="AS43" s="10">
        <v>79</v>
      </c>
      <c r="AT43" s="15">
        <f t="shared" si="0"/>
        <v>84601.802985194561</v>
      </c>
      <c r="AU43" s="16">
        <f t="shared" si="1"/>
        <v>22514.251502907282</v>
      </c>
      <c r="AW43" s="6">
        <f t="shared" si="2"/>
        <v>84532.970879395521</v>
      </c>
      <c r="AX43" s="7">
        <f t="shared" si="3"/>
        <v>20841.926807362877</v>
      </c>
      <c r="AZ43" s="11">
        <f t="shared" si="4"/>
        <v>86495.716022080014</v>
      </c>
      <c r="BA43" s="12">
        <f t="shared" si="5"/>
        <v>23214.611917599599</v>
      </c>
      <c r="BC43" s="13">
        <f t="shared" si="6"/>
        <v>92691.492734223997</v>
      </c>
      <c r="BD43" s="14">
        <f t="shared" si="7"/>
        <v>20369.56847691732</v>
      </c>
      <c r="BF43" s="15">
        <f t="shared" si="8"/>
        <v>84601.802985194561</v>
      </c>
      <c r="BG43" s="16">
        <f t="shared" si="9"/>
        <v>22514.251502907282</v>
      </c>
      <c r="BI43">
        <v>79</v>
      </c>
      <c r="BJ43" t="s">
        <v>74</v>
      </c>
      <c r="BK43" s="2">
        <v>45854.577881944446</v>
      </c>
      <c r="BL43" t="s">
        <v>75</v>
      </c>
      <c r="BM43" t="s">
        <v>13</v>
      </c>
      <c r="BN43">
        <v>0</v>
      </c>
      <c r="BO43">
        <v>2.8210000000000002</v>
      </c>
      <c r="BP43" s="3">
        <v>1218007</v>
      </c>
      <c r="BQ43">
        <v>0</v>
      </c>
      <c r="BR43" t="s">
        <v>14</v>
      </c>
      <c r="BS43" t="s">
        <v>14</v>
      </c>
      <c r="BT43" t="s">
        <v>14</v>
      </c>
      <c r="BU43" t="s">
        <v>14</v>
      </c>
    </row>
    <row r="44" spans="1:73" x14ac:dyDescent="0.35">
      <c r="A44">
        <v>80</v>
      </c>
      <c r="B44" t="s">
        <v>76</v>
      </c>
      <c r="C44" s="2">
        <v>45854.599143518521</v>
      </c>
      <c r="D44" t="s">
        <v>77</v>
      </c>
      <c r="E44" t="s">
        <v>13</v>
      </c>
      <c r="F44">
        <v>0</v>
      </c>
      <c r="G44">
        <v>6</v>
      </c>
      <c r="H44" s="3">
        <v>6127</v>
      </c>
      <c r="I44">
        <v>1.4E-2</v>
      </c>
      <c r="J44" t="s">
        <v>14</v>
      </c>
      <c r="K44" t="s">
        <v>14</v>
      </c>
      <c r="L44" t="s">
        <v>14</v>
      </c>
      <c r="M44" t="s">
        <v>14</v>
      </c>
      <c r="O44">
        <v>80</v>
      </c>
      <c r="P44" t="s">
        <v>76</v>
      </c>
      <c r="Q44" s="2">
        <v>45854.599143518521</v>
      </c>
      <c r="R44" t="s">
        <v>77</v>
      </c>
      <c r="S44" t="s">
        <v>13</v>
      </c>
      <c r="T44">
        <v>0</v>
      </c>
      <c r="U44" t="s">
        <v>14</v>
      </c>
      <c r="V44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C44">
        <v>80</v>
      </c>
      <c r="AD44" t="s">
        <v>76</v>
      </c>
      <c r="AE44" s="2">
        <v>45854.599143518521</v>
      </c>
      <c r="AF44" t="s">
        <v>77</v>
      </c>
      <c r="AG44" t="s">
        <v>13</v>
      </c>
      <c r="AH44">
        <v>0</v>
      </c>
      <c r="AI44">
        <v>12.2</v>
      </c>
      <c r="AJ44" s="3">
        <v>124646</v>
      </c>
      <c r="AK44">
        <v>27.012</v>
      </c>
      <c r="AL44" t="s">
        <v>14</v>
      </c>
      <c r="AM44" t="s">
        <v>14</v>
      </c>
      <c r="AN44" t="s">
        <v>14</v>
      </c>
      <c r="AO44" t="s">
        <v>14</v>
      </c>
      <c r="AQ44">
        <v>2</v>
      </c>
      <c r="AR44" t="s">
        <v>82</v>
      </c>
      <c r="AS44" s="10">
        <v>80</v>
      </c>
      <c r="AT44" s="15">
        <f t="shared" si="0"/>
        <v>18.384042315597</v>
      </c>
      <c r="AU44" s="16">
        <f t="shared" si="1"/>
        <v>27187.097239144081</v>
      </c>
      <c r="AW44" s="6">
        <f t="shared" si="2"/>
        <v>8.7650130437000016</v>
      </c>
      <c r="AX44" s="7">
        <f t="shared" si="3"/>
        <v>25264.133521935681</v>
      </c>
      <c r="AZ44" s="11">
        <f t="shared" si="4"/>
        <v>3.7965146600000015</v>
      </c>
      <c r="BA44" s="12">
        <f t="shared" si="5"/>
        <v>28462.366224575602</v>
      </c>
      <c r="BC44" s="13">
        <f t="shared" si="6"/>
        <v>13.363573971059999</v>
      </c>
      <c r="BD44" s="14">
        <f t="shared" si="7"/>
        <v>24790.424693656521</v>
      </c>
      <c r="BF44" s="15">
        <f t="shared" si="8"/>
        <v>18.384042315597</v>
      </c>
      <c r="BG44" s="16">
        <f t="shared" si="9"/>
        <v>27187.097239144081</v>
      </c>
      <c r="BI44">
        <v>80</v>
      </c>
      <c r="BJ44" t="s">
        <v>76</v>
      </c>
      <c r="BK44" s="2">
        <v>45854.599143518521</v>
      </c>
      <c r="BL44" t="s">
        <v>77</v>
      </c>
      <c r="BM44" t="s">
        <v>13</v>
      </c>
      <c r="BN44">
        <v>0</v>
      </c>
      <c r="BO44">
        <v>2.8069999999999999</v>
      </c>
      <c r="BP44" s="3">
        <v>1643502</v>
      </c>
      <c r="BQ44">
        <v>0</v>
      </c>
      <c r="BR44" t="s">
        <v>14</v>
      </c>
      <c r="BS44" t="s">
        <v>14</v>
      </c>
      <c r="BT44" t="s">
        <v>14</v>
      </c>
      <c r="BU44" t="s">
        <v>14</v>
      </c>
    </row>
    <row r="45" spans="1:73" x14ac:dyDescent="0.35">
      <c r="A45">
        <v>81</v>
      </c>
      <c r="B45" t="s">
        <v>78</v>
      </c>
      <c r="C45" s="2">
        <v>45854.620381944442</v>
      </c>
      <c r="D45" t="s">
        <v>79</v>
      </c>
      <c r="E45" t="s">
        <v>13</v>
      </c>
      <c r="F45">
        <v>0</v>
      </c>
      <c r="G45">
        <v>5.8620000000000001</v>
      </c>
      <c r="H45" s="3">
        <v>38528869</v>
      </c>
      <c r="I45">
        <v>96.954999999999998</v>
      </c>
      <c r="J45" t="s">
        <v>14</v>
      </c>
      <c r="K45" t="s">
        <v>14</v>
      </c>
      <c r="L45" t="s">
        <v>14</v>
      </c>
      <c r="M45" t="s">
        <v>14</v>
      </c>
      <c r="O45">
        <v>81</v>
      </c>
      <c r="P45" t="s">
        <v>78</v>
      </c>
      <c r="Q45" s="2">
        <v>45854.620381944442</v>
      </c>
      <c r="R45" t="s">
        <v>79</v>
      </c>
      <c r="S45" t="s">
        <v>13</v>
      </c>
      <c r="T45">
        <v>0</v>
      </c>
      <c r="U45">
        <v>5.83</v>
      </c>
      <c r="V45" s="3">
        <v>338137</v>
      </c>
      <c r="W45">
        <v>82.05</v>
      </c>
      <c r="X45" t="s">
        <v>14</v>
      </c>
      <c r="Y45" t="s">
        <v>14</v>
      </c>
      <c r="Z45" t="s">
        <v>14</v>
      </c>
      <c r="AA45" t="s">
        <v>14</v>
      </c>
      <c r="AC45">
        <v>81</v>
      </c>
      <c r="AD45" t="s">
        <v>78</v>
      </c>
      <c r="AE45" s="2">
        <v>45854.620381944442</v>
      </c>
      <c r="AF45" t="s">
        <v>79</v>
      </c>
      <c r="AG45" t="s">
        <v>13</v>
      </c>
      <c r="AH45">
        <v>0</v>
      </c>
      <c r="AI45" t="s">
        <v>14</v>
      </c>
      <c r="AJ45" t="s">
        <v>14</v>
      </c>
      <c r="AK45" t="s">
        <v>14</v>
      </c>
      <c r="AL45" t="s">
        <v>14</v>
      </c>
      <c r="AM45" t="s">
        <v>14</v>
      </c>
      <c r="AN45" t="s">
        <v>14</v>
      </c>
      <c r="AO45" t="s">
        <v>14</v>
      </c>
      <c r="AQ45">
        <v>3</v>
      </c>
      <c r="AR45" t="s">
        <v>81</v>
      </c>
      <c r="AS45" s="10">
        <v>81</v>
      </c>
      <c r="AT45" s="15">
        <f t="shared" si="0"/>
        <v>81623.712064002335</v>
      </c>
      <c r="AU45" s="16" t="e">
        <f t="shared" si="1"/>
        <v>#VALUE!</v>
      </c>
      <c r="AW45" s="6">
        <f t="shared" si="2"/>
        <v>81564.608795696768</v>
      </c>
      <c r="AX45" s="7" t="e">
        <f t="shared" si="3"/>
        <v>#VALUE!</v>
      </c>
      <c r="AZ45" s="11">
        <f t="shared" si="4"/>
        <v>83413.407884620014</v>
      </c>
      <c r="BA45" s="12" t="e">
        <f t="shared" si="5"/>
        <v>#VALUE!</v>
      </c>
      <c r="BC45" s="13">
        <f t="shared" si="6"/>
        <v>89443.827146161013</v>
      </c>
      <c r="BD45" s="14" t="e">
        <f t="shared" si="7"/>
        <v>#VALUE!</v>
      </c>
      <c r="BF45" s="15">
        <f t="shared" si="8"/>
        <v>81623.712064002335</v>
      </c>
      <c r="BG45" s="16" t="e">
        <f t="shared" si="9"/>
        <v>#VALUE!</v>
      </c>
      <c r="BI45">
        <v>81</v>
      </c>
      <c r="BJ45" t="s">
        <v>78</v>
      </c>
      <c r="BK45" s="2">
        <v>45854.620381944442</v>
      </c>
      <c r="BL45" t="s">
        <v>79</v>
      </c>
      <c r="BM45" t="s">
        <v>13</v>
      </c>
      <c r="BN45">
        <v>0</v>
      </c>
      <c r="BO45">
        <v>2.8180000000000001</v>
      </c>
      <c r="BP45" s="3">
        <v>1279243</v>
      </c>
      <c r="BQ45">
        <v>0</v>
      </c>
      <c r="BR45" t="s">
        <v>14</v>
      </c>
      <c r="BS45" t="s">
        <v>14</v>
      </c>
      <c r="BT45" t="s">
        <v>14</v>
      </c>
      <c r="BU45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2025-07-17T16:03:50Z</dcterms:modified>
</cp:coreProperties>
</file>