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27DA83AD-9505-43BE-93B8-50619B55B5E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</calcChain>
</file>

<file path=xl/sharedStrings.xml><?xml version="1.0" encoding="utf-8"?>
<sst xmlns="http://schemas.openxmlformats.org/spreadsheetml/2006/main" count="501" uniqueCount="52">
  <si>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</si>
  <si>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</si>
  <si>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</si>
  <si>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</si>
  <si>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</si>
  <si>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</si>
  <si>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</si>
  <si>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</si>
  <si>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</si>
  <si>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</si>
  <si>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</si>
  <si>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</si>
  <si>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</si>
  <si>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</si>
  <si>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</si>
  <si>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</si>
  <si>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</si>
  <si>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</si>
  <si>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</si>
  <si>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</si>
  <si>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</si>
  <si>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</si>
  <si>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</si>
  <si>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</si>
  <si>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</si>
  <si>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</si>
  <si>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</si>
  <si>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</si>
  <si>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</si>
  <si>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</si>
  <si>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</si>
  <si>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</si>
  <si>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</si>
  <si>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</si>
  <si>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FMI20250722_001.gcd</t>
  </si>
  <si>
    <t>QC outside air</t>
  </si>
  <si>
    <t>FMI20250722_002.gcd</t>
  </si>
  <si>
    <t>FMI20250722_003.gcd</t>
  </si>
  <si>
    <t>FMI20250722_004.gcd</t>
  </si>
  <si>
    <t>FMI20250722_005.gcd</t>
  </si>
  <si>
    <t>FMI20250722_006.gcd</t>
  </si>
  <si>
    <t>FMI20250722_007.gcd</t>
  </si>
  <si>
    <t>FMI20250722_008.gcd</t>
  </si>
  <si>
    <t>FMI20250722_009.gcd</t>
  </si>
  <si>
    <t>FMI20250722_010.gcd</t>
  </si>
  <si>
    <t>FMI20250722_011.gcd</t>
  </si>
  <si>
    <t>FMI20250722_012.gcd</t>
  </si>
  <si>
    <t>FMI20250722_013.gcd</t>
  </si>
  <si>
    <t>FMI20250722_014.gcd</t>
  </si>
  <si>
    <t>FMI20250722_015.gcd</t>
  </si>
  <si>
    <t>CO2 interference. Do not use CO2. Use CH4.</t>
  </si>
  <si>
    <t>Syringe sample- not air tight. Discard if numbers don't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</si>
</sst>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2"/>
  <sheetViews>
    <sheetView tabSelected="1" topLeftCell="A6" workbookViewId="0">
      <selection activeCell="AR23" sqref="AR2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30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33</v>
      </c>
      <c r="BE8" s="8"/>
      <c r="BF8" s="5" t="s">
        <v>31</v>
      </c>
      <c r="BG8" s="5" t="s">
        <v>32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34</v>
      </c>
      <c r="C9" s="2">
        <v>45860.541643518518</v>
      </c>
      <c r="D9" t="s">
        <v>35</v>
      </c>
      <c r="E9" t="s">
        <v>13</v>
      </c>
      <c r="F9">
        <v>0</v>
      </c>
      <c r="G9">
        <v>6.0090000000000003</v>
      </c>
      <c r="H9" s="3">
        <v>967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34</v>
      </c>
      <c r="Q9" s="2">
        <v>45860.541643518518</v>
      </c>
      <c r="R9" t="s">
        <v>35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34</v>
      </c>
      <c r="AE9" s="2">
        <v>45860.541643518518</v>
      </c>
      <c r="AF9" t="s">
        <v>35</v>
      </c>
      <c r="AG9" t="s">
        <v>13</v>
      </c>
      <c r="AH9">
        <v>0</v>
      </c>
      <c r="AI9">
        <v>12.212</v>
      </c>
      <c r="AJ9" s="3">
        <v>2034</v>
      </c>
      <c r="AK9">
        <v>0.35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23" si="0">IF(H9&lt;10000,((H9^2*0.000000008493)+(H9*0.003482)+(-3.269)),(IF(H9&lt;200000,((H9^2*-0.000000000263)+(H9*0.002682)+(3.179)),(IF(H9&lt;8000000,((H9^2*-0.000000000005099)+(H9*0.002054)+(174.8)),((V9^2*-0.00000001014)+(V9*0.2415)+(1123)))))))</f>
        <v>0.10603571087699981</v>
      </c>
      <c r="AU9" s="16">
        <f t="shared" ref="AU9:AU23" si="1">IF(AJ9&lt;45000,((-0.00000004907*AJ9^2)+(0.2277*AJ9)+(-134)),((-0.00000001062*AJ9^2)+(0.2147*AJ9)+(590.6)))</f>
        <v>328.93878975508005</v>
      </c>
      <c r="AW9" s="6">
        <f t="shared" ref="AW9:AW23" si="2">IF(H9&lt;10000,((0.0000001453*H9^2)+(0.0008349*H9)+(-1.805)),(IF(H9&lt;700000,((-0.00000000008054*H9^2)+(0.002348*H9)+(-2.47)), ((-0.00000001938*V9^2)+(0.2471*V9)+(226.8)))))</f>
        <v>-0.86178326829999996</v>
      </c>
      <c r="AX9" s="7">
        <f t="shared" ref="AX9:AX23" si="3">(-0.00000002552*AJ9^2)+(0.2067*AJ9)+(-103.7)</f>
        <v>316.62221977887998</v>
      </c>
      <c r="AZ9" s="11">
        <f t="shared" ref="AZ9:AZ23" si="4">IF(H9&lt;10000,((H9^2*0.00000054)+(H9*-0.004765)+(12.72)),(IF(H9&lt;200000,((H9^2*-0.000000001577)+(H9*0.003043)+(-10.42)),(IF(H9&lt;8000000,((H9^2*-0.0000000000186)+(H9*0.00194)+(154.1)),((V9^2*-0.00000002)+(V9*0.2565)+(-1032)))))))</f>
        <v>8.6171930600000017</v>
      </c>
      <c r="BA9" s="12">
        <f t="shared" ref="BA9:BA23" si="5">IF(AJ9&lt;45000,((-0.0000004561*AJ9^2)+(0.244*AJ9)+(-21.72)),((-0.0000000409*AJ9^2)+(0.2477*AJ9)+(-1777)))</f>
        <v>472.68904314839995</v>
      </c>
      <c r="BC9" s="13">
        <f t="shared" ref="BC9:BC23" si="6">IF(H9&lt;10000,((H9^2*0.00000005714)+(H9*0.002453)+(-3.811)),(IF(H9&lt;200000,((H9^2*-0.0000000002888)+(H9*0.002899)+(-4.321)),(IF(H9&lt;8000000,((H9^2*-0.0000000000062)+(H9*0.002143)+(157)),((V9^2*-0.000000031)+(V9*0.2771)+(-709.5)))))))</f>
        <v>-1.3855180145400001</v>
      </c>
      <c r="BD9" s="14">
        <f t="shared" ref="BD9:BD23" si="7">IF(AJ9&lt;45000,((-0.0000000598*AJ9^2)+(0.205*AJ9)+(34.1)),((-0.00000002403*AJ9^2)+(0.2063*AJ9)+(-550.7)))</f>
        <v>450.82259807119999</v>
      </c>
      <c r="BF9" s="15">
        <f t="shared" ref="BF9:BF23" si="8">IF(H9&lt;10000,((H9^2*0.000000008493)+(H9*0.003482)+(-3.269)),(IF(H9&lt;200000,((H9^2*-0.000000000263)+(H9*0.002682)+(3.179)),(IF(H9&lt;8000000,((H9^2*-0.000000000005099)+(H9*0.002054)+(174.8)),((V9^2*-0.00000001014)+(V9*0.2415)+(1123)))))))</f>
        <v>0.10603571087699981</v>
      </c>
      <c r="BG9" s="16">
        <f t="shared" ref="BG9:BG23" si="9">IF(AJ9&lt;45000,((-0.00000004907*AJ9^2)+(0.2277*AJ9)+(-134)),((-0.00000001062*AJ9^2)+(0.2147*AJ9)+(590.6)))</f>
        <v>328.93878975508005</v>
      </c>
      <c r="BI9">
        <v>45</v>
      </c>
      <c r="BJ9" t="s">
        <v>34</v>
      </c>
      <c r="BK9" s="2">
        <v>45860.541643518518</v>
      </c>
      <c r="BL9" t="s">
        <v>35</v>
      </c>
      <c r="BM9" t="s">
        <v>13</v>
      </c>
      <c r="BN9">
        <v>0</v>
      </c>
      <c r="BO9">
        <v>2.7130000000000001</v>
      </c>
      <c r="BP9" s="3">
        <v>4588050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45860.56287037037</v>
      </c>
      <c r="D10" t="s">
        <v>29</v>
      </c>
      <c r="E10" t="s">
        <v>13</v>
      </c>
      <c r="F10">
        <v>0</v>
      </c>
      <c r="G10">
        <v>5.9850000000000003</v>
      </c>
      <c r="H10" s="3">
        <v>1070035</v>
      </c>
      <c r="I10">
        <v>2.4180000000000001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45860.56287037037</v>
      </c>
      <c r="R10" t="s">
        <v>29</v>
      </c>
      <c r="S10" t="s">
        <v>13</v>
      </c>
      <c r="T10">
        <v>0</v>
      </c>
      <c r="U10">
        <v>5.9359999999999999</v>
      </c>
      <c r="V10" s="3">
        <v>8117</v>
      </c>
      <c r="W10">
        <v>2.0979999999999999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45860.56287037037</v>
      </c>
      <c r="AF10" t="s">
        <v>29</v>
      </c>
      <c r="AG10" t="s">
        <v>13</v>
      </c>
      <c r="AH10">
        <v>0</v>
      </c>
      <c r="AI10">
        <v>12.173</v>
      </c>
      <c r="AJ10" s="3">
        <v>7890</v>
      </c>
      <c r="AK10">
        <v>1.6339999999999999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2366.8136629786536</v>
      </c>
      <c r="AU10" s="16">
        <f t="shared" si="1"/>
        <v>1659.4982894530001</v>
      </c>
      <c r="AW10" s="6">
        <f t="shared" si="2"/>
        <v>2231.23383534718</v>
      </c>
      <c r="AX10" s="7">
        <f t="shared" si="3"/>
        <v>1525.5743264079999</v>
      </c>
      <c r="AZ10" s="11">
        <f t="shared" si="4"/>
        <v>2208.6713668372149</v>
      </c>
      <c r="BA10" s="12">
        <f t="shared" si="5"/>
        <v>1875.0468171899997</v>
      </c>
      <c r="BC10" s="13">
        <f t="shared" si="6"/>
        <v>2442.986160612405</v>
      </c>
      <c r="BD10" s="14">
        <f t="shared" si="7"/>
        <v>1647.8273244199997</v>
      </c>
      <c r="BF10" s="15">
        <f t="shared" si="8"/>
        <v>2366.8136629786536</v>
      </c>
      <c r="BG10" s="16">
        <f t="shared" si="9"/>
        <v>1659.4982894530001</v>
      </c>
      <c r="BI10">
        <v>46</v>
      </c>
      <c r="BJ10" t="s">
        <v>36</v>
      </c>
      <c r="BK10" s="2">
        <v>45860.56287037037</v>
      </c>
      <c r="BL10" t="s">
        <v>29</v>
      </c>
      <c r="BM10" t="s">
        <v>13</v>
      </c>
      <c r="BN10">
        <v>0</v>
      </c>
      <c r="BO10">
        <v>2.7</v>
      </c>
      <c r="BP10" s="3">
        <v>4815123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45860.584074074075</v>
      </c>
      <c r="D11" t="s">
        <v>28</v>
      </c>
      <c r="E11" t="s">
        <v>13</v>
      </c>
      <c r="F11">
        <v>0</v>
      </c>
      <c r="G11">
        <v>6.0039999999999996</v>
      </c>
      <c r="H11" s="3">
        <v>2116</v>
      </c>
      <c r="I11">
        <v>5.0000000000000001E-3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45860.584074074075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45860.584074074075</v>
      </c>
      <c r="AF11" t="s">
        <v>28</v>
      </c>
      <c r="AG11" t="s">
        <v>13</v>
      </c>
      <c r="AH11">
        <v>0</v>
      </c>
      <c r="AI11">
        <v>12.175000000000001</v>
      </c>
      <c r="AJ11" s="3">
        <v>1547</v>
      </c>
      <c r="AK11">
        <v>0.24299999999999999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4.1369390338079999</v>
      </c>
      <c r="AU11" s="16">
        <f t="shared" si="1"/>
        <v>218.13446523437005</v>
      </c>
      <c r="AW11" s="6">
        <f t="shared" si="2"/>
        <v>0.61222275680000027</v>
      </c>
      <c r="AX11" s="7">
        <f t="shared" si="3"/>
        <v>216.00382530632004</v>
      </c>
      <c r="AZ11" s="11">
        <f t="shared" si="4"/>
        <v>5.0550862399999996</v>
      </c>
      <c r="BA11" s="12">
        <f t="shared" si="5"/>
        <v>354.65645737509999</v>
      </c>
      <c r="BC11" s="13">
        <f t="shared" si="6"/>
        <v>1.6353898358399999</v>
      </c>
      <c r="BD11" s="14">
        <f t="shared" si="7"/>
        <v>351.09188610180001</v>
      </c>
      <c r="BF11" s="15">
        <f t="shared" si="8"/>
        <v>4.1369390338079999</v>
      </c>
      <c r="BG11" s="16">
        <f t="shared" si="9"/>
        <v>218.13446523437005</v>
      </c>
      <c r="BI11">
        <v>47</v>
      </c>
      <c r="BJ11" t="s">
        <v>37</v>
      </c>
      <c r="BK11" s="2">
        <v>45860.584074074075</v>
      </c>
      <c r="BL11" t="s">
        <v>28</v>
      </c>
      <c r="BM11" t="s">
        <v>13</v>
      </c>
      <c r="BN11">
        <v>0</v>
      </c>
      <c r="BO11">
        <v>2.6989999999999998</v>
      </c>
      <c r="BP11" s="3">
        <v>4867125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45860.605243055557</v>
      </c>
      <c r="D12">
        <v>270</v>
      </c>
      <c r="E12" t="s">
        <v>13</v>
      </c>
      <c r="F12">
        <v>0</v>
      </c>
      <c r="G12">
        <v>6.0430000000000001</v>
      </c>
      <c r="H12" s="3">
        <v>862</v>
      </c>
      <c r="I12">
        <v>2E-3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45860.605243055557</v>
      </c>
      <c r="R12">
        <v>270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45860.605243055557</v>
      </c>
      <c r="AF12">
        <v>270</v>
      </c>
      <c r="AG12" t="s">
        <v>13</v>
      </c>
      <c r="AH12">
        <v>0</v>
      </c>
      <c r="AI12">
        <v>12.028</v>
      </c>
      <c r="AJ12" s="3">
        <v>126190</v>
      </c>
      <c r="AK12">
        <v>27.344000000000001</v>
      </c>
      <c r="AL12" t="s">
        <v>14</v>
      </c>
      <c r="AM12" t="s">
        <v>14</v>
      </c>
      <c r="AN12" t="s">
        <v>14</v>
      </c>
      <c r="AO12" t="s">
        <v>14</v>
      </c>
      <c r="AQ12">
        <v>2</v>
      </c>
      <c r="AR12" t="s">
        <v>51</v>
      </c>
      <c r="AS12" s="10">
        <v>48</v>
      </c>
      <c r="AT12" s="15">
        <f t="shared" si="0"/>
        <v>-0.26120532730800017</v>
      </c>
      <c r="AU12" s="16">
        <f t="shared" si="1"/>
        <v>27514.481011017997</v>
      </c>
      <c r="AW12" s="6">
        <f t="shared" si="2"/>
        <v>-0.97735190679999995</v>
      </c>
      <c r="AX12" s="7">
        <f t="shared" si="3"/>
        <v>25573.394661127997</v>
      </c>
      <c r="AZ12" s="11">
        <f t="shared" si="4"/>
        <v>9.0138137600000015</v>
      </c>
      <c r="BA12" s="12">
        <f t="shared" si="5"/>
        <v>28828.974831510001</v>
      </c>
      <c r="BC12" s="13">
        <f t="shared" si="6"/>
        <v>-1.6540564658400001</v>
      </c>
      <c r="BD12" s="14">
        <f t="shared" si="7"/>
        <v>25099.645296117003</v>
      </c>
      <c r="BF12" s="15">
        <f t="shared" si="8"/>
        <v>-0.26120532730800017</v>
      </c>
      <c r="BG12" s="16">
        <f t="shared" si="9"/>
        <v>27514.481011017997</v>
      </c>
      <c r="BI12">
        <v>48</v>
      </c>
      <c r="BJ12" t="s">
        <v>38</v>
      </c>
      <c r="BK12" s="2">
        <v>45860.605243055557</v>
      </c>
      <c r="BL12">
        <v>270</v>
      </c>
      <c r="BM12" t="s">
        <v>13</v>
      </c>
      <c r="BN12">
        <v>0</v>
      </c>
      <c r="BO12">
        <v>2.8660000000000001</v>
      </c>
      <c r="BP12" s="3">
        <v>622423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45860.626469907409</v>
      </c>
      <c r="D13">
        <v>159</v>
      </c>
      <c r="E13" t="s">
        <v>13</v>
      </c>
      <c r="F13">
        <v>0</v>
      </c>
      <c r="G13">
        <v>5.9939999999999998</v>
      </c>
      <c r="H13" s="3">
        <v>87421</v>
      </c>
      <c r="I13">
        <v>0.19700000000000001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45860.626469907409</v>
      </c>
      <c r="R13">
        <v>159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45860.626469907409</v>
      </c>
      <c r="AF13">
        <v>159</v>
      </c>
      <c r="AG13" t="s">
        <v>13</v>
      </c>
      <c r="AH13">
        <v>0</v>
      </c>
      <c r="AI13" t="s">
        <v>14</v>
      </c>
      <c r="AJ13" s="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Q13">
        <v>2</v>
      </c>
      <c r="AR13" t="s">
        <v>50</v>
      </c>
      <c r="AS13" s="10">
        <v>49</v>
      </c>
      <c r="AT13" s="15">
        <f t="shared" si="0"/>
        <v>235.632162583617</v>
      </c>
      <c r="AU13" s="16" t="e">
        <f t="shared" si="1"/>
        <v>#VALUE!</v>
      </c>
      <c r="AW13" s="6">
        <f t="shared" si="2"/>
        <v>202.17898658784983</v>
      </c>
      <c r="AX13" s="7" t="e">
        <f t="shared" si="3"/>
        <v>#VALUE!</v>
      </c>
      <c r="AZ13" s="11">
        <f t="shared" si="4"/>
        <v>243.54998893294302</v>
      </c>
      <c r="BA13" s="12" t="e">
        <f t="shared" si="5"/>
        <v>#VALUE!</v>
      </c>
      <c r="BC13" s="13">
        <f t="shared" si="6"/>
        <v>246.9053448575992</v>
      </c>
      <c r="BD13" s="14" t="e">
        <f t="shared" si="7"/>
        <v>#VALUE!</v>
      </c>
      <c r="BF13" s="15">
        <f t="shared" si="8"/>
        <v>235.632162583617</v>
      </c>
      <c r="BG13" s="16" t="e">
        <f t="shared" si="9"/>
        <v>#VALUE!</v>
      </c>
      <c r="BI13">
        <v>49</v>
      </c>
      <c r="BJ13" t="s">
        <v>39</v>
      </c>
      <c r="BK13" s="2">
        <v>45860.626469907409</v>
      </c>
      <c r="BL13">
        <v>159</v>
      </c>
      <c r="BM13" t="s">
        <v>13</v>
      </c>
      <c r="BN13">
        <v>0</v>
      </c>
      <c r="BO13">
        <v>2.867</v>
      </c>
      <c r="BP13" s="3">
        <v>619130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45860.647696759261</v>
      </c>
      <c r="D14">
        <v>57</v>
      </c>
      <c r="E14" t="s">
        <v>13</v>
      </c>
      <c r="F14">
        <v>0</v>
      </c>
      <c r="G14">
        <v>5.9859999999999998</v>
      </c>
      <c r="H14" s="3">
        <v>108564</v>
      </c>
      <c r="I14">
        <v>0.245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45860.647696759261</v>
      </c>
      <c r="R14">
        <v>57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45860.647696759261</v>
      </c>
      <c r="AF14">
        <v>57</v>
      </c>
      <c r="AG14" t="s">
        <v>13</v>
      </c>
      <c r="AH14">
        <v>0</v>
      </c>
      <c r="AI14">
        <v>12.2</v>
      </c>
      <c r="AJ14" s="3">
        <v>325443</v>
      </c>
      <c r="AK14">
        <v>69.680000000000007</v>
      </c>
      <c r="AL14" t="s">
        <v>14</v>
      </c>
      <c r="AM14" t="s">
        <v>14</v>
      </c>
      <c r="AN14" t="s">
        <v>14</v>
      </c>
      <c r="AO14" t="s">
        <v>14</v>
      </c>
      <c r="AQ14">
        <v>2</v>
      </c>
      <c r="AR14" t="s">
        <v>51</v>
      </c>
      <c r="AS14" s="10">
        <v>50</v>
      </c>
      <c r="AT14" s="15">
        <f t="shared" si="0"/>
        <v>291.24789262875197</v>
      </c>
      <c r="AU14" s="16">
        <f t="shared" si="1"/>
        <v>69338.414486835623</v>
      </c>
      <c r="AW14" s="6">
        <f t="shared" si="2"/>
        <v>251.48901611558816</v>
      </c>
      <c r="AX14" s="7">
        <f t="shared" si="3"/>
        <v>64462.464607725524</v>
      </c>
      <c r="AZ14" s="11">
        <f t="shared" si="4"/>
        <v>301.35350591460798</v>
      </c>
      <c r="BA14" s="12">
        <f t="shared" si="5"/>
        <v>74503.383418415906</v>
      </c>
      <c r="BC14" s="13">
        <f t="shared" si="6"/>
        <v>307.0021981626752</v>
      </c>
      <c r="BD14" s="14">
        <f t="shared" si="7"/>
        <v>64043.097995636534</v>
      </c>
      <c r="BF14" s="15">
        <f t="shared" si="8"/>
        <v>291.24789262875197</v>
      </c>
      <c r="BG14" s="16">
        <f t="shared" si="9"/>
        <v>69338.414486835623</v>
      </c>
      <c r="BI14">
        <v>50</v>
      </c>
      <c r="BJ14" t="s">
        <v>40</v>
      </c>
      <c r="BK14" s="2">
        <v>45860.647696759261</v>
      </c>
      <c r="BL14">
        <v>57</v>
      </c>
      <c r="BM14" t="s">
        <v>13</v>
      </c>
      <c r="BN14">
        <v>0</v>
      </c>
      <c r="BO14">
        <v>2.8519999999999999</v>
      </c>
      <c r="BP14" s="3">
        <v>734811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45860.668935185182</v>
      </c>
      <c r="D15">
        <v>38</v>
      </c>
      <c r="E15" t="s">
        <v>13</v>
      </c>
      <c r="F15">
        <v>0</v>
      </c>
      <c r="G15">
        <v>5.9930000000000003</v>
      </c>
      <c r="H15" s="3">
        <v>5997</v>
      </c>
      <c r="I15">
        <v>1.4E-2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45860.668935185182</v>
      </c>
      <c r="R15">
        <v>38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45860.668935185182</v>
      </c>
      <c r="AF15">
        <v>38</v>
      </c>
      <c r="AG15" t="s">
        <v>13</v>
      </c>
      <c r="AH15">
        <v>0</v>
      </c>
      <c r="AI15">
        <v>12.098000000000001</v>
      </c>
      <c r="AJ15" s="3">
        <v>34197</v>
      </c>
      <c r="AK15">
        <v>7.39</v>
      </c>
      <c r="AL15" t="s">
        <v>14</v>
      </c>
      <c r="AM15" t="s">
        <v>14</v>
      </c>
      <c r="AN15" t="s">
        <v>14</v>
      </c>
      <c r="AO15" t="s">
        <v>14</v>
      </c>
      <c r="AQ15">
        <v>2</v>
      </c>
      <c r="AR15" t="s">
        <v>51</v>
      </c>
      <c r="AS15" s="10">
        <v>51</v>
      </c>
      <c r="AT15" s="15">
        <f t="shared" si="0"/>
        <v>17.917996328436999</v>
      </c>
      <c r="AU15" s="16">
        <f t="shared" si="1"/>
        <v>7595.2727339223711</v>
      </c>
      <c r="AW15" s="6">
        <f t="shared" si="2"/>
        <v>8.4274658077000009</v>
      </c>
      <c r="AX15" s="7">
        <f t="shared" si="3"/>
        <v>6934.9759236743203</v>
      </c>
      <c r="AZ15" s="11">
        <f t="shared" si="4"/>
        <v>3.5648598600000003</v>
      </c>
      <c r="BA15" s="12">
        <f t="shared" si="5"/>
        <v>7788.9687836150988</v>
      </c>
      <c r="BC15" s="13">
        <f t="shared" si="6"/>
        <v>12.954624474260001</v>
      </c>
      <c r="BD15" s="14">
        <f t="shared" si="7"/>
        <v>6974.5527984217997</v>
      </c>
      <c r="BF15" s="15">
        <f t="shared" si="8"/>
        <v>17.917996328436999</v>
      </c>
      <c r="BG15" s="16">
        <f t="shared" si="9"/>
        <v>7595.2727339223711</v>
      </c>
      <c r="BI15">
        <v>51</v>
      </c>
      <c r="BJ15" t="s">
        <v>41</v>
      </c>
      <c r="BK15" s="2">
        <v>45860.668935185182</v>
      </c>
      <c r="BL15">
        <v>38</v>
      </c>
      <c r="BM15" t="s">
        <v>13</v>
      </c>
      <c r="BN15">
        <v>0</v>
      </c>
      <c r="BO15">
        <v>2.855</v>
      </c>
      <c r="BP15" s="3">
        <v>694940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45860.690150462964</v>
      </c>
      <c r="D16">
        <v>327</v>
      </c>
      <c r="E16" t="s">
        <v>13</v>
      </c>
      <c r="F16">
        <v>0</v>
      </c>
      <c r="G16">
        <v>5.9359999999999999</v>
      </c>
      <c r="H16" s="3">
        <v>20373851</v>
      </c>
      <c r="I16">
        <v>48.438000000000002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45860.690150462964</v>
      </c>
      <c r="R16">
        <v>327</v>
      </c>
      <c r="S16" t="s">
        <v>13</v>
      </c>
      <c r="T16">
        <v>0</v>
      </c>
      <c r="U16">
        <v>5.8890000000000002</v>
      </c>
      <c r="V16" s="3">
        <v>143191</v>
      </c>
      <c r="W16">
        <v>35.21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45860.690150462964</v>
      </c>
      <c r="AF16">
        <v>327</v>
      </c>
      <c r="AG16" t="s">
        <v>13</v>
      </c>
      <c r="AH16">
        <v>0</v>
      </c>
      <c r="AI16">
        <v>12.018000000000001</v>
      </c>
      <c r="AJ16" s="3">
        <v>125339</v>
      </c>
      <c r="AK16">
        <v>27.161000000000001</v>
      </c>
      <c r="AL16" t="s">
        <v>14</v>
      </c>
      <c r="AM16" t="s">
        <v>14</v>
      </c>
      <c r="AN16" t="s">
        <v>14</v>
      </c>
      <c r="AO16" t="s">
        <v>14</v>
      </c>
      <c r="AQ16">
        <v>2</v>
      </c>
      <c r="AR16" t="s">
        <v>51</v>
      </c>
      <c r="AS16" s="10">
        <v>52</v>
      </c>
      <c r="AT16" s="15">
        <f t="shared" si="0"/>
        <v>35495.719362442658</v>
      </c>
      <c r="AU16" s="16">
        <f t="shared" si="1"/>
        <v>27334.044534538978</v>
      </c>
      <c r="AW16" s="6">
        <f t="shared" si="2"/>
        <v>35211.935121118222</v>
      </c>
      <c r="AX16" s="7">
        <f t="shared" si="3"/>
        <v>25402.955547216079</v>
      </c>
      <c r="AZ16" s="11">
        <f t="shared" si="4"/>
        <v>35286.418250380004</v>
      </c>
      <c r="BA16" s="12">
        <f t="shared" si="5"/>
        <v>28626.936824731099</v>
      </c>
      <c r="BC16" s="13">
        <f t="shared" si="6"/>
        <v>38333.112563089002</v>
      </c>
      <c r="BD16" s="14">
        <f t="shared" si="7"/>
        <v>24929.227645948373</v>
      </c>
      <c r="BF16" s="15">
        <f t="shared" si="8"/>
        <v>35495.719362442658</v>
      </c>
      <c r="BG16" s="16">
        <f t="shared" si="9"/>
        <v>27334.044534538978</v>
      </c>
      <c r="BI16">
        <v>52</v>
      </c>
      <c r="BJ16" t="s">
        <v>42</v>
      </c>
      <c r="BK16" s="2">
        <v>45860.690150462964</v>
      </c>
      <c r="BL16">
        <v>327</v>
      </c>
      <c r="BM16" t="s">
        <v>13</v>
      </c>
      <c r="BN16">
        <v>0</v>
      </c>
      <c r="BO16">
        <v>2.8620000000000001</v>
      </c>
      <c r="BP16" s="3">
        <v>543942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45860.711365740739</v>
      </c>
      <c r="D17">
        <v>268</v>
      </c>
      <c r="E17" t="s">
        <v>13</v>
      </c>
      <c r="F17">
        <v>0</v>
      </c>
      <c r="G17">
        <v>5.9889999999999999</v>
      </c>
      <c r="H17" s="3">
        <v>15099</v>
      </c>
      <c r="I17">
        <v>3.4000000000000002E-2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45860.711365740739</v>
      </c>
      <c r="R17">
        <v>268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45860.711365740739</v>
      </c>
      <c r="AF17">
        <v>268</v>
      </c>
      <c r="AG17" t="s">
        <v>13</v>
      </c>
      <c r="AH17">
        <v>0</v>
      </c>
      <c r="AI17">
        <v>12.138999999999999</v>
      </c>
      <c r="AJ17" s="3">
        <v>2777</v>
      </c>
      <c r="AK17">
        <v>0.51300000000000001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51</v>
      </c>
      <c r="AS17" s="10">
        <v>53</v>
      </c>
      <c r="AT17" s="15">
        <f t="shared" si="0"/>
        <v>43.614559312337001</v>
      </c>
      <c r="AU17" s="16">
        <f t="shared" si="1"/>
        <v>497.94448545797002</v>
      </c>
      <c r="AW17" s="6">
        <f t="shared" si="2"/>
        <v>32.964090506827453</v>
      </c>
      <c r="AX17" s="7">
        <f t="shared" si="3"/>
        <v>470.10909667592006</v>
      </c>
      <c r="AZ17" s="11">
        <f t="shared" si="4"/>
        <v>35.166732853823</v>
      </c>
      <c r="BA17" s="12">
        <f t="shared" si="5"/>
        <v>652.35068040309989</v>
      </c>
      <c r="BC17" s="13">
        <f t="shared" si="6"/>
        <v>39.385160433471206</v>
      </c>
      <c r="BD17" s="14">
        <f t="shared" si="7"/>
        <v>602.92383860580003</v>
      </c>
      <c r="BF17" s="15">
        <f t="shared" si="8"/>
        <v>43.614559312337001</v>
      </c>
      <c r="BG17" s="16">
        <f t="shared" si="9"/>
        <v>497.94448545797002</v>
      </c>
      <c r="BI17">
        <v>53</v>
      </c>
      <c r="BJ17" t="s">
        <v>43</v>
      </c>
      <c r="BK17" s="2">
        <v>45860.711365740739</v>
      </c>
      <c r="BL17">
        <v>268</v>
      </c>
      <c r="BM17" t="s">
        <v>13</v>
      </c>
      <c r="BN17">
        <v>0</v>
      </c>
      <c r="BO17">
        <v>2.85</v>
      </c>
      <c r="BP17" s="3">
        <v>787854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45860.732581018521</v>
      </c>
      <c r="D18">
        <v>192</v>
      </c>
      <c r="E18" t="s">
        <v>13</v>
      </c>
      <c r="F18">
        <v>0</v>
      </c>
      <c r="G18">
        <v>5.9039999999999999</v>
      </c>
      <c r="H18" s="3">
        <v>29532330</v>
      </c>
      <c r="I18">
        <v>72.161000000000001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45860.732581018521</v>
      </c>
      <c r="R18">
        <v>192</v>
      </c>
      <c r="S18" t="s">
        <v>13</v>
      </c>
      <c r="T18">
        <v>0</v>
      </c>
      <c r="U18">
        <v>5.8620000000000001</v>
      </c>
      <c r="V18" s="3">
        <v>223459</v>
      </c>
      <c r="W18">
        <v>54.628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45860.732581018521</v>
      </c>
      <c r="AF18">
        <v>192</v>
      </c>
      <c r="AG18" t="s">
        <v>13</v>
      </c>
      <c r="AH18">
        <v>0</v>
      </c>
      <c r="AI18" t="s">
        <v>14</v>
      </c>
      <c r="AJ18" s="3" t="s">
        <v>14</v>
      </c>
      <c r="AK18" t="s">
        <v>14</v>
      </c>
      <c r="AL18" t="s">
        <v>14</v>
      </c>
      <c r="AM18" t="s">
        <v>14</v>
      </c>
      <c r="AN18" t="s">
        <v>14</v>
      </c>
      <c r="AO18" t="s">
        <v>14</v>
      </c>
      <c r="AQ18">
        <v>2</v>
      </c>
      <c r="AR18" t="s">
        <v>50</v>
      </c>
      <c r="AS18" s="10">
        <v>54</v>
      </c>
      <c r="AT18" s="15">
        <f t="shared" si="0"/>
        <v>54582.01850373466</v>
      </c>
      <c r="AU18" s="16" t="e">
        <f t="shared" si="1"/>
        <v>#VALUE!</v>
      </c>
      <c r="AW18" s="6">
        <f t="shared" si="2"/>
        <v>54475.799439682225</v>
      </c>
      <c r="AX18" s="7" t="e">
        <f t="shared" si="3"/>
        <v>#VALUE!</v>
      </c>
      <c r="AZ18" s="11">
        <f t="shared" si="4"/>
        <v>55286.555006380004</v>
      </c>
      <c r="BA18" s="12" t="e">
        <f t="shared" si="5"/>
        <v>#VALUE!</v>
      </c>
      <c r="BC18" s="13">
        <f t="shared" si="6"/>
        <v>59663.037234889001</v>
      </c>
      <c r="BD18" s="14" t="e">
        <f t="shared" si="7"/>
        <v>#VALUE!</v>
      </c>
      <c r="BF18" s="15">
        <f t="shared" si="8"/>
        <v>54582.01850373466</v>
      </c>
      <c r="BG18" s="16" t="e">
        <f t="shared" si="9"/>
        <v>#VALUE!</v>
      </c>
      <c r="BI18">
        <v>54</v>
      </c>
      <c r="BJ18" t="s">
        <v>44</v>
      </c>
      <c r="BK18" s="2">
        <v>45860.732581018521</v>
      </c>
      <c r="BL18">
        <v>192</v>
      </c>
      <c r="BM18" t="s">
        <v>13</v>
      </c>
      <c r="BN18">
        <v>0</v>
      </c>
      <c r="BO18">
        <v>2.8639999999999999</v>
      </c>
      <c r="BP18" s="3">
        <v>488034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45860.753807870373</v>
      </c>
      <c r="D19">
        <v>175</v>
      </c>
      <c r="E19" t="s">
        <v>13</v>
      </c>
      <c r="F19">
        <v>0</v>
      </c>
      <c r="G19">
        <v>5.9930000000000003</v>
      </c>
      <c r="H19" s="3">
        <v>18187</v>
      </c>
      <c r="I19">
        <v>4.1000000000000002E-2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45860.753807870373</v>
      </c>
      <c r="R19">
        <v>175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45860.753807870373</v>
      </c>
      <c r="AF19">
        <v>175</v>
      </c>
      <c r="AG19" t="s">
        <v>13</v>
      </c>
      <c r="AH19">
        <v>0</v>
      </c>
      <c r="AI19">
        <v>12.124000000000001</v>
      </c>
      <c r="AJ19" s="3">
        <v>4995</v>
      </c>
      <c r="AK19">
        <v>0.999</v>
      </c>
      <c r="AL19" t="s">
        <v>14</v>
      </c>
      <c r="AM19" t="s">
        <v>14</v>
      </c>
      <c r="AN19" t="s">
        <v>14</v>
      </c>
      <c r="AO19" t="s">
        <v>14</v>
      </c>
      <c r="AQ19">
        <v>2</v>
      </c>
      <c r="AR19" t="s">
        <v>51</v>
      </c>
      <c r="AS19" s="10">
        <v>55</v>
      </c>
      <c r="AT19" s="15">
        <f t="shared" si="0"/>
        <v>51.869542287152996</v>
      </c>
      <c r="AU19" s="16">
        <f t="shared" si="1"/>
        <v>1002.1372022732501</v>
      </c>
      <c r="AW19" s="6">
        <f t="shared" si="2"/>
        <v>40.206436028316737</v>
      </c>
      <c r="AX19" s="7">
        <f t="shared" si="3"/>
        <v>928.12977536199992</v>
      </c>
      <c r="AZ19" s="11">
        <f t="shared" si="4"/>
        <v>44.401421489886999</v>
      </c>
      <c r="BA19" s="12">
        <f t="shared" si="5"/>
        <v>1185.6802935974999</v>
      </c>
      <c r="BC19" s="13">
        <f t="shared" si="6"/>
        <v>48.307587499352806</v>
      </c>
      <c r="BD19" s="14">
        <f t="shared" si="7"/>
        <v>1056.5829885049998</v>
      </c>
      <c r="BF19" s="15">
        <f t="shared" si="8"/>
        <v>51.869542287152996</v>
      </c>
      <c r="BG19" s="16">
        <f t="shared" si="9"/>
        <v>1002.1372022732501</v>
      </c>
      <c r="BI19">
        <v>55</v>
      </c>
      <c r="BJ19" t="s">
        <v>45</v>
      </c>
      <c r="BK19" s="2">
        <v>45860.753807870373</v>
      </c>
      <c r="BL19">
        <v>175</v>
      </c>
      <c r="BM19" t="s">
        <v>13</v>
      </c>
      <c r="BN19">
        <v>0</v>
      </c>
      <c r="BO19">
        <v>2.8570000000000002</v>
      </c>
      <c r="BP19" s="3">
        <v>747310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45860.775057870371</v>
      </c>
      <c r="D20">
        <v>257</v>
      </c>
      <c r="E20" t="s">
        <v>13</v>
      </c>
      <c r="F20">
        <v>0</v>
      </c>
      <c r="G20">
        <v>6.0119999999999996</v>
      </c>
      <c r="H20" s="3">
        <v>1621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45860.775057870371</v>
      </c>
      <c r="R20">
        <v>257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45860.775057870371</v>
      </c>
      <c r="AF20">
        <v>257</v>
      </c>
      <c r="AG20" t="s">
        <v>13</v>
      </c>
      <c r="AH20">
        <v>0</v>
      </c>
      <c r="AI20">
        <v>12.007999999999999</v>
      </c>
      <c r="AJ20" s="3">
        <v>132947</v>
      </c>
      <c r="AK20">
        <v>28.8</v>
      </c>
      <c r="AL20" t="s">
        <v>14</v>
      </c>
      <c r="AM20" t="s">
        <v>14</v>
      </c>
      <c r="AN20" t="s">
        <v>14</v>
      </c>
      <c r="AO20" t="s">
        <v>14</v>
      </c>
      <c r="AQ20">
        <v>2</v>
      </c>
      <c r="AR20" t="s">
        <v>51</v>
      </c>
      <c r="AS20" s="10">
        <v>56</v>
      </c>
      <c r="AT20" s="15">
        <f t="shared" si="0"/>
        <v>2.3976385550129997</v>
      </c>
      <c r="AU20" s="16">
        <f t="shared" si="1"/>
        <v>28946.613410928418</v>
      </c>
      <c r="AW20" s="6">
        <f t="shared" si="2"/>
        <v>-6.9830862700000162E-2</v>
      </c>
      <c r="AX20" s="7">
        <f t="shared" si="3"/>
        <v>26925.381329274318</v>
      </c>
      <c r="AZ20" s="11">
        <f t="shared" si="4"/>
        <v>6.4148611400000002</v>
      </c>
      <c r="BA20" s="12">
        <f t="shared" si="5"/>
        <v>30431.068293311902</v>
      </c>
      <c r="BC20" s="13">
        <f t="shared" si="6"/>
        <v>0.31545640674000008</v>
      </c>
      <c r="BD20" s="14">
        <f t="shared" si="7"/>
        <v>26451.538137439729</v>
      </c>
      <c r="BF20" s="15">
        <f t="shared" si="8"/>
        <v>2.3976385550129997</v>
      </c>
      <c r="BG20" s="16">
        <f t="shared" si="9"/>
        <v>28946.613410928418</v>
      </c>
      <c r="BI20">
        <v>56</v>
      </c>
      <c r="BJ20" t="s">
        <v>46</v>
      </c>
      <c r="BK20" s="2">
        <v>45860.775057870371</v>
      </c>
      <c r="BL20">
        <v>257</v>
      </c>
      <c r="BM20" t="s">
        <v>13</v>
      </c>
      <c r="BN20">
        <v>0</v>
      </c>
      <c r="BO20">
        <v>2.8639999999999999</v>
      </c>
      <c r="BP20" s="3">
        <v>654649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45860.796273148146</v>
      </c>
      <c r="D21">
        <v>388</v>
      </c>
      <c r="E21" t="s">
        <v>13</v>
      </c>
      <c r="F21">
        <v>0</v>
      </c>
      <c r="G21">
        <v>5.992</v>
      </c>
      <c r="H21" s="3">
        <v>13594</v>
      </c>
      <c r="I21">
        <v>3.1E-2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45860.796273148146</v>
      </c>
      <c r="R21">
        <v>388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45860.796273148146</v>
      </c>
      <c r="AF21">
        <v>388</v>
      </c>
      <c r="AG21" t="s">
        <v>13</v>
      </c>
      <c r="AH21">
        <v>0</v>
      </c>
      <c r="AI21" t="s">
        <v>14</v>
      </c>
      <c r="AJ21" s="3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Q21">
        <v>2</v>
      </c>
      <c r="AR21" t="s">
        <v>50</v>
      </c>
      <c r="AS21" s="10">
        <v>57</v>
      </c>
      <c r="AT21" s="15">
        <f t="shared" si="0"/>
        <v>39.589506432132005</v>
      </c>
      <c r="AU21" s="16" t="e">
        <f t="shared" si="1"/>
        <v>#VALUE!</v>
      </c>
      <c r="AW21" s="6">
        <f t="shared" si="2"/>
        <v>29.433828462828561</v>
      </c>
      <c r="AX21" s="7" t="e">
        <f t="shared" si="3"/>
        <v>#VALUE!</v>
      </c>
      <c r="AZ21" s="11">
        <f t="shared" si="4"/>
        <v>30.655117389628003</v>
      </c>
      <c r="BA21" s="12" t="e">
        <f t="shared" si="5"/>
        <v>#VALUE!</v>
      </c>
      <c r="BC21" s="13">
        <f t="shared" si="6"/>
        <v>35.034636673763202</v>
      </c>
      <c r="BD21" s="14" t="e">
        <f t="shared" si="7"/>
        <v>#VALUE!</v>
      </c>
      <c r="BF21" s="15">
        <f t="shared" si="8"/>
        <v>39.589506432132005</v>
      </c>
      <c r="BG21" s="16" t="e">
        <f t="shared" si="9"/>
        <v>#VALUE!</v>
      </c>
      <c r="BI21">
        <v>57</v>
      </c>
      <c r="BJ21" t="s">
        <v>47</v>
      </c>
      <c r="BK21" s="2">
        <v>45860.796273148146</v>
      </c>
      <c r="BL21">
        <v>388</v>
      </c>
      <c r="BM21" t="s">
        <v>13</v>
      </c>
      <c r="BN21">
        <v>0</v>
      </c>
      <c r="BO21">
        <v>2.86</v>
      </c>
      <c r="BP21" s="3">
        <v>666534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45860.817499999997</v>
      </c>
      <c r="D22">
        <v>227</v>
      </c>
      <c r="E22" t="s">
        <v>13</v>
      </c>
      <c r="F22">
        <v>0</v>
      </c>
      <c r="G22">
        <v>6.008</v>
      </c>
      <c r="H22" s="3">
        <v>779</v>
      </c>
      <c r="I22">
        <v>2E-3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45860.817499999997</v>
      </c>
      <c r="R22">
        <v>227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45860.817499999997</v>
      </c>
      <c r="AF22">
        <v>227</v>
      </c>
      <c r="AG22" t="s">
        <v>13</v>
      </c>
      <c r="AH22">
        <v>0</v>
      </c>
      <c r="AI22" t="s">
        <v>14</v>
      </c>
      <c r="AJ22" t="s">
        <v>14</v>
      </c>
      <c r="AK22" t="s">
        <v>14</v>
      </c>
      <c r="AL22" t="s">
        <v>14</v>
      </c>
      <c r="AM22" t="s">
        <v>14</v>
      </c>
      <c r="AN22" t="s">
        <v>14</v>
      </c>
      <c r="AO22" t="s">
        <v>14</v>
      </c>
      <c r="AQ22">
        <v>2</v>
      </c>
      <c r="AR22" t="s">
        <v>50</v>
      </c>
      <c r="AS22" s="10">
        <v>58</v>
      </c>
      <c r="AT22" s="15">
        <f t="shared" si="0"/>
        <v>-0.55136809938700004</v>
      </c>
      <c r="AU22" s="16" t="e">
        <f t="shared" si="1"/>
        <v>#VALUE!</v>
      </c>
      <c r="AW22" s="6">
        <f t="shared" si="2"/>
        <v>-1.0664389026999999</v>
      </c>
      <c r="AX22" s="7" t="e">
        <f t="shared" si="3"/>
        <v>#VALUE!</v>
      </c>
      <c r="AZ22" s="11">
        <f t="shared" si="4"/>
        <v>9.3357591400000004</v>
      </c>
      <c r="BA22" s="12" t="e">
        <f t="shared" si="5"/>
        <v>#VALUE!</v>
      </c>
      <c r="BC22" s="13">
        <f t="shared" si="6"/>
        <v>-1.86543810526</v>
      </c>
      <c r="BD22" s="14" t="e">
        <f t="shared" si="7"/>
        <v>#VALUE!</v>
      </c>
      <c r="BF22" s="15">
        <f t="shared" si="8"/>
        <v>-0.55136809938700004</v>
      </c>
      <c r="BG22" s="16" t="e">
        <f t="shared" si="9"/>
        <v>#VALUE!</v>
      </c>
      <c r="BI22">
        <v>58</v>
      </c>
      <c r="BJ22" t="s">
        <v>48</v>
      </c>
      <c r="BK22" s="2">
        <v>45860.817499999997</v>
      </c>
      <c r="BL22">
        <v>227</v>
      </c>
      <c r="BM22" t="s">
        <v>13</v>
      </c>
      <c r="BN22">
        <v>0</v>
      </c>
      <c r="BO22">
        <v>2.8620000000000001</v>
      </c>
      <c r="BP22" s="3">
        <v>678728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45860.838750000003</v>
      </c>
      <c r="D23">
        <v>147</v>
      </c>
      <c r="E23" t="s">
        <v>13</v>
      </c>
      <c r="F23">
        <v>0</v>
      </c>
      <c r="G23">
        <v>5.9930000000000003</v>
      </c>
      <c r="H23" s="3">
        <v>16979</v>
      </c>
      <c r="I23">
        <v>3.9E-2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45860.838750000003</v>
      </c>
      <c r="R23">
        <v>147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45860.838750000003</v>
      </c>
      <c r="AF23">
        <v>147</v>
      </c>
      <c r="AG23" t="s">
        <v>13</v>
      </c>
      <c r="AH23">
        <v>0</v>
      </c>
      <c r="AI23">
        <v>12.135</v>
      </c>
      <c r="AJ23" s="3">
        <v>3964</v>
      </c>
      <c r="AK23">
        <v>0.77300000000000002</v>
      </c>
      <c r="AL23" t="s">
        <v>14</v>
      </c>
      <c r="AM23" t="s">
        <v>14</v>
      </c>
      <c r="AN23" t="s">
        <v>14</v>
      </c>
      <c r="AO23" t="s">
        <v>14</v>
      </c>
      <c r="AQ23">
        <v>2</v>
      </c>
      <c r="AR23" t="s">
        <v>51</v>
      </c>
      <c r="AS23" s="10">
        <v>59</v>
      </c>
      <c r="AT23" s="15">
        <f t="shared" si="0"/>
        <v>48.640858666017003</v>
      </c>
      <c r="AU23" s="16">
        <f t="shared" si="1"/>
        <v>767.83174856528001</v>
      </c>
      <c r="AW23" s="6">
        <f t="shared" si="2"/>
        <v>37.373473410041861</v>
      </c>
      <c r="AX23" s="7">
        <f t="shared" si="3"/>
        <v>715.25779668607993</v>
      </c>
      <c r="AZ23" s="11">
        <f t="shared" si="4"/>
        <v>40.792469282543003</v>
      </c>
      <c r="BA23" s="12">
        <f t="shared" si="5"/>
        <v>938.32916569439999</v>
      </c>
      <c r="BC23" s="13">
        <f t="shared" si="6"/>
        <v>44.817863875839201</v>
      </c>
      <c r="BD23" s="14">
        <f t="shared" si="7"/>
        <v>845.78034489920003</v>
      </c>
      <c r="BF23" s="15">
        <f t="shared" si="8"/>
        <v>48.640858666017003</v>
      </c>
      <c r="BG23" s="16">
        <f t="shared" si="9"/>
        <v>767.83174856528001</v>
      </c>
      <c r="BI23">
        <v>59</v>
      </c>
      <c r="BJ23" t="s">
        <v>49</v>
      </c>
      <c r="BK23" s="2">
        <v>45860.838750000003</v>
      </c>
      <c r="BL23">
        <v>147</v>
      </c>
      <c r="BM23" t="s">
        <v>13</v>
      </c>
      <c r="BN23">
        <v>0</v>
      </c>
      <c r="BO23">
        <v>2.855</v>
      </c>
      <c r="BP23" s="3">
        <v>797996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C24" s="2"/>
      <c r="H24" s="3"/>
      <c r="Q24" s="2"/>
      <c r="V24" s="3"/>
      <c r="AE24" s="2"/>
      <c r="AJ24" s="3"/>
      <c r="AS24" s="10"/>
      <c r="AT24" s="15"/>
      <c r="AU24" s="16"/>
      <c r="AW24" s="6"/>
      <c r="AX24" s="7"/>
      <c r="AZ24" s="11"/>
      <c r="BA24" s="12"/>
      <c r="BC24" s="13"/>
      <c r="BD24" s="14"/>
      <c r="BF24" s="15"/>
      <c r="BG24" s="16"/>
      <c r="BK24" s="2"/>
      <c r="BP24" s="3"/>
    </row>
    <row r="25" spans="1:73" x14ac:dyDescent="0.35">
      <c r="C25" s="2"/>
      <c r="H25" s="3"/>
      <c r="Q25" s="2"/>
      <c r="AE25" s="2"/>
      <c r="AJ25" s="3"/>
      <c r="AS25" s="10"/>
      <c r="AT25" s="15"/>
      <c r="AU25" s="16"/>
      <c r="AW25" s="6"/>
      <c r="AX25" s="7"/>
      <c r="AZ25" s="11"/>
      <c r="BA25" s="12"/>
      <c r="BC25" s="13"/>
      <c r="BD25" s="14"/>
      <c r="BF25" s="15"/>
      <c r="BG25" s="16"/>
      <c r="BK25" s="2"/>
      <c r="BP25" s="3"/>
    </row>
    <row r="26" spans="1:73" x14ac:dyDescent="0.35">
      <c r="C26" s="2"/>
      <c r="H26" s="3"/>
      <c r="Q26" s="2"/>
      <c r="AE26" s="2"/>
      <c r="AJ26" s="3"/>
      <c r="AS26" s="10"/>
      <c r="AT26" s="15"/>
      <c r="AU26" s="16"/>
      <c r="AW26" s="6"/>
      <c r="AX26" s="7"/>
      <c r="AZ26" s="11"/>
      <c r="BA26" s="12"/>
      <c r="BC26" s="13"/>
      <c r="BD26" s="14"/>
      <c r="BF26" s="15"/>
      <c r="BG26" s="16"/>
      <c r="BK26" s="2"/>
      <c r="BP26" s="3"/>
    </row>
    <row r="27" spans="1:73" x14ac:dyDescent="0.35">
      <c r="C27" s="2"/>
      <c r="H27" s="3"/>
      <c r="Q27" s="2"/>
      <c r="AE27" s="2"/>
      <c r="AJ27" s="3"/>
      <c r="AS27" s="10"/>
      <c r="AT27" s="15"/>
      <c r="AU27" s="16"/>
      <c r="AW27" s="6"/>
      <c r="AX27" s="7"/>
      <c r="AZ27" s="11"/>
      <c r="BA27" s="12"/>
      <c r="BC27" s="13"/>
      <c r="BD27" s="14"/>
      <c r="BF27" s="15"/>
      <c r="BG27" s="16"/>
      <c r="BK27" s="2"/>
      <c r="BP27" s="3"/>
    </row>
    <row r="28" spans="1:73" x14ac:dyDescent="0.35">
      <c r="C28" s="2"/>
      <c r="H28" s="3"/>
      <c r="Q28" s="2"/>
      <c r="AE28" s="2"/>
      <c r="AJ28" s="3"/>
      <c r="AS28" s="10"/>
      <c r="AT28" s="15"/>
      <c r="AU28" s="16"/>
      <c r="AW28" s="6"/>
      <c r="AX28" s="7"/>
      <c r="AZ28" s="11"/>
      <c r="BA28" s="12"/>
      <c r="BC28" s="13"/>
      <c r="BD28" s="14"/>
      <c r="BF28" s="15"/>
      <c r="BG28" s="16"/>
      <c r="BK28" s="2"/>
      <c r="BP28" s="3"/>
    </row>
    <row r="29" spans="1:73" x14ac:dyDescent="0.35">
      <c r="C29" s="2"/>
      <c r="H29" s="3"/>
      <c r="Q29" s="2"/>
      <c r="V29" s="3"/>
      <c r="AE29" s="2"/>
      <c r="AJ29" s="3"/>
      <c r="AS29" s="10"/>
      <c r="AT29" s="15"/>
      <c r="AU29" s="16"/>
      <c r="AW29" s="6"/>
      <c r="AX29" s="7"/>
      <c r="AZ29" s="11"/>
      <c r="BA29" s="12"/>
      <c r="BC29" s="13"/>
      <c r="BD29" s="14"/>
      <c r="BF29" s="15"/>
      <c r="BG29" s="16"/>
      <c r="BK29" s="2"/>
      <c r="BP29" s="3"/>
    </row>
    <row r="30" spans="1:73" x14ac:dyDescent="0.35">
      <c r="C30" s="2"/>
      <c r="H30" s="3"/>
      <c r="Q30" s="2"/>
      <c r="AE30" s="2"/>
      <c r="AS30" s="10"/>
      <c r="AT30" s="15"/>
      <c r="AU30" s="16"/>
      <c r="AW30" s="6"/>
      <c r="AX30" s="7"/>
      <c r="AZ30" s="11"/>
      <c r="BA30" s="12"/>
      <c r="BC30" s="13"/>
      <c r="BD30" s="14"/>
      <c r="BF30" s="15"/>
      <c r="BG30" s="16"/>
      <c r="BK30" s="2"/>
      <c r="BP30" s="3"/>
    </row>
    <row r="31" spans="1:73" x14ac:dyDescent="0.35">
      <c r="C31" s="2"/>
      <c r="H31" s="3"/>
      <c r="Q31" s="2"/>
      <c r="AE31" s="2"/>
      <c r="AJ31" s="3"/>
      <c r="AS31" s="10"/>
      <c r="AT31" s="15"/>
      <c r="AU31" s="16"/>
      <c r="AW31" s="6"/>
      <c r="AX31" s="7"/>
      <c r="AZ31" s="11"/>
      <c r="BA31" s="12"/>
      <c r="BC31" s="13"/>
      <c r="BD31" s="14"/>
      <c r="BF31" s="15"/>
      <c r="BG31" s="16"/>
      <c r="BK31" s="2"/>
      <c r="BP31" s="3"/>
    </row>
    <row r="32" spans="1:73" x14ac:dyDescent="0.35">
      <c r="C32" s="2"/>
      <c r="H32" s="3"/>
      <c r="Q32" s="2"/>
      <c r="V32" s="3"/>
      <c r="AE32" s="2"/>
      <c r="AJ32" s="3"/>
      <c r="AS32" s="10"/>
      <c r="AT32" s="15"/>
      <c r="AU32" s="16"/>
      <c r="AW32" s="6"/>
      <c r="AX32" s="7"/>
      <c r="AZ32" s="11"/>
      <c r="BA32" s="12"/>
      <c r="BC32" s="13"/>
      <c r="BD32" s="14"/>
      <c r="BF32" s="15"/>
      <c r="BG32" s="16"/>
      <c r="BK32" s="2"/>
      <c r="BP32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2025-07-23T15:25:41Z</dcterms:modified>
</cp:coreProperties>
</file>